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<sst xmlns="http://schemas.openxmlformats.org/spreadsheetml/2006/main" uniqueCount="69">
  <si>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</si>
  <si>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</si>
  <si>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</si>
  <si>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</si>
  <si>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</si>
  <si>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</si>
  <si>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</si>
  <si>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</si>
  <si>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</si>
  <si>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</si>
  <si>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</si>
  <si>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</si>
  <si>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</si>
  <si>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</si>
  <si>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</si>
  <si>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</si>
  <si>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</si>
  <si>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</si>
  <si>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</si>
  <si>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</si>
  <si>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</si>
  <si>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</si>
  <si>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</si>
  <si>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</si>
  <si>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</si>
  <si>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セントラルユニオン教会</t>
  </si>
  <si>
    <t>バウリニューアル</t>
  </si>
  <si>
    <t>ヘアメイクアーティスト：Real Weddingsオリジナル</t>
  </si>
  <si>
    <t>つきっきり(7時間以内)+クイックヘアチェンジ2回付</t>
  </si>
  <si>
    <t>延長1時間</t>
  </si>
  <si>
    <t>新郎ヘアセット(20分）</t>
  </si>
  <si>
    <t>ヘアメイク</t>
  </si>
  <si>
    <t>ゲストヘアメイク（60分）
Ms.Makiko Matsui（ココナッツワイキキ）
Ms.Junko Hanzawa（ワイキキビーチコマー）
Ms.Marina Asanuma（ワイキキビーチコマー）</t>
  </si>
  <si>
    <t>ゲストヘアセット（30分）
Ms.Rika Matsui（ココナッツワイキキ）
Ms.Kana Hanzawa（ワイキキビーチコマー）
Ms.Sachi Furusawa（ワイキキビーチコマー）</t>
  </si>
  <si>
    <t>カップル用リムジン</t>
  </si>
  <si>
    <t>フォトツアー1ヶ所（ワイキキ周辺）</t>
  </si>
  <si>
    <t>24名様用バス</t>
  </si>
  <si>
    <t>ホテル⇔会場間（ワイキキ周辺）/往復</t>
  </si>
  <si>
    <t>つきっきりコーディネーター</t>
  </si>
  <si>
    <t>ホテル出発→教会→フォトツアー2カ所(ワイキキ周辺）→レセプション終了</t>
  </si>
  <si>
    <t>フォトグラファー：Lester Miyashiro</t>
  </si>
  <si>
    <t>お支度→ホテル館内→リムジン→挙式→フォトツアー2ヶ所(ワイキキ周辺）/撮影データ</t>
  </si>
  <si>
    <t>レセプション前半(ワイキキ周辺)</t>
  </si>
  <si>
    <t>SweetMotionStudio</t>
  </si>
  <si>
    <t>挙式+撮影2ヵ所追加(メイク＆ホテル、レセプション前半)/2名体制</t>
  </si>
  <si>
    <t>レセプション後半</t>
  </si>
  <si>
    <t>待機料</t>
  </si>
  <si>
    <t>2曲編集</t>
  </si>
  <si>
    <t>Real Weddings オリジナル</t>
  </si>
  <si>
    <t>ブーケ＆ブートニア　
☆マイナビウェディング特典☆</t>
  </si>
  <si>
    <t>フラワーシャワー(10名様分)</t>
  </si>
  <si>
    <t>レイ　
お父様へ（ホワイト＆グリーン）</t>
  </si>
  <si>
    <t>レイ　
お母様へ（ホワイト）</t>
  </si>
  <si>
    <t>ヘッドピース　</t>
  </si>
  <si>
    <t>ミッシェルズ</t>
  </si>
  <si>
    <t>Orchid Menu
ヴィテロトナート
ポテトラップシュリンプ
ビスク
フィレ</t>
  </si>
  <si>
    <t>ウェディングケーキアップチャージ
39,000円→32,500円</t>
  </si>
  <si>
    <t>レセプションコーディネーター</t>
  </si>
  <si>
    <t>会場準備～パーティー前半(3時間)</t>
  </si>
  <si>
    <t>Other</t>
  </si>
  <si>
    <t>★新春限定特典★bittersweetドレス&amp;タキシードレンタル38万円分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</si>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</sst>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43408.15046296296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58500</v>
      </c>
      <c r="G4" s="92">
        <v>32500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450</v>
      </c>
      <c r="P4" s="90">
        <v>260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117000</v>
      </c>
      <c r="G5" s="92">
        <v>68750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2</v>
      </c>
      <c r="D6" s="91">
        <v>130</v>
      </c>
      <c r="E6" s="91">
        <v>125</v>
      </c>
      <c r="F6" s="92">
        <v>19500</v>
      </c>
      <c r="G6" s="92">
        <v>10000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125</v>
      </c>
      <c r="F7" s="92">
        <v>10400</v>
      </c>
      <c r="G7" s="92">
        <v>5000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3</v>
      </c>
      <c r="D8" s="91">
        <v>130</v>
      </c>
      <c r="E8" s="91">
        <v>125</v>
      </c>
      <c r="F8" s="92">
        <v>20020</v>
      </c>
      <c r="G8" s="92">
        <v>16250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154</v>
      </c>
      <c r="P8" s="90">
        <v>130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33</v>
      </c>
      <c r="C9" s="90">
        <v>3</v>
      </c>
      <c r="D9" s="91">
        <v>130</v>
      </c>
      <c r="E9" s="91">
        <v>125</v>
      </c>
      <c r="F9" s="92">
        <v>13000</v>
      </c>
      <c r="G9" s="92">
        <v>10000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100</v>
      </c>
      <c r="P9" s="90">
        <v>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19500</v>
      </c>
      <c r="G10" s="92">
        <v>10471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83.77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65000</v>
      </c>
      <c r="G11" s="92">
        <v>39268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500</v>
      </c>
      <c r="P11" s="90">
        <v>314.14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88400</v>
      </c>
      <c r="G12" s="92">
        <v>60000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680</v>
      </c>
      <c r="P12" s="90">
        <v>480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201500</v>
      </c>
      <c r="G13" s="92">
        <v>146250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1550</v>
      </c>
      <c r="P13" s="90">
        <v>1170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125</v>
      </c>
      <c r="F14" s="92">
        <v>54600</v>
      </c>
      <c r="G14" s="92">
        <v>37500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420</v>
      </c>
      <c r="P14" s="90">
        <v>300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364000</v>
      </c>
      <c r="G15" s="92">
        <v>275000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2800</v>
      </c>
      <c r="P15" s="90">
        <v>2200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1</v>
      </c>
      <c r="D16" s="91">
        <v>130</v>
      </c>
      <c r="E16" s="91">
        <v>125</v>
      </c>
      <c r="F16" s="92">
        <v>104000</v>
      </c>
      <c r="G16" s="92">
        <v>81250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800</v>
      </c>
      <c r="P16" s="90">
        <v>650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46</v>
      </c>
      <c r="C17" s="90">
        <v>1</v>
      </c>
      <c r="D17" s="91">
        <v>130</v>
      </c>
      <c r="E17" s="91">
        <v>125</v>
      </c>
      <c r="F17" s="92">
        <v>32500</v>
      </c>
      <c r="G17" s="92">
        <v>22612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250</v>
      </c>
      <c r="P17" s="90">
        <v>180.9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47</v>
      </c>
      <c r="C18" s="90">
        <v>1</v>
      </c>
      <c r="D18" s="91">
        <v>130</v>
      </c>
      <c r="E18" s="91">
        <v>125</v>
      </c>
      <c r="F18" s="92">
        <v>39000</v>
      </c>
      <c r="G18" s="92">
        <v>31250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300</v>
      </c>
      <c r="P18" s="90">
        <v>250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1</v>
      </c>
      <c r="D19" s="91">
        <v>130</v>
      </c>
      <c r="E19" s="91">
        <v>125</v>
      </c>
      <c r="F19" s="92">
        <v>0</v>
      </c>
      <c r="G19" s="92">
        <v>17500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0</v>
      </c>
      <c r="P19" s="90">
        <v>140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50</v>
      </c>
      <c r="C20" s="90">
        <v>1</v>
      </c>
      <c r="D20" s="91">
        <v>130</v>
      </c>
      <c r="E20" s="91">
        <v>125</v>
      </c>
      <c r="F20" s="92">
        <v>19500</v>
      </c>
      <c r="G20" s="92">
        <v>7500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150</v>
      </c>
      <c r="P20" s="90">
        <v>60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48</v>
      </c>
      <c r="B21" s="95" t="s">
        <v>51</v>
      </c>
      <c r="C21" s="90">
        <v>2</v>
      </c>
      <c r="D21" s="91">
        <v>130</v>
      </c>
      <c r="E21" s="91">
        <v>125</v>
      </c>
      <c r="F21" s="92">
        <v>3510</v>
      </c>
      <c r="G21" s="92">
        <v>2500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27</v>
      </c>
      <c r="P21" s="90">
        <v>20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48</v>
      </c>
      <c r="B22" s="95" t="s">
        <v>52</v>
      </c>
      <c r="C22" s="90">
        <v>2</v>
      </c>
      <c r="D22" s="91">
        <v>130</v>
      </c>
      <c r="E22" s="91">
        <v>125</v>
      </c>
      <c r="F22" s="92">
        <v>3510</v>
      </c>
      <c r="G22" s="92">
        <v>2500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27</v>
      </c>
      <c r="P22" s="90">
        <v>20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48</v>
      </c>
      <c r="B23" s="95" t="s">
        <v>53</v>
      </c>
      <c r="C23" s="90">
        <v>1</v>
      </c>
      <c r="D23" s="91">
        <v>130</v>
      </c>
      <c r="E23" s="91">
        <v>125</v>
      </c>
      <c r="F23" s="92">
        <v>13000</v>
      </c>
      <c r="G23" s="92">
        <v>7500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100</v>
      </c>
      <c r="P23" s="90">
        <v>60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54</v>
      </c>
      <c r="B24" s="95" t="s">
        <v>55</v>
      </c>
      <c r="C24" s="90">
        <v>18</v>
      </c>
      <c r="D24" s="91">
        <v>130</v>
      </c>
      <c r="E24" s="91">
        <v>125</v>
      </c>
      <c r="F24" s="92">
        <v>17940</v>
      </c>
      <c r="G24" s="92">
        <v>14875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138</v>
      </c>
      <c r="P24" s="90">
        <v>119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54</v>
      </c>
      <c r="B25" s="95" t="s">
        <v>56</v>
      </c>
      <c r="C25" s="90">
        <v>1</v>
      </c>
      <c r="D25" s="91">
        <v>130</v>
      </c>
      <c r="E25" s="91">
        <v>125</v>
      </c>
      <c r="F25" s="92">
        <v>32500</v>
      </c>
      <c r="G25" s="92">
        <v>12500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250</v>
      </c>
      <c r="P25" s="90">
        <v>100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57</v>
      </c>
      <c r="B26" s="95" t="s">
        <v>58</v>
      </c>
      <c r="C26" s="90">
        <v>1</v>
      </c>
      <c r="D26" s="91">
        <v>130</v>
      </c>
      <c r="E26" s="91">
        <v>125</v>
      </c>
      <c r="F26" s="92">
        <v>19500</v>
      </c>
      <c r="G26" s="92">
        <v>15000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150</v>
      </c>
      <c r="P26" s="90">
        <v>120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59</v>
      </c>
      <c r="B27" s="95" t="s">
        <v>60</v>
      </c>
      <c r="C27" s="90">
        <v>1</v>
      </c>
      <c r="D27" s="91">
        <v>130</v>
      </c>
      <c r="E27" s="91">
        <v>125</v>
      </c>
      <c r="F27" s="92">
        <v>0</v>
      </c>
      <c r="G27" s="92">
        <v>86400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0</v>
      </c>
      <c r="P27" s="90">
        <v>691.2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</v>
      </c>
      <c r="Y27" s="93">
        <v>1</v>
      </c>
    </row>
    <row r="28" spans="1:26" customHeight="1" ht="24" s="12" customFormat="1">
      <c r="A28" s="70"/>
      <c r="B28" s="19"/>
      <c r="C28" s="20"/>
      <c r="D28" s="21"/>
      <c r="E28" s="21"/>
      <c r="F28" s="4"/>
      <c r="G28" s="4"/>
      <c r="H28" s="4" t="str">
        <f>SUM(H3:H27)</f>
        <v>0</v>
      </c>
      <c r="I28" s="4" t="str">
        <f>SUM(I3:I27)</f>
        <v>0</v>
      </c>
      <c r="J28" s="4" t="str">
        <f>H28-I28</f>
        <v>0</v>
      </c>
      <c r="K28" s="22" t="str">
        <f>J28/H28</f>
        <v>0</v>
      </c>
      <c r="L28" s="4" t="str">
        <f>SUM(L3:L27)</f>
        <v>0</v>
      </c>
      <c r="M28" s="4" t="str">
        <f>SUM(M3:M27)</f>
        <v>0</v>
      </c>
      <c r="N28" s="4" t="str">
        <f>SUM(N3:N27)</f>
        <v>0</v>
      </c>
      <c r="O28" s="5"/>
      <c r="P28" s="5"/>
      <c r="Q28" s="5" t="str">
        <f>SUM(Q3:Q27)</f>
        <v>0</v>
      </c>
      <c r="R28" s="5" t="str">
        <f>SUM(R3:R27)</f>
        <v>0</v>
      </c>
      <c r="S28" s="5" t="str">
        <f>Q28-R28</f>
        <v>0</v>
      </c>
      <c r="T28" s="22" t="str">
        <f>S28/Q28</f>
        <v>0</v>
      </c>
      <c r="U28" s="5" t="str">
        <f>SUM(U3:U27)</f>
        <v>0</v>
      </c>
      <c r="V28" s="5" t="str">
        <f>SUM(V3:V27)</f>
        <v>0</v>
      </c>
      <c r="W28" s="73" t="str">
        <f>SUM(W3:W27)</f>
        <v>0</v>
      </c>
      <c r="X28" s="23"/>
      <c r="Y28" s="23"/>
    </row>
    <row r="29" spans="1:26" customHeight="1" ht="24" s="32" customFormat="1">
      <c r="A29" s="24"/>
      <c r="B29" s="25" t="s">
        <v>61</v>
      </c>
      <c r="C29" s="26">
        <v>0.04712</v>
      </c>
      <c r="D29" s="27"/>
      <c r="E29" s="27"/>
      <c r="F29" s="28"/>
      <c r="G29" s="28"/>
      <c r="H29" s="28" t="str">
        <f>C29*(H28-N28)</f>
        <v>0</v>
      </c>
      <c r="I29" s="28"/>
      <c r="J29" s="28"/>
      <c r="K29" s="29"/>
      <c r="L29" s="28"/>
      <c r="M29" s="28"/>
      <c r="N29" s="28"/>
      <c r="O29" s="30"/>
      <c r="P29" s="30"/>
      <c r="Q29" s="30" t="str">
        <f>C29*(Q28-W28)</f>
        <v>0</v>
      </c>
      <c r="R29" s="30"/>
      <c r="S29" s="30"/>
      <c r="T29" s="29"/>
      <c r="U29" s="30"/>
      <c r="V29" s="30"/>
      <c r="W29" s="74"/>
      <c r="X29" s="31"/>
      <c r="Y29" s="31"/>
    </row>
    <row r="30" spans="1:26" customHeight="1" ht="24">
      <c r="A30" s="33" t="s">
        <v>62</v>
      </c>
      <c r="B30" s="33" t="s">
        <v>63</v>
      </c>
      <c r="C30" s="15">
        <v>0.1</v>
      </c>
      <c r="D30" s="13"/>
      <c r="E30" s="13"/>
      <c r="F30" s="14"/>
      <c r="G30" s="14"/>
      <c r="H30" s="14" t="str">
        <f>C30*H28</f>
        <v>0</v>
      </c>
      <c r="I30" s="14"/>
      <c r="J30" s="14"/>
      <c r="K30" s="15"/>
      <c r="L30" s="14"/>
      <c r="M30" s="4" t="str">
        <f>H30</f>
        <v>0</v>
      </c>
      <c r="N30" s="4"/>
      <c r="O30" s="16"/>
      <c r="P30" s="16"/>
      <c r="Q30" s="16" t="str">
        <f>C30*Q28</f>
        <v>0</v>
      </c>
      <c r="R30" s="16"/>
      <c r="S30" s="16"/>
      <c r="T30" s="15"/>
      <c r="U30" s="16"/>
      <c r="V30" s="16" t="str">
        <f>Q30</f>
        <v>0</v>
      </c>
      <c r="W30" s="72"/>
      <c r="X30" s="17"/>
      <c r="Y30" s="17"/>
    </row>
    <row r="31" spans="1:26" customHeight="1" ht="24" s="12" customFormat="1">
      <c r="A31" s="34"/>
      <c r="B31" s="34" t="s">
        <v>64</v>
      </c>
      <c r="C31" s="35"/>
      <c r="D31" s="36"/>
      <c r="E31" s="36"/>
      <c r="F31" s="37"/>
      <c r="G31" s="37"/>
      <c r="H31" s="37" t="str">
        <f>SUM(H28:H30)</f>
        <v>0</v>
      </c>
      <c r="I31" s="37"/>
      <c r="J31" s="37"/>
      <c r="K31" s="38"/>
      <c r="L31" s="39" t="str">
        <f>L28</f>
        <v>0</v>
      </c>
      <c r="M31" s="39" t="str">
        <f>SUM(M28:M30)</f>
        <v>0</v>
      </c>
      <c r="N31" s="39"/>
      <c r="O31" s="40"/>
      <c r="P31" s="40"/>
      <c r="Q31" s="40" t="str">
        <f>SUM(Q28:Q30)</f>
        <v>0</v>
      </c>
      <c r="R31" s="40"/>
      <c r="S31" s="40"/>
      <c r="T31" s="38"/>
      <c r="U31" s="41" t="str">
        <f>U28</f>
        <v>0</v>
      </c>
      <c r="V31" s="41" t="str">
        <f>SUM(V28:V30)</f>
        <v>0</v>
      </c>
      <c r="W31" s="73"/>
      <c r="X31" s="42"/>
      <c r="Y31" s="42"/>
    </row>
    <row r="32" spans="1:26" customHeight="1" ht="24" s="54" customFormat="1">
      <c r="A32" s="43"/>
      <c r="B32" s="44" t="s">
        <v>65</v>
      </c>
      <c r="C32" s="45">
        <v>0</v>
      </c>
      <c r="D32" s="46"/>
      <c r="E32" s="46"/>
      <c r="F32" s="47"/>
      <c r="G32" s="47"/>
      <c r="H32" s="2" t="str">
        <f>C32*H31</f>
        <v>0</v>
      </c>
      <c r="I32" s="48"/>
      <c r="J32" s="48"/>
      <c r="K32" s="49"/>
      <c r="L32" s="78" t="str">
        <f>H32*X32</f>
        <v>0</v>
      </c>
      <c r="M32" s="78" t="str">
        <f>H32*Y32</f>
        <v>0</v>
      </c>
      <c r="N32" s="2"/>
      <c r="O32" s="50"/>
      <c r="P32" s="50"/>
      <c r="Q32" s="51" t="str">
        <f>C32*Q31</f>
        <v>0</v>
      </c>
      <c r="R32" s="52"/>
      <c r="S32" s="52"/>
      <c r="T32" s="53"/>
      <c r="U32" s="3" t="str">
        <f>Q32*X32</f>
        <v>0</v>
      </c>
      <c r="V32" s="3" t="str">
        <f>Q32*Y32</f>
        <v>0</v>
      </c>
      <c r="W32" s="75"/>
      <c r="X32" s="77">
        <v>0.2</v>
      </c>
      <c r="Y32" s="77">
        <v>0.8</v>
      </c>
    </row>
    <row r="33" spans="1:26" customHeight="1" ht="24" s="32" customFormat="1">
      <c r="A33" s="55"/>
      <c r="B33" s="1" t="s">
        <v>66</v>
      </c>
      <c r="C33" s="56">
        <v>0</v>
      </c>
      <c r="D33" s="57" t="s">
        <v>67</v>
      </c>
      <c r="E33" s="57">
        <v>100</v>
      </c>
      <c r="F33" s="48"/>
      <c r="G33" s="48"/>
      <c r="H33" s="58" t="str">
        <f>C33</f>
        <v>0</v>
      </c>
      <c r="I33" s="47"/>
      <c r="J33" s="47"/>
      <c r="K33" s="45"/>
      <c r="L33" s="78" t="str">
        <f>H33*X32</f>
        <v>0</v>
      </c>
      <c r="M33" s="78" t="str">
        <f>H33*Y32</f>
        <v>0</v>
      </c>
      <c r="N33" s="2"/>
      <c r="O33" s="59"/>
      <c r="P33" s="59"/>
      <c r="Q33" s="79" t="str">
        <f>IF(E33&gt;0, H33/E33, 0)</f>
        <v>0</v>
      </c>
      <c r="R33" s="50"/>
      <c r="S33" s="50"/>
      <c r="T33" s="31"/>
      <c r="U33" s="3" t="str">
        <f>Q33*X32</f>
        <v>0</v>
      </c>
      <c r="V33" s="3" t="str">
        <f>Q33*Y32</f>
        <v>0</v>
      </c>
      <c r="W33" s="74"/>
      <c r="X33" s="31"/>
      <c r="Y33" s="31"/>
    </row>
    <row r="34" spans="1:26" customHeight="1" ht="24">
      <c r="A34" s="60"/>
      <c r="B3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4" s="61"/>
      <c r="D34" s="62"/>
      <c r="E34" s="62"/>
      <c r="F34" s="63"/>
      <c r="G34" s="63"/>
      <c r="H34" s="63" t="str">
        <f>SUM(H28:H30)-SUM(H32:H33)</f>
        <v>0</v>
      </c>
      <c r="I34" s="63" t="str">
        <f>I28</f>
        <v>0</v>
      </c>
      <c r="J34" s="63" t="str">
        <f>H34-I34</f>
        <v>0</v>
      </c>
      <c r="K34" s="64" t="str">
        <f>J34/H34</f>
        <v>0</v>
      </c>
      <c r="L34" s="63" t="str">
        <f>SUM(L30:L31)-SUM(L32:L33)</f>
        <v>0</v>
      </c>
      <c r="M34" s="63" t="str">
        <f>SUM(M28:M30)-SUM(M32:M33)</f>
        <v>0</v>
      </c>
      <c r="N34" s="63"/>
      <c r="O34" s="65"/>
      <c r="P34" s="65"/>
      <c r="Q34" s="65" t="str">
        <f>SUM(Q28:Q30)-SUM(Q32:Q33)</f>
        <v>0</v>
      </c>
      <c r="R34" s="65" t="str">
        <f>R28</f>
        <v>0</v>
      </c>
      <c r="S34" s="65" t="str">
        <f>Q34-R34</f>
        <v>0</v>
      </c>
      <c r="T34" s="17" t="str">
        <f>S34/Q34</f>
        <v>0</v>
      </c>
      <c r="U34" s="65" t="str">
        <f>SUM($U30:$U31)-SUM($U32:$U33)</f>
        <v>0</v>
      </c>
      <c r="V34" s="65" t="str">
        <f>SUM(V28:V30)-SUM(V32:V33)</f>
        <v>0</v>
      </c>
      <c r="W34" s="72"/>
      <c r="X34" s="17"/>
      <c r="Y3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