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<sst xmlns="http://schemas.openxmlformats.org/spreadsheetml/2006/main" uniqueCount="67">
  <si>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</si>
  <si>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</si>
  <si>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</si>
  <si>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</si>
  <si>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</si>
  <si>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</si>
  <si>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</si>
  <si>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</si>
  <si>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</si>
  <si>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</si>
  <si>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</si>
  <si>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</si>
  <si>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</si>
  <si>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</si>
  <si>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</si>
  <si>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</si>
  <si>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</si>
  <si>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</si>
  <si>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</si>
  <si>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</si>
  <si>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</si>
  <si>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</si>
  <si>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</si>
  <si>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カワイアハオ教会</t>
  </si>
  <si>
    <t>【基本プラン】
教会使用料（1時間挙式）／牧師への謝礼／オルガン奏者／シンガー／教会のお世話係／結婚証明書（法的効力はありません）／リムジン送迎（ホテル⇔教会間）※ゲストが30名様以上の場合、1時間30分挙式での対応となります。</t>
  </si>
  <si>
    <t>ヘアメイクアーティスト：Real Weddingsオリジナル</t>
  </si>
  <si>
    <t>Kaori つきっきりヘアメイク(7時間）*クイックヘアチェンジ2回付き</t>
  </si>
  <si>
    <t>Kaori 延長1時間</t>
  </si>
  <si>
    <t>Kaori リハーサルメイク(120分）</t>
  </si>
  <si>
    <t>Kaori 新郎ヘアメイク(30分)</t>
  </si>
  <si>
    <t>ヘアメイク</t>
  </si>
  <si>
    <t>ゲストヘアセット（30分）※八巻詩織様(新婦妹)・松内亜侑様(新婦友人)・宮地実紀様(新婦友人)</t>
  </si>
  <si>
    <t>フォトグラファー：VISIONARI/Takako,Megumi,Cliff,Ryan,Jason,Yumiko</t>
  </si>
  <si>
    <t xml:space="preserve">Plan（アルバムなし）：フォトグラファーJon/メイク、ホテル内、(リムジン)、セレモニー、フォトツアー1ヶ所+レセプション冒頭/350cut～/データ・インターネットスライドショー	</t>
  </si>
  <si>
    <t>VISIONARI：オプション</t>
  </si>
  <si>
    <t>フォトツアー1ヶ所追加（ワイキキ周辺）</t>
  </si>
  <si>
    <t>納期短縮：1週間以内（速達料込）</t>
  </si>
  <si>
    <t>Real Wedddings オリジナル</t>
  </si>
  <si>
    <t>写真集タイプ40P/50～60C</t>
  </si>
  <si>
    <t>プロペラUSA</t>
  </si>
  <si>
    <t>梅(挙式のみ) DVD納品</t>
  </si>
  <si>
    <t>つきっきりコーディネーター</t>
  </si>
  <si>
    <t>ホテル出発→教会→フォトツアー3カ所(ワイキキ周辺）→レセプション前半</t>
  </si>
  <si>
    <t>カップル用リムジン</t>
  </si>
  <si>
    <t>フォトツアー1ヶ所（ワイキキ周辺）</t>
  </si>
  <si>
    <t>24名様用バス</t>
  </si>
  <si>
    <t>ホテル⇔会場間（ワイキキ周辺）/往復</t>
  </si>
  <si>
    <t>延長1時間</t>
  </si>
  <si>
    <t>Real Weddings オリジナル</t>
  </si>
  <si>
    <t>ブーケ＆ブートニア　☆プレゼント☆ ※ゆり、wローズ、淡いピンクローズ、淡いデルフィニウム、アイビー</t>
  </si>
  <si>
    <t>ヘッドピース ※ゆり、ローズ、wアジサイ、グリーン</t>
  </si>
  <si>
    <t>フラワーシャワー(20名様分)</t>
  </si>
  <si>
    <t>チューベローズシングルレイ</t>
  </si>
  <si>
    <t>オーキッズ</t>
  </si>
  <si>
    <t>Wedding Lunch Menu</t>
  </si>
  <si>
    <t>デザイン変更料 ※Y &amp; Y initial on side of cake</t>
  </si>
  <si>
    <t>デザイン変更料 ※2 tiered stack wedding cake with mixed berries top, between layers, and at the bottom</t>
  </si>
  <si>
    <t>Other</t>
  </si>
  <si>
    <t>★新春限定特典★bittersweetドレス&amp;タキシードレンタル38万円分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</si>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</sst>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43415.28684027777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169000</v>
      </c>
      <c r="G3" s="92">
        <v>138534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1300</v>
      </c>
      <c r="P3" s="90">
        <v>1154.45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117000</v>
      </c>
      <c r="G4" s="92">
        <v>66000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19500</v>
      </c>
      <c r="G5" s="92">
        <v>9000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75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39000</v>
      </c>
      <c r="G6" s="92">
        <v>18000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150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16900</v>
      </c>
      <c r="G7" s="92">
        <v>6000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130</v>
      </c>
      <c r="P7" s="90">
        <v>50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3</v>
      </c>
      <c r="D8" s="91">
        <v>130</v>
      </c>
      <c r="E8" s="91">
        <v>120</v>
      </c>
      <c r="F8" s="92">
        <v>10400</v>
      </c>
      <c r="G8" s="92">
        <v>6000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80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120</v>
      </c>
      <c r="F9" s="92">
        <v>178750</v>
      </c>
      <c r="G9" s="92">
        <v>131938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1375</v>
      </c>
      <c r="P9" s="90">
        <v>1099.48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34</v>
      </c>
      <c r="B10" s="95" t="s">
        <v>35</v>
      </c>
      <c r="C10" s="90">
        <v>2</v>
      </c>
      <c r="D10" s="91">
        <v>130</v>
      </c>
      <c r="E10" s="91">
        <v>120</v>
      </c>
      <c r="F10" s="92">
        <v>45500</v>
      </c>
      <c r="G10" s="92">
        <v>31440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350</v>
      </c>
      <c r="P10" s="90">
        <v>262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120</v>
      </c>
      <c r="F11" s="92">
        <v>53300</v>
      </c>
      <c r="G11" s="92">
        <v>42000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410</v>
      </c>
      <c r="P11" s="90">
        <v>350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120</v>
      </c>
      <c r="F12" s="92">
        <v>78800</v>
      </c>
      <c r="G12" s="92">
        <v>43000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 t="str">
        <f>H12</f>
        <v>0</v>
      </c>
      <c r="O12" s="90">
        <v>606.153846</v>
      </c>
      <c r="P12" s="90">
        <v>358.333333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 t="str">
        <f>Q12</f>
        <v>0</v>
      </c>
      <c r="X12" s="93">
        <v>0</v>
      </c>
      <c r="Y12" s="93">
        <v>1</v>
      </c>
    </row>
    <row r="13" spans="1:26" customHeight="1" ht="24">
      <c r="A13" s="95" t="s">
        <v>39</v>
      </c>
      <c r="B13" s="95" t="s">
        <v>40</v>
      </c>
      <c r="C13" s="90">
        <v>1</v>
      </c>
      <c r="D13" s="91">
        <v>130</v>
      </c>
      <c r="E13" s="91">
        <v>120</v>
      </c>
      <c r="F13" s="92">
        <v>106600</v>
      </c>
      <c r="G13" s="92">
        <v>75392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820</v>
      </c>
      <c r="P13" s="90">
        <v>628.27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41</v>
      </c>
      <c r="B14" s="95" t="s">
        <v>42</v>
      </c>
      <c r="C14" s="90">
        <v>1</v>
      </c>
      <c r="D14" s="91">
        <v>130</v>
      </c>
      <c r="E14" s="91">
        <v>120</v>
      </c>
      <c r="F14" s="92">
        <v>84500</v>
      </c>
      <c r="G14" s="92">
        <v>52800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650</v>
      </c>
      <c r="P14" s="90">
        <v>440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43</v>
      </c>
      <c r="B15" s="95" t="s">
        <v>44</v>
      </c>
      <c r="C15" s="90">
        <v>3</v>
      </c>
      <c r="D15" s="91">
        <v>130</v>
      </c>
      <c r="E15" s="91">
        <v>120</v>
      </c>
      <c r="F15" s="92">
        <v>19500</v>
      </c>
      <c r="G15" s="92">
        <v>10052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150</v>
      </c>
      <c r="P15" s="90">
        <v>83.77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45</v>
      </c>
      <c r="B16" s="95" t="s">
        <v>46</v>
      </c>
      <c r="C16" s="90">
        <v>1</v>
      </c>
      <c r="D16" s="91">
        <v>130</v>
      </c>
      <c r="E16" s="91">
        <v>120</v>
      </c>
      <c r="F16" s="92">
        <v>65000</v>
      </c>
      <c r="G16" s="92">
        <v>37697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500</v>
      </c>
      <c r="P16" s="90">
        <v>314.14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45</v>
      </c>
      <c r="B17" s="95" t="s">
        <v>47</v>
      </c>
      <c r="C17" s="90">
        <v>1</v>
      </c>
      <c r="D17" s="91">
        <v>130</v>
      </c>
      <c r="E17" s="91">
        <v>120</v>
      </c>
      <c r="F17" s="92">
        <v>20800</v>
      </c>
      <c r="G17" s="92">
        <v>15078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160</v>
      </c>
      <c r="P17" s="90">
        <v>125.65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48</v>
      </c>
      <c r="B18" s="95" t="s">
        <v>49</v>
      </c>
      <c r="C18" s="90">
        <v>1</v>
      </c>
      <c r="D18" s="91">
        <v>130</v>
      </c>
      <c r="E18" s="91">
        <v>120</v>
      </c>
      <c r="F18" s="92">
        <v>0</v>
      </c>
      <c r="G18" s="92">
        <v>31200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0</v>
      </c>
      <c r="P18" s="90">
        <v>260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48</v>
      </c>
      <c r="B19" s="95" t="s">
        <v>50</v>
      </c>
      <c r="C19" s="90">
        <v>1</v>
      </c>
      <c r="D19" s="91">
        <v>130</v>
      </c>
      <c r="E19" s="91">
        <v>120</v>
      </c>
      <c r="F19" s="92">
        <v>9230</v>
      </c>
      <c r="G19" s="92">
        <v>6000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71</v>
      </c>
      <c r="P19" s="90">
        <v>50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48</v>
      </c>
      <c r="B20" s="95" t="s">
        <v>51</v>
      </c>
      <c r="C20" s="90">
        <v>1</v>
      </c>
      <c r="D20" s="91">
        <v>130</v>
      </c>
      <c r="E20" s="91">
        <v>120</v>
      </c>
      <c r="F20" s="92">
        <v>32500</v>
      </c>
      <c r="G20" s="92">
        <v>7200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250</v>
      </c>
      <c r="P20" s="90">
        <v>60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52</v>
      </c>
      <c r="C21" s="90">
        <v>9</v>
      </c>
      <c r="D21" s="91">
        <v>130</v>
      </c>
      <c r="E21" s="91">
        <v>120</v>
      </c>
      <c r="F21" s="92">
        <v>2600</v>
      </c>
      <c r="G21" s="92">
        <v>1800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20</v>
      </c>
      <c r="P21" s="90">
        <v>15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53</v>
      </c>
      <c r="B22" s="95" t="s">
        <v>54</v>
      </c>
      <c r="C22" s="90">
        <v>18</v>
      </c>
      <c r="D22" s="91">
        <v>130</v>
      </c>
      <c r="E22" s="91">
        <v>120</v>
      </c>
      <c r="F22" s="92">
        <v>16250</v>
      </c>
      <c r="G22" s="92">
        <v>12240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125</v>
      </c>
      <c r="P22" s="90">
        <v>102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53</v>
      </c>
      <c r="B23" s="95" t="s">
        <v>55</v>
      </c>
      <c r="C23" s="90">
        <v>1</v>
      </c>
      <c r="D23" s="91">
        <v>130</v>
      </c>
      <c r="E23" s="91">
        <v>120</v>
      </c>
      <c r="F23" s="92">
        <v>3640</v>
      </c>
      <c r="G23" s="92">
        <v>2832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28</v>
      </c>
      <c r="P23" s="90">
        <v>23.6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53</v>
      </c>
      <c r="B24" s="95" t="s">
        <v>56</v>
      </c>
      <c r="C24" s="90">
        <v>1</v>
      </c>
      <c r="D24" s="91">
        <v>130</v>
      </c>
      <c r="E24" s="91">
        <v>120</v>
      </c>
      <c r="F24" s="92">
        <v>8190</v>
      </c>
      <c r="G24" s="92">
        <v>6372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63</v>
      </c>
      <c r="P24" s="90">
        <v>53.1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57</v>
      </c>
      <c r="B25" s="95" t="s">
        <v>58</v>
      </c>
      <c r="C25" s="90">
        <v>1</v>
      </c>
      <c r="D25" s="91">
        <v>130</v>
      </c>
      <c r="E25" s="91">
        <v>120</v>
      </c>
      <c r="F25" s="92">
        <v>0</v>
      </c>
      <c r="G25" s="92">
        <v>86400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 t="str">
        <f>H25</f>
        <v>0</v>
      </c>
      <c r="O25" s="90">
        <v>0</v>
      </c>
      <c r="P25" s="90">
        <v>720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 t="str">
        <f>Q25</f>
        <v>0</v>
      </c>
      <c r="X25" s="93">
        <v>0.2</v>
      </c>
      <c r="Y25" s="93">
        <v>0.8</v>
      </c>
    </row>
    <row r="26" spans="1:26" customHeight="1" ht="24" s="12" customFormat="1">
      <c r="A26" s="70"/>
      <c r="B26" s="19"/>
      <c r="C26" s="20"/>
      <c r="D26" s="21"/>
      <c r="E26" s="21"/>
      <c r="F26" s="4"/>
      <c r="G26" s="4"/>
      <c r="H26" s="4" t="str">
        <f>SUM(H3:H25)</f>
        <v>0</v>
      </c>
      <c r="I26" s="4" t="str">
        <f>SUM(I3:I25)</f>
        <v>0</v>
      </c>
      <c r="J26" s="4" t="str">
        <f>H26-I26</f>
        <v>0</v>
      </c>
      <c r="K26" s="22" t="str">
        <f>J26/H26</f>
        <v>0</v>
      </c>
      <c r="L26" s="4" t="str">
        <f>SUM(L3:L25)</f>
        <v>0</v>
      </c>
      <c r="M26" s="4" t="str">
        <f>SUM(M3:M25)</f>
        <v>0</v>
      </c>
      <c r="N26" s="4" t="str">
        <f>SUM(N3:N25)</f>
        <v>0</v>
      </c>
      <c r="O26" s="5"/>
      <c r="P26" s="5"/>
      <c r="Q26" s="5" t="str">
        <f>SUM(Q3:Q25)</f>
        <v>0</v>
      </c>
      <c r="R26" s="5" t="str">
        <f>SUM(R3:R25)</f>
        <v>0</v>
      </c>
      <c r="S26" s="5" t="str">
        <f>Q26-R26</f>
        <v>0</v>
      </c>
      <c r="T26" s="22" t="str">
        <f>S26/Q26</f>
        <v>0</v>
      </c>
      <c r="U26" s="5" t="str">
        <f>SUM(U3:U25)</f>
        <v>0</v>
      </c>
      <c r="V26" s="5" t="str">
        <f>SUM(V3:V25)</f>
        <v>0</v>
      </c>
      <c r="W26" s="73" t="str">
        <f>SUM(W3:W25)</f>
        <v>0</v>
      </c>
      <c r="X26" s="23"/>
      <c r="Y26" s="23"/>
    </row>
    <row r="27" spans="1:26" customHeight="1" ht="24" s="32" customFormat="1">
      <c r="A27" s="24"/>
      <c r="B27" s="25" t="s">
        <v>59</v>
      </c>
      <c r="C27" s="26">
        <v>0.04712</v>
      </c>
      <c r="D27" s="27"/>
      <c r="E27" s="27"/>
      <c r="F27" s="28"/>
      <c r="G27" s="28"/>
      <c r="H27" s="28" t="str">
        <f>C27*(H26-N26)</f>
        <v>0</v>
      </c>
      <c r="I27" s="28"/>
      <c r="J27" s="28"/>
      <c r="K27" s="29"/>
      <c r="L27" s="28"/>
      <c r="M27" s="28"/>
      <c r="N27" s="28"/>
      <c r="O27" s="30"/>
      <c r="P27" s="30"/>
      <c r="Q27" s="30" t="str">
        <f>C27*(Q26-W26)</f>
        <v>0</v>
      </c>
      <c r="R27" s="30"/>
      <c r="S27" s="30"/>
      <c r="T27" s="29"/>
      <c r="U27" s="30"/>
      <c r="V27" s="30"/>
      <c r="W27" s="74"/>
      <c r="X27" s="31"/>
      <c r="Y27" s="31"/>
    </row>
    <row r="28" spans="1:26" customHeight="1" ht="24">
      <c r="A28" s="33" t="s">
        <v>60</v>
      </c>
      <c r="B28" s="33" t="s">
        <v>61</v>
      </c>
      <c r="C28" s="15">
        <v>0.1</v>
      </c>
      <c r="D28" s="13"/>
      <c r="E28" s="13"/>
      <c r="F28" s="14"/>
      <c r="G28" s="14"/>
      <c r="H28" s="14" t="str">
        <f>C28*H26</f>
        <v>0</v>
      </c>
      <c r="I28" s="14"/>
      <c r="J28" s="14"/>
      <c r="K28" s="15"/>
      <c r="L28" s="14"/>
      <c r="M28" s="4" t="str">
        <f>H28</f>
        <v>0</v>
      </c>
      <c r="N28" s="4"/>
      <c r="O28" s="16"/>
      <c r="P28" s="16"/>
      <c r="Q28" s="16" t="str">
        <f>C28*Q26</f>
        <v>0</v>
      </c>
      <c r="R28" s="16"/>
      <c r="S28" s="16"/>
      <c r="T28" s="15"/>
      <c r="U28" s="16"/>
      <c r="V28" s="16" t="str">
        <f>Q28</f>
        <v>0</v>
      </c>
      <c r="W28" s="72"/>
      <c r="X28" s="17"/>
      <c r="Y28" s="17"/>
    </row>
    <row r="29" spans="1:26" customHeight="1" ht="24" s="12" customFormat="1">
      <c r="A29" s="34"/>
      <c r="B29" s="34" t="s">
        <v>62</v>
      </c>
      <c r="C29" s="35"/>
      <c r="D29" s="36"/>
      <c r="E29" s="36"/>
      <c r="F29" s="37"/>
      <c r="G29" s="37"/>
      <c r="H29" s="37" t="str">
        <f>SUM(H26:H28)</f>
        <v>0</v>
      </c>
      <c r="I29" s="37"/>
      <c r="J29" s="37"/>
      <c r="K29" s="38"/>
      <c r="L29" s="39" t="str">
        <f>L26</f>
        <v>0</v>
      </c>
      <c r="M29" s="39" t="str">
        <f>SUM(M26:M28)</f>
        <v>0</v>
      </c>
      <c r="N29" s="39"/>
      <c r="O29" s="40"/>
      <c r="P29" s="40"/>
      <c r="Q29" s="40" t="str">
        <f>SUM(Q26:Q28)</f>
        <v>0</v>
      </c>
      <c r="R29" s="40"/>
      <c r="S29" s="40"/>
      <c r="T29" s="38"/>
      <c r="U29" s="41" t="str">
        <f>U26</f>
        <v>0</v>
      </c>
      <c r="V29" s="41" t="str">
        <f>SUM(V26:V28)</f>
        <v>0</v>
      </c>
      <c r="W29" s="73"/>
      <c r="X29" s="42"/>
      <c r="Y29" s="42"/>
    </row>
    <row r="30" spans="1:26" customHeight="1" ht="24" s="54" customFormat="1">
      <c r="A30" s="43"/>
      <c r="B30" s="44" t="s">
        <v>63</v>
      </c>
      <c r="C30" s="45">
        <v>0</v>
      </c>
      <c r="D30" s="46"/>
      <c r="E30" s="46"/>
      <c r="F30" s="47"/>
      <c r="G30" s="47"/>
      <c r="H30" s="2" t="str">
        <f>C30*H29</f>
        <v>0</v>
      </c>
      <c r="I30" s="48"/>
      <c r="J30" s="48"/>
      <c r="K30" s="49"/>
      <c r="L30" s="78" t="str">
        <f>H30*X30</f>
        <v>0</v>
      </c>
      <c r="M30" s="78" t="str">
        <f>H30*Y30</f>
        <v>0</v>
      </c>
      <c r="N30" s="2"/>
      <c r="O30" s="50"/>
      <c r="P30" s="50"/>
      <c r="Q30" s="51" t="str">
        <f>C30*Q29</f>
        <v>0</v>
      </c>
      <c r="R30" s="52"/>
      <c r="S30" s="52"/>
      <c r="T30" s="53"/>
      <c r="U30" s="3" t="str">
        <f>Q30*X30</f>
        <v>0</v>
      </c>
      <c r="V30" s="3" t="str">
        <f>Q30*Y30</f>
        <v>0</v>
      </c>
      <c r="W30" s="75"/>
      <c r="X30" s="77">
        <v>0.2</v>
      </c>
      <c r="Y30" s="77">
        <v>0.8</v>
      </c>
    </row>
    <row r="31" spans="1:26" customHeight="1" ht="24" s="32" customFormat="1">
      <c r="A31" s="55"/>
      <c r="B31" s="1" t="s">
        <v>64</v>
      </c>
      <c r="C31" s="56">
        <v>0</v>
      </c>
      <c r="D31" s="57" t="s">
        <v>65</v>
      </c>
      <c r="E31" s="57">
        <v>100</v>
      </c>
      <c r="F31" s="48"/>
      <c r="G31" s="48"/>
      <c r="H31" s="58" t="str">
        <f>C31</f>
        <v>0</v>
      </c>
      <c r="I31" s="47"/>
      <c r="J31" s="47"/>
      <c r="K31" s="45"/>
      <c r="L31" s="78" t="str">
        <f>H31*X30</f>
        <v>0</v>
      </c>
      <c r="M31" s="78" t="str">
        <f>H31*Y30</f>
        <v>0</v>
      </c>
      <c r="N31" s="2"/>
      <c r="O31" s="59"/>
      <c r="P31" s="59"/>
      <c r="Q31" s="79" t="str">
        <f>IF(E31&gt;0, H31/E31, 0)</f>
        <v>0</v>
      </c>
      <c r="R31" s="50"/>
      <c r="S31" s="50"/>
      <c r="T31" s="31"/>
      <c r="U31" s="3" t="str">
        <f>Q31*X30</f>
        <v>0</v>
      </c>
      <c r="V31" s="3" t="str">
        <f>Q31*Y30</f>
        <v>0</v>
      </c>
      <c r="W31" s="74"/>
      <c r="X31" s="31"/>
      <c r="Y31" s="31"/>
    </row>
    <row r="32" spans="1:26" customHeight="1" ht="24">
      <c r="A32" s="60"/>
      <c r="B3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2" s="61"/>
      <c r="D32" s="62"/>
      <c r="E32" s="62"/>
      <c r="F32" s="63"/>
      <c r="G32" s="63"/>
      <c r="H32" s="63" t="str">
        <f>SUM(H26:H28)-SUM(H30:H31)</f>
        <v>0</v>
      </c>
      <c r="I32" s="63" t="str">
        <f>I26</f>
        <v>0</v>
      </c>
      <c r="J32" s="63" t="str">
        <f>H32-I32</f>
        <v>0</v>
      </c>
      <c r="K32" s="64" t="str">
        <f>J32/H32</f>
        <v>0</v>
      </c>
      <c r="L32" s="63" t="str">
        <f>SUM(L28:L29)-SUM(L30:L31)</f>
        <v>0</v>
      </c>
      <c r="M32" s="63" t="str">
        <f>SUM(M26:M28)-SUM(M30:M31)</f>
        <v>0</v>
      </c>
      <c r="N32" s="63"/>
      <c r="O32" s="65"/>
      <c r="P32" s="65"/>
      <c r="Q32" s="65" t="str">
        <f>SUM(Q26:Q28)-SUM(Q30:Q31)</f>
        <v>0</v>
      </c>
      <c r="R32" s="65" t="str">
        <f>R26</f>
        <v>0</v>
      </c>
      <c r="S32" s="65" t="str">
        <f>Q32-R32</f>
        <v>0</v>
      </c>
      <c r="T32" s="17" t="str">
        <f>S32/Q32</f>
        <v>0</v>
      </c>
      <c r="U32" s="65" t="str">
        <f>SUM($U28:$U29)-SUM($U30:$U31)</f>
        <v>0</v>
      </c>
      <c r="V32" s="65" t="str">
        <f>SUM(V26:V28)-SUM(V30:V31)</f>
        <v>0</v>
      </c>
      <c r="W32" s="72"/>
      <c r="X32" s="17"/>
      <c r="Y3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