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<sst xmlns="http://schemas.openxmlformats.org/spreadsheetml/2006/main" uniqueCount="71">
  <si>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</si>
  <si>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</si>
  <si>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</si>
  <si>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</si>
  <si>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</si>
  <si>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</si>
  <si>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</si>
  <si>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</si>
  <si>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</si>
  <si>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</si>
  <si>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</si>
  <si>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</si>
  <si>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</si>
  <si>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</si>
  <si>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</si>
  <si>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</si>
  <si>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</si>
  <si>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</si>
  <si>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</si>
  <si>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</si>
  <si>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</si>
  <si>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</si>
  <si>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</si>
  <si>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ザ・カハラ ウエディング</t>
  </si>
  <si>
    <t>会場使用料（ダイヤモンドヘッドガゼボ：プルメリアグローブ／ココヘッドローンのいづれかよりお選びいただけます）／牧師先生／結婚証明書（法的効力はありません）／弾き語りシンガー／ホワイトチェア（20脚）／会場デコレーション(生花にて￥80,000相当分)</t>
  </si>
  <si>
    <t>Real Weddings オリジナル</t>
  </si>
  <si>
    <t>アーチ変更
78,000円→45,500円</t>
  </si>
  <si>
    <t>リネン</t>
  </si>
  <si>
    <t>アーチチュール
78,000円→32,500円</t>
  </si>
  <si>
    <t>配達料</t>
  </si>
  <si>
    <t>ヘアメイクアーティスト：Machi Barros</t>
  </si>
  <si>
    <t>リハーサルメイク(120分）
11/28（Wed）10:00〜12:00＠Kahala</t>
  </si>
  <si>
    <t>つきっきりヘアメイク(7時間）*クイックヘアチェンジ2回付き</t>
  </si>
  <si>
    <t>延長1時間</t>
  </si>
  <si>
    <t>新郎ヘアセット(20分）</t>
  </si>
  <si>
    <t>ヘアメイクアーティスト：Bilino</t>
  </si>
  <si>
    <t>ゲストヘアセット　（11/29　10:30〜12:00）
Fukatsu Yoko様
Hata Kaori様
Hirooka Kaori様</t>
  </si>
  <si>
    <t>ヘアメイク</t>
  </si>
  <si>
    <t>ゲストヘアセット
Miyajima Kumiko様</t>
  </si>
  <si>
    <t>フォトグラファー：Lester Miyashiro</t>
  </si>
  <si>
    <t>お支度→ホテル館内→挙式→カハラビーチ→カピオラニ公園→レセプション1時間</t>
  </si>
  <si>
    <t>プロペラUSA</t>
  </si>
  <si>
    <t>カハラ　梅(挙式のみ) DVD納品</t>
  </si>
  <si>
    <t>40名様用トロリーチャーター</t>
  </si>
  <si>
    <t>ホテル→公園
※ご利用時間により金額が異なります</t>
  </si>
  <si>
    <t>つきっきりコーディネーター</t>
  </si>
  <si>
    <t>ホテル出発→挙式→フォトツアー1カ所(ワイキキ周辺）→レセプション
11/28　9:00〜10:00＠Kahala</t>
  </si>
  <si>
    <t>ゲスト様のご誘導
レセプション準備〜レセプション</t>
  </si>
  <si>
    <t>ブーケ＆ブートニア　</t>
  </si>
  <si>
    <t>フラワーシャワー(30名様分)</t>
  </si>
  <si>
    <t>ハクレイ（花冠）　☆プレゼント☆
※ブーケとお揃い　</t>
  </si>
  <si>
    <t>レイ　（ホワイト＆グリーン）</t>
  </si>
  <si>
    <t>ブライズメイド用ブーケ
1つ19,500円→18,200円→13,000円</t>
  </si>
  <si>
    <t>ミッシェルズ</t>
  </si>
  <si>
    <t>Paradise Menu
メイン：チキン</t>
  </si>
  <si>
    <t>Keiki menu
サラダ＆フィレ</t>
  </si>
  <si>
    <t>テーブルデコレーション
325,000円→273,000円</t>
  </si>
  <si>
    <t>ケーキフラワー</t>
  </si>
  <si>
    <t>グリーン＆ホワイトローズ
16,900円→13,000円</t>
  </si>
  <si>
    <t>キャンディビュッフェ</t>
  </si>
  <si>
    <t>キャンディビュッフェ　</t>
  </si>
  <si>
    <t>レセプションコーディネーター</t>
  </si>
  <si>
    <t>会場準備～パーティー前半(3時間)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</si>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</sst>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43455.35285879629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113.98</v>
      </c>
      <c r="F3" s="92">
        <v>637000</v>
      </c>
      <c r="G3" s="92">
        <v>479993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4900</v>
      </c>
      <c r="P3" s="90">
        <v>4211.2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113.98</v>
      </c>
      <c r="F4" s="92">
        <v>45500</v>
      </c>
      <c r="G4" s="92">
        <v>20288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350</v>
      </c>
      <c r="P4" s="90">
        <v>178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113.98</v>
      </c>
      <c r="F5" s="92">
        <v>32500</v>
      </c>
      <c r="G5" s="92">
        <v>17097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113.98</v>
      </c>
      <c r="F6" s="92">
        <v>13000</v>
      </c>
      <c r="G6" s="92">
        <v>7979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100</v>
      </c>
      <c r="P6" s="90">
        <v>70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113.98</v>
      </c>
      <c r="F7" s="92">
        <v>41600</v>
      </c>
      <c r="G7" s="92">
        <v>17097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320</v>
      </c>
      <c r="P7" s="90">
        <v>150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32</v>
      </c>
      <c r="C8" s="90">
        <v>1</v>
      </c>
      <c r="D8" s="91">
        <v>130</v>
      </c>
      <c r="E8" s="91">
        <v>113.98</v>
      </c>
      <c r="F8" s="92">
        <v>117000</v>
      </c>
      <c r="G8" s="92">
        <v>68388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900</v>
      </c>
      <c r="P8" s="90">
        <v>600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30</v>
      </c>
      <c r="B9" s="95" t="s">
        <v>33</v>
      </c>
      <c r="C9" s="90">
        <v>1</v>
      </c>
      <c r="D9" s="91">
        <v>130</v>
      </c>
      <c r="E9" s="91">
        <v>113.98</v>
      </c>
      <c r="F9" s="92">
        <v>19500</v>
      </c>
      <c r="G9" s="92">
        <v>5699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30</v>
      </c>
      <c r="B10" s="95" t="s">
        <v>34</v>
      </c>
      <c r="C10" s="90">
        <v>1</v>
      </c>
      <c r="D10" s="91">
        <v>130</v>
      </c>
      <c r="E10" s="91">
        <v>113.98</v>
      </c>
      <c r="F10" s="92">
        <v>10400</v>
      </c>
      <c r="G10" s="92">
        <v>5699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80</v>
      </c>
      <c r="P10" s="90">
        <v>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3</v>
      </c>
      <c r="D11" s="91">
        <v>130</v>
      </c>
      <c r="E11" s="91">
        <v>113.98</v>
      </c>
      <c r="F11" s="92">
        <v>13000</v>
      </c>
      <c r="G11" s="92">
        <v>9548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100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113.98</v>
      </c>
      <c r="F12" s="92">
        <v>13000</v>
      </c>
      <c r="G12" s="92">
        <v>9548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100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113.98</v>
      </c>
      <c r="F13" s="92">
        <v>275600</v>
      </c>
      <c r="G13" s="92">
        <v>167551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2120</v>
      </c>
      <c r="P13" s="90">
        <v>1470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113.98</v>
      </c>
      <c r="F14" s="92">
        <v>127400</v>
      </c>
      <c r="G14" s="92">
        <v>85933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980</v>
      </c>
      <c r="P14" s="90">
        <v>753.9299999999999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113.98</v>
      </c>
      <c r="F15" s="92">
        <v>91000</v>
      </c>
      <c r="G15" s="92">
        <v>58890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700</v>
      </c>
      <c r="P15" s="90">
        <v>516.67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113.98</v>
      </c>
      <c r="F16" s="92">
        <v>84500</v>
      </c>
      <c r="G16" s="92">
        <v>50151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650</v>
      </c>
      <c r="P16" s="90">
        <v>440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113.98</v>
      </c>
      <c r="F17" s="92">
        <v>59800</v>
      </c>
      <c r="G17" s="92">
        <v>41033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460</v>
      </c>
      <c r="P17" s="90">
        <v>360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25</v>
      </c>
      <c r="B18" s="95" t="s">
        <v>48</v>
      </c>
      <c r="C18" s="90">
        <v>1</v>
      </c>
      <c r="D18" s="91">
        <v>130</v>
      </c>
      <c r="E18" s="91">
        <v>113.98</v>
      </c>
      <c r="F18" s="92">
        <v>45500</v>
      </c>
      <c r="G18" s="92">
        <v>31344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350</v>
      </c>
      <c r="P18" s="90">
        <v>275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25</v>
      </c>
      <c r="B19" s="95" t="s">
        <v>49</v>
      </c>
      <c r="C19" s="90">
        <v>1</v>
      </c>
      <c r="D19" s="91">
        <v>130</v>
      </c>
      <c r="E19" s="91">
        <v>113.98</v>
      </c>
      <c r="F19" s="92">
        <v>45500</v>
      </c>
      <c r="G19" s="92">
        <v>20516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350</v>
      </c>
      <c r="P19" s="90">
        <v>180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25</v>
      </c>
      <c r="B20" s="95" t="s">
        <v>50</v>
      </c>
      <c r="C20" s="90">
        <v>1</v>
      </c>
      <c r="D20" s="91">
        <v>130</v>
      </c>
      <c r="E20" s="91">
        <v>113.98</v>
      </c>
      <c r="F20" s="92">
        <v>0</v>
      </c>
      <c r="G20" s="92">
        <v>11398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0</v>
      </c>
      <c r="P20" s="90">
        <v>100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25</v>
      </c>
      <c r="B21" s="95" t="s">
        <v>51</v>
      </c>
      <c r="C21" s="90">
        <v>3</v>
      </c>
      <c r="D21" s="91">
        <v>130</v>
      </c>
      <c r="E21" s="91">
        <v>113.98</v>
      </c>
      <c r="F21" s="92">
        <v>3250</v>
      </c>
      <c r="G21" s="92">
        <v>1791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25</v>
      </c>
      <c r="P21" s="90">
        <v>15.71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25</v>
      </c>
      <c r="B22" s="95" t="s">
        <v>52</v>
      </c>
      <c r="C22" s="90">
        <v>8</v>
      </c>
      <c r="D22" s="91">
        <v>130</v>
      </c>
      <c r="E22" s="91">
        <v>113.98</v>
      </c>
      <c r="F22" s="92">
        <v>13000</v>
      </c>
      <c r="G22" s="92">
        <v>7979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100</v>
      </c>
      <c r="P22" s="90">
        <v>70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54</v>
      </c>
      <c r="C23" s="90">
        <v>39</v>
      </c>
      <c r="D23" s="91">
        <v>130</v>
      </c>
      <c r="E23" s="91">
        <v>113.98</v>
      </c>
      <c r="F23" s="92">
        <v>16250</v>
      </c>
      <c r="G23" s="92">
        <v>12196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125</v>
      </c>
      <c r="P23" s="90">
        <v>107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53</v>
      </c>
      <c r="B24" s="95" t="s">
        <v>55</v>
      </c>
      <c r="C24" s="90">
        <v>3</v>
      </c>
      <c r="D24" s="91">
        <v>130</v>
      </c>
      <c r="E24" s="91">
        <v>113.98</v>
      </c>
      <c r="F24" s="92">
        <v>7150</v>
      </c>
      <c r="G24" s="92">
        <v>4616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55</v>
      </c>
      <c r="P24" s="90">
        <v>40.5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25</v>
      </c>
      <c r="B25" s="95" t="s">
        <v>56</v>
      </c>
      <c r="C25" s="90">
        <v>1</v>
      </c>
      <c r="D25" s="91">
        <v>130</v>
      </c>
      <c r="E25" s="91">
        <v>113.98</v>
      </c>
      <c r="F25" s="92">
        <v>273000</v>
      </c>
      <c r="G25" s="92">
        <v>167551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2100</v>
      </c>
      <c r="P25" s="90">
        <v>1470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57</v>
      </c>
      <c r="B26" s="95" t="s">
        <v>58</v>
      </c>
      <c r="C26" s="90">
        <v>1</v>
      </c>
      <c r="D26" s="91">
        <v>130</v>
      </c>
      <c r="E26" s="91">
        <v>113.98</v>
      </c>
      <c r="F26" s="92">
        <v>13000</v>
      </c>
      <c r="G26" s="92">
        <v>6839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100</v>
      </c>
      <c r="P26" s="90">
        <v>60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59</v>
      </c>
      <c r="B27" s="95" t="s">
        <v>60</v>
      </c>
      <c r="C27" s="90">
        <v>1</v>
      </c>
      <c r="D27" s="91">
        <v>130</v>
      </c>
      <c r="E27" s="91">
        <v>113.98</v>
      </c>
      <c r="F27" s="92">
        <v>104000</v>
      </c>
      <c r="G27" s="92">
        <v>68388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800</v>
      </c>
      <c r="P27" s="90">
        <v>600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61</v>
      </c>
      <c r="B28" s="95" t="s">
        <v>62</v>
      </c>
      <c r="C28" s="90">
        <v>1</v>
      </c>
      <c r="D28" s="91">
        <v>130</v>
      </c>
      <c r="E28" s="91">
        <v>113.98</v>
      </c>
      <c r="F28" s="92">
        <v>23400</v>
      </c>
      <c r="G28" s="92">
        <v>13678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180</v>
      </c>
      <c r="P28" s="90">
        <v>120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 s="12" customFormat="1">
      <c r="A29" s="70"/>
      <c r="B29" s="19"/>
      <c r="C29" s="20"/>
      <c r="D29" s="21"/>
      <c r="E29" s="21"/>
      <c r="F29" s="4"/>
      <c r="G29" s="4"/>
      <c r="H29" s="4" t="str">
        <f>SUM(H3:H28)</f>
        <v>0</v>
      </c>
      <c r="I29" s="4" t="str">
        <f>SUM(I3:I28)</f>
        <v>0</v>
      </c>
      <c r="J29" s="4" t="str">
        <f>H29-I29</f>
        <v>0</v>
      </c>
      <c r="K29" s="22" t="str">
        <f>J29/H29</f>
        <v>0</v>
      </c>
      <c r="L29" s="4" t="str">
        <f>SUM(L3:L28)</f>
        <v>0</v>
      </c>
      <c r="M29" s="4" t="str">
        <f>SUM(M3:M28)</f>
        <v>0</v>
      </c>
      <c r="N29" s="4" t="str">
        <f>SUM(N3:N28)</f>
        <v>0</v>
      </c>
      <c r="O29" s="5"/>
      <c r="P29" s="5"/>
      <c r="Q29" s="5" t="str">
        <f>SUM(Q3:Q28)</f>
        <v>0</v>
      </c>
      <c r="R29" s="5" t="str">
        <f>SUM(R3:R28)</f>
        <v>0</v>
      </c>
      <c r="S29" s="5" t="str">
        <f>Q29-R29</f>
        <v>0</v>
      </c>
      <c r="T29" s="22" t="str">
        <f>S29/Q29</f>
        <v>0</v>
      </c>
      <c r="U29" s="5" t="str">
        <f>SUM(U3:U28)</f>
        <v>0</v>
      </c>
      <c r="V29" s="5" t="str">
        <f>SUM(V3:V28)</f>
        <v>0</v>
      </c>
      <c r="W29" s="73" t="str">
        <f>SUM(W3:W28)</f>
        <v>0</v>
      </c>
      <c r="X29" s="23"/>
      <c r="Y29" s="23"/>
    </row>
    <row r="30" spans="1:26" customHeight="1" ht="24" s="32" customFormat="1">
      <c r="A30" s="24"/>
      <c r="B30" s="25" t="s">
        <v>63</v>
      </c>
      <c r="C30" s="26">
        <v>0.04712</v>
      </c>
      <c r="D30" s="27"/>
      <c r="E30" s="27"/>
      <c r="F30" s="28"/>
      <c r="G30" s="28"/>
      <c r="H30" s="28" t="str">
        <f>C30*(H29-N29)</f>
        <v>0</v>
      </c>
      <c r="I30" s="28"/>
      <c r="J30" s="28"/>
      <c r="K30" s="29"/>
      <c r="L30" s="28"/>
      <c r="M30" s="28"/>
      <c r="N30" s="28"/>
      <c r="O30" s="30"/>
      <c r="P30" s="30"/>
      <c r="Q30" s="30" t="str">
        <f>C30*(Q29-W29)</f>
        <v>0</v>
      </c>
      <c r="R30" s="30"/>
      <c r="S30" s="30"/>
      <c r="T30" s="29"/>
      <c r="U30" s="30"/>
      <c r="V30" s="30"/>
      <c r="W30" s="74"/>
      <c r="X30" s="31"/>
      <c r="Y30" s="31"/>
    </row>
    <row r="31" spans="1:26" customHeight="1" ht="24">
      <c r="A31" s="33" t="s">
        <v>64</v>
      </c>
      <c r="B31" s="33" t="s">
        <v>65</v>
      </c>
      <c r="C31" s="15">
        <v>0.1</v>
      </c>
      <c r="D31" s="13"/>
      <c r="E31" s="13"/>
      <c r="F31" s="14"/>
      <c r="G31" s="14"/>
      <c r="H31" s="14" t="str">
        <f>C31*H29</f>
        <v>0</v>
      </c>
      <c r="I31" s="14"/>
      <c r="J31" s="14"/>
      <c r="K31" s="15"/>
      <c r="L31" s="14"/>
      <c r="M31" s="4" t="str">
        <f>H31</f>
        <v>0</v>
      </c>
      <c r="N31" s="4"/>
      <c r="O31" s="16"/>
      <c r="P31" s="16"/>
      <c r="Q31" s="16" t="str">
        <f>C31*Q29</f>
        <v>0</v>
      </c>
      <c r="R31" s="16"/>
      <c r="S31" s="16"/>
      <c r="T31" s="15"/>
      <c r="U31" s="16"/>
      <c r="V31" s="16" t="str">
        <f>Q31</f>
        <v>0</v>
      </c>
      <c r="W31" s="72"/>
      <c r="X31" s="17"/>
      <c r="Y31" s="17"/>
    </row>
    <row r="32" spans="1:26" customHeight="1" ht="24" s="12" customFormat="1">
      <c r="A32" s="34"/>
      <c r="B32" s="34" t="s">
        <v>66</v>
      </c>
      <c r="C32" s="35"/>
      <c r="D32" s="36"/>
      <c r="E32" s="36"/>
      <c r="F32" s="37"/>
      <c r="G32" s="37"/>
      <c r="H32" s="37" t="str">
        <f>SUM(H29:H31)</f>
        <v>0</v>
      </c>
      <c r="I32" s="37"/>
      <c r="J32" s="37"/>
      <c r="K32" s="38"/>
      <c r="L32" s="39" t="str">
        <f>L29</f>
        <v>0</v>
      </c>
      <c r="M32" s="39" t="str">
        <f>SUM(M29:M31)</f>
        <v>0</v>
      </c>
      <c r="N32" s="39"/>
      <c r="O32" s="40"/>
      <c r="P32" s="40"/>
      <c r="Q32" s="40" t="str">
        <f>SUM(Q29:Q31)</f>
        <v>0</v>
      </c>
      <c r="R32" s="40"/>
      <c r="S32" s="40"/>
      <c r="T32" s="38"/>
      <c r="U32" s="41" t="str">
        <f>U29</f>
        <v>0</v>
      </c>
      <c r="V32" s="41" t="str">
        <f>SUM(V29:V31)</f>
        <v>0</v>
      </c>
      <c r="W32" s="73"/>
      <c r="X32" s="42"/>
      <c r="Y32" s="42"/>
    </row>
    <row r="33" spans="1:26" customHeight="1" ht="24" s="54" customFormat="1">
      <c r="A33" s="43"/>
      <c r="B33" s="44" t="s">
        <v>67</v>
      </c>
      <c r="C33" s="45">
        <v>0</v>
      </c>
      <c r="D33" s="46"/>
      <c r="E33" s="46"/>
      <c r="F33" s="47"/>
      <c r="G33" s="47"/>
      <c r="H33" s="2" t="str">
        <f>C33*H32</f>
        <v>0</v>
      </c>
      <c r="I33" s="48"/>
      <c r="J33" s="48"/>
      <c r="K33" s="49"/>
      <c r="L33" s="78" t="str">
        <f>H33*X33</f>
        <v>0</v>
      </c>
      <c r="M33" s="78" t="str">
        <f>H33*Y33</f>
        <v>0</v>
      </c>
      <c r="N33" s="2"/>
      <c r="O33" s="50"/>
      <c r="P33" s="50"/>
      <c r="Q33" s="51" t="str">
        <f>C33*Q32</f>
        <v>0</v>
      </c>
      <c r="R33" s="52"/>
      <c r="S33" s="52"/>
      <c r="T33" s="53"/>
      <c r="U33" s="3" t="str">
        <f>Q33*X33</f>
        <v>0</v>
      </c>
      <c r="V33" s="3" t="str">
        <f>Q33*Y33</f>
        <v>0</v>
      </c>
      <c r="W33" s="75"/>
      <c r="X33" s="77">
        <v>0.2</v>
      </c>
      <c r="Y33" s="77">
        <v>0.8</v>
      </c>
    </row>
    <row r="34" spans="1:26" customHeight="1" ht="24" s="32" customFormat="1">
      <c r="A34" s="55"/>
      <c r="B34" s="1" t="s">
        <v>68</v>
      </c>
      <c r="C34" s="56">
        <v>0</v>
      </c>
      <c r="D34" s="57" t="s">
        <v>69</v>
      </c>
      <c r="E34" s="57">
        <v>100</v>
      </c>
      <c r="F34" s="48"/>
      <c r="G34" s="48"/>
      <c r="H34" s="58" t="str">
        <f>C34</f>
        <v>0</v>
      </c>
      <c r="I34" s="47"/>
      <c r="J34" s="47"/>
      <c r="K34" s="45"/>
      <c r="L34" s="78" t="str">
        <f>H34*X33</f>
        <v>0</v>
      </c>
      <c r="M34" s="78" t="str">
        <f>H34*Y33</f>
        <v>0</v>
      </c>
      <c r="N34" s="2"/>
      <c r="O34" s="59"/>
      <c r="P34" s="59"/>
      <c r="Q34" s="79" t="str">
        <f>IF(E34&gt;0, H34/E34, 0)</f>
        <v>0</v>
      </c>
      <c r="R34" s="50"/>
      <c r="S34" s="50"/>
      <c r="T34" s="31"/>
      <c r="U34" s="3" t="str">
        <f>Q34*X33</f>
        <v>0</v>
      </c>
      <c r="V34" s="3" t="str">
        <f>Q34*Y33</f>
        <v>0</v>
      </c>
      <c r="W34" s="74"/>
      <c r="X34" s="31"/>
      <c r="Y34" s="31"/>
    </row>
    <row r="35" spans="1:26" customHeight="1" ht="24">
      <c r="A35" s="60"/>
      <c r="B3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5" s="61"/>
      <c r="D35" s="62"/>
      <c r="E35" s="62"/>
      <c r="F35" s="63"/>
      <c r="G35" s="63"/>
      <c r="H35" s="63" t="str">
        <f>SUM(H29:H31)-SUM(H33:H34)</f>
        <v>0</v>
      </c>
      <c r="I35" s="63" t="str">
        <f>I29</f>
        <v>0</v>
      </c>
      <c r="J35" s="63" t="str">
        <f>H35-I35</f>
        <v>0</v>
      </c>
      <c r="K35" s="64" t="str">
        <f>J35/H35</f>
        <v>0</v>
      </c>
      <c r="L35" s="63" t="str">
        <f>SUM(L31:L32)-SUM(L33:L34)</f>
        <v>0</v>
      </c>
      <c r="M35" s="63" t="str">
        <f>SUM(M29:M31)-SUM(M33:M34)</f>
        <v>0</v>
      </c>
      <c r="N35" s="63"/>
      <c r="O35" s="65"/>
      <c r="P35" s="65"/>
      <c r="Q35" s="65" t="str">
        <f>SUM(Q29:Q31)-SUM(Q33:Q34)</f>
        <v>0</v>
      </c>
      <c r="R35" s="65" t="str">
        <f>R29</f>
        <v>0</v>
      </c>
      <c r="S35" s="65" t="str">
        <f>Q35-R35</f>
        <v>0</v>
      </c>
      <c r="T35" s="17" t="str">
        <f>S35/Q35</f>
        <v>0</v>
      </c>
      <c r="U35" s="65" t="str">
        <f>SUM($U31:$U32)-SUM($U33:$U34)</f>
        <v>0</v>
      </c>
      <c r="V35" s="65" t="str">
        <f>SUM(V29:V31)-SUM(V33:V34)</f>
        <v>0</v>
      </c>
      <c r="W35" s="72"/>
      <c r="X35" s="17"/>
      <c r="Y3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