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<sst xmlns="http://schemas.openxmlformats.org/spreadsheetml/2006/main" uniqueCount="67">
  <si>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</si>
  <si>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</si>
  <si>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</si>
  <si>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</si>
  <si>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</si>
  <si>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</si>
  <si>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</si>
  <si>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</si>
  <si>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</si>
  <si>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</si>
  <si>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</si>
  <si>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</si>
  <si>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</si>
  <si>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</si>
  <si>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</si>
  <si>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</si>
  <si>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</si>
  <si>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</si>
  <si>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</si>
  <si>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</si>
  <si>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</si>
  <si>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</si>
  <si>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</si>
  <si>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ハレクラニウエディング</t>
  </si>
  <si>
    <t>【ガーデンコートヤード挙式】
会場使用料／牧師謝礼／弾き語りシンガー／結婚証明書(法的効力なし)／ホワイトガゼボ or ブラウンアーチ／椅子50脚</t>
  </si>
  <si>
    <t>Other</t>
  </si>
  <si>
    <t>カフにより挙式</t>
  </si>
  <si>
    <t>Real Weddings オリジナル</t>
  </si>
  <si>
    <t>マイリーレイ</t>
  </si>
  <si>
    <t>ホワイトチュール＆装花　</t>
  </si>
  <si>
    <t>カーペット
※19,500円→15,600円</t>
  </si>
  <si>
    <t>ヘアメイクアーティスト：Rie</t>
  </si>
  <si>
    <t>つきっきりヘアメイク(7時間）*クイックヘアチェンジ2回付き &amp; リハーサルメイク(120分)
※リハーサル：12/16　16:30＠ハレクラニ</t>
  </si>
  <si>
    <t>延長1時間</t>
  </si>
  <si>
    <t>新郎ヘアメイク(30分）</t>
  </si>
  <si>
    <t>ボディメイク(30分)</t>
  </si>
  <si>
    <t>ヘアメイクアーティスト：Bilino</t>
  </si>
  <si>
    <t>ゲストヘアメイク（60分）</t>
  </si>
  <si>
    <t>ゲストヘアセット(30分)</t>
  </si>
  <si>
    <t>フォトグラファー：VISIONARI/Takako,Megumi,Ryan,Jason,Yumiko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</si>
  <si>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</si>
  <si>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</si>
  <si>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フォトツアー1ヶ所追加（ワイキキ周辺）</t>
  </si>
  <si>
    <t>SweetMotionStudio</t>
  </si>
  <si>
    <t>挙式+メイクシーン/2名体制</t>
  </si>
  <si>
    <t>つきっきりコーディネーター</t>
  </si>
  <si>
    <t>ホテル出発→挙式→フォトツアー2カ所(ワイキキ周辺）→レセプション
※お打合せ：12/16　15:30@ハレクラニ</t>
  </si>
  <si>
    <t>カップル用リムジン</t>
  </si>
  <si>
    <t>フォトツアー2ヵ所</t>
  </si>
  <si>
    <t>ブーケ＆ブートニア
☆お好きなブーケプレゼント☆</t>
  </si>
  <si>
    <t>レイ（グリーン）</t>
  </si>
  <si>
    <t>フラワーシャワー(10名様分)</t>
  </si>
  <si>
    <t>ミッシェルズ</t>
  </si>
  <si>
    <t>Orchid Menu</t>
  </si>
  <si>
    <t>Keiki menu</t>
  </si>
  <si>
    <t>ケーキアップチャージ
※2段のベリートッピングケーキ</t>
  </si>
  <si>
    <t>アーチ装花/再セッティング</t>
  </si>
  <si>
    <t>テーブルデコレーション</t>
  </si>
  <si>
    <t>装花再アレンジ
キャンドルセッティング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</si>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</sst>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43792.27443287037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442000</v>
      </c>
      <c r="G3" s="92">
        <v>333010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3400</v>
      </c>
      <c r="P3" s="90">
        <v>2664.08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26000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2</v>
      </c>
      <c r="D5" s="91">
        <v>130</v>
      </c>
      <c r="E5" s="91">
        <v>125</v>
      </c>
      <c r="F5" s="92">
        <v>10400</v>
      </c>
      <c r="G5" s="92">
        <v>7500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60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143000</v>
      </c>
      <c r="G6" s="92">
        <v>100000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1100</v>
      </c>
      <c r="P6" s="90">
        <v>800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125</v>
      </c>
      <c r="F7" s="92">
        <v>15600</v>
      </c>
      <c r="G7" s="92">
        <v>10000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120</v>
      </c>
      <c r="P7" s="90">
        <v>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156000</v>
      </c>
      <c r="G8" s="92">
        <v>104712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1200</v>
      </c>
      <c r="P8" s="90">
        <v>837.7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125</v>
      </c>
      <c r="F9" s="92">
        <v>19500</v>
      </c>
      <c r="G9" s="92">
        <v>10471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31</v>
      </c>
      <c r="B10" s="95" t="s">
        <v>34</v>
      </c>
      <c r="C10" s="90">
        <v>1</v>
      </c>
      <c r="D10" s="91">
        <v>130</v>
      </c>
      <c r="E10" s="91">
        <v>125</v>
      </c>
      <c r="F10" s="92">
        <v>16900</v>
      </c>
      <c r="G10" s="92">
        <v>8089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130</v>
      </c>
      <c r="P10" s="90">
        <v>64.70999999999999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31</v>
      </c>
      <c r="B11" s="95" t="s">
        <v>35</v>
      </c>
      <c r="C11" s="90">
        <v>1</v>
      </c>
      <c r="D11" s="91">
        <v>130</v>
      </c>
      <c r="E11" s="91">
        <v>125</v>
      </c>
      <c r="F11" s="92">
        <v>16900</v>
      </c>
      <c r="G11" s="92">
        <v>11780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130</v>
      </c>
      <c r="P11" s="90">
        <v>94.23999999999999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130</v>
      </c>
      <c r="E12" s="91">
        <v>125</v>
      </c>
      <c r="F12" s="92">
        <v>22750</v>
      </c>
      <c r="G12" s="92">
        <v>15706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175</v>
      </c>
      <c r="P12" s="90">
        <v>125.65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38</v>
      </c>
      <c r="C13" s="90">
        <v>1</v>
      </c>
      <c r="D13" s="91">
        <v>130</v>
      </c>
      <c r="E13" s="91">
        <v>125</v>
      </c>
      <c r="F13" s="92">
        <v>13000</v>
      </c>
      <c r="G13" s="92">
        <v>10471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100</v>
      </c>
      <c r="P13" s="90">
        <v>83.77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1</v>
      </c>
      <c r="D14" s="91">
        <v>130</v>
      </c>
      <c r="E14" s="91">
        <v>125</v>
      </c>
      <c r="F14" s="92">
        <v>195000</v>
      </c>
      <c r="G14" s="92">
        <v>137435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1500</v>
      </c>
      <c r="P14" s="90">
        <v>1099.48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130</v>
      </c>
      <c r="E15" s="91">
        <v>125</v>
      </c>
      <c r="F15" s="92">
        <v>45500</v>
      </c>
      <c r="G15" s="92">
        <v>32750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350</v>
      </c>
      <c r="P15" s="90">
        <v>262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1</v>
      </c>
      <c r="D16" s="91">
        <v>130</v>
      </c>
      <c r="E16" s="91">
        <v>125</v>
      </c>
      <c r="F16" s="92">
        <v>286000</v>
      </c>
      <c r="G16" s="92">
        <v>223612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2200</v>
      </c>
      <c r="P16" s="90">
        <v>1788.9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46</v>
      </c>
      <c r="C17" s="90">
        <v>1</v>
      </c>
      <c r="D17" s="91">
        <v>130</v>
      </c>
      <c r="E17" s="91">
        <v>125</v>
      </c>
      <c r="F17" s="92">
        <v>75400</v>
      </c>
      <c r="G17" s="92">
        <v>55000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580</v>
      </c>
      <c r="P17" s="90">
        <v>440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47</v>
      </c>
      <c r="B18" s="95" t="s">
        <v>48</v>
      </c>
      <c r="C18" s="90">
        <v>1</v>
      </c>
      <c r="D18" s="91">
        <v>130</v>
      </c>
      <c r="E18" s="91">
        <v>125</v>
      </c>
      <c r="F18" s="92">
        <v>54600</v>
      </c>
      <c r="G18" s="92">
        <v>31875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420</v>
      </c>
      <c r="P18" s="90">
        <v>255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27</v>
      </c>
      <c r="B19" s="95" t="s">
        <v>49</v>
      </c>
      <c r="C19" s="90">
        <v>1</v>
      </c>
      <c r="D19" s="91">
        <v>130</v>
      </c>
      <c r="E19" s="91">
        <v>125</v>
      </c>
      <c r="F19" s="92">
        <v>0</v>
      </c>
      <c r="G19" s="92">
        <v>37500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0</v>
      </c>
      <c r="P19" s="90">
        <v>300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27</v>
      </c>
      <c r="B20" s="95" t="s">
        <v>50</v>
      </c>
      <c r="C20" s="90">
        <v>4</v>
      </c>
      <c r="D20" s="91">
        <v>130</v>
      </c>
      <c r="E20" s="91">
        <v>125</v>
      </c>
      <c r="F20" s="92">
        <v>2600</v>
      </c>
      <c r="G20" s="92">
        <v>2125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20</v>
      </c>
      <c r="P20" s="90">
        <v>17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27</v>
      </c>
      <c r="B21" s="95" t="s">
        <v>51</v>
      </c>
      <c r="C21" s="90">
        <v>1</v>
      </c>
      <c r="D21" s="91">
        <v>130</v>
      </c>
      <c r="E21" s="91">
        <v>125</v>
      </c>
      <c r="F21" s="92">
        <v>19500</v>
      </c>
      <c r="G21" s="92">
        <v>7500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150</v>
      </c>
      <c r="P21" s="90">
        <v>60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52</v>
      </c>
      <c r="B22" s="95" t="s">
        <v>53</v>
      </c>
      <c r="C22" s="90">
        <v>15</v>
      </c>
      <c r="D22" s="91">
        <v>130</v>
      </c>
      <c r="E22" s="91">
        <v>125</v>
      </c>
      <c r="F22" s="92">
        <v>17940</v>
      </c>
      <c r="G22" s="92">
        <v>14875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138</v>
      </c>
      <c r="P22" s="90">
        <v>119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52</v>
      </c>
      <c r="B23" s="95" t="s">
        <v>54</v>
      </c>
      <c r="C23" s="90">
        <v>3</v>
      </c>
      <c r="D23" s="91">
        <v>130</v>
      </c>
      <c r="E23" s="91">
        <v>125</v>
      </c>
      <c r="F23" s="92">
        <v>7150</v>
      </c>
      <c r="G23" s="92">
        <v>5062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55</v>
      </c>
      <c r="P23" s="90">
        <v>40.5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52</v>
      </c>
      <c r="B24" s="95" t="s">
        <v>55</v>
      </c>
      <c r="C24" s="90">
        <v>1</v>
      </c>
      <c r="D24" s="91">
        <v>130</v>
      </c>
      <c r="E24" s="91">
        <v>125</v>
      </c>
      <c r="F24" s="92">
        <v>20800</v>
      </c>
      <c r="G24" s="92">
        <v>14000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160</v>
      </c>
      <c r="P24" s="90">
        <v>112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27</v>
      </c>
      <c r="B25" s="95" t="s">
        <v>56</v>
      </c>
      <c r="C25" s="90">
        <v>1</v>
      </c>
      <c r="D25" s="91">
        <v>130</v>
      </c>
      <c r="E25" s="91">
        <v>125</v>
      </c>
      <c r="F25" s="92">
        <v>27300</v>
      </c>
      <c r="G25" s="92">
        <v>18750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210</v>
      </c>
      <c r="P25" s="90">
        <v>150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57</v>
      </c>
      <c r="B26" s="95" t="s">
        <v>58</v>
      </c>
      <c r="C26" s="90">
        <v>1</v>
      </c>
      <c r="D26" s="91">
        <v>130</v>
      </c>
      <c r="E26" s="91">
        <v>125</v>
      </c>
      <c r="F26" s="92">
        <v>45500</v>
      </c>
      <c r="G26" s="92">
        <v>31250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350</v>
      </c>
      <c r="P26" s="90">
        <v>250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 s="12" customFormat="1">
      <c r="A27" s="70"/>
      <c r="B27" s="19"/>
      <c r="C27" s="20"/>
      <c r="D27" s="21"/>
      <c r="E27" s="21"/>
      <c r="F27" s="4"/>
      <c r="G27" s="4"/>
      <c r="H27" s="4" t="str">
        <f>SUM(H3:H26)</f>
        <v>0</v>
      </c>
      <c r="I27" s="4" t="str">
        <f>SUM(I3:I26)</f>
        <v>0</v>
      </c>
      <c r="J27" s="4" t="str">
        <f>H27-I27</f>
        <v>0</v>
      </c>
      <c r="K27" s="22" t="str">
        <f>J27/H27</f>
        <v>0</v>
      </c>
      <c r="L27" s="4" t="str">
        <f>SUM(L3:L26)</f>
        <v>0</v>
      </c>
      <c r="M27" s="4" t="str">
        <f>SUM(M3:M26)</f>
        <v>0</v>
      </c>
      <c r="N27" s="4" t="str">
        <f>SUM(N3:N26)</f>
        <v>0</v>
      </c>
      <c r="O27" s="5"/>
      <c r="P27" s="5"/>
      <c r="Q27" s="5" t="str">
        <f>SUM(Q3:Q26)</f>
        <v>0</v>
      </c>
      <c r="R27" s="5" t="str">
        <f>SUM(R3:R26)</f>
        <v>0</v>
      </c>
      <c r="S27" s="5" t="str">
        <f>Q27-R27</f>
        <v>0</v>
      </c>
      <c r="T27" s="22" t="str">
        <f>S27/Q27</f>
        <v>0</v>
      </c>
      <c r="U27" s="5" t="str">
        <f>SUM(U3:U26)</f>
        <v>0</v>
      </c>
      <c r="V27" s="5" t="str">
        <f>SUM(V3:V26)</f>
        <v>0</v>
      </c>
      <c r="W27" s="73" t="str">
        <f>SUM(W3:W26)</f>
        <v>0</v>
      </c>
      <c r="X27" s="23"/>
      <c r="Y27" s="23"/>
    </row>
    <row r="28" spans="1:26" customHeight="1" ht="24" s="32" customFormat="1">
      <c r="A28" s="24"/>
      <c r="B28" s="25" t="s">
        <v>59</v>
      </c>
      <c r="C28" s="26">
        <v>0.04712</v>
      </c>
      <c r="D28" s="27"/>
      <c r="E28" s="27"/>
      <c r="F28" s="28"/>
      <c r="G28" s="28"/>
      <c r="H28" s="28" t="str">
        <f>C28*(H27-N27)</f>
        <v>0</v>
      </c>
      <c r="I28" s="28"/>
      <c r="J28" s="28"/>
      <c r="K28" s="29"/>
      <c r="L28" s="28"/>
      <c r="M28" s="28"/>
      <c r="N28" s="28"/>
      <c r="O28" s="30"/>
      <c r="P28" s="30"/>
      <c r="Q28" s="30" t="str">
        <f>C28*(Q27-W27)</f>
        <v>0</v>
      </c>
      <c r="R28" s="30"/>
      <c r="S28" s="30"/>
      <c r="T28" s="29"/>
      <c r="U28" s="30"/>
      <c r="V28" s="30"/>
      <c r="W28" s="74"/>
      <c r="X28" s="31"/>
      <c r="Y28" s="31"/>
    </row>
    <row r="29" spans="1:26" customHeight="1" ht="24">
      <c r="A29" s="33" t="s">
        <v>60</v>
      </c>
      <c r="B29" s="33" t="s">
        <v>61</v>
      </c>
      <c r="C29" s="15">
        <v>0.1</v>
      </c>
      <c r="D29" s="13"/>
      <c r="E29" s="13"/>
      <c r="F29" s="14"/>
      <c r="G29" s="14"/>
      <c r="H29" s="14" t="str">
        <f>C29*H27</f>
        <v>0</v>
      </c>
      <c r="I29" s="14"/>
      <c r="J29" s="14"/>
      <c r="K29" s="15"/>
      <c r="L29" s="14"/>
      <c r="M29" s="4" t="str">
        <f>H29</f>
        <v>0</v>
      </c>
      <c r="N29" s="4"/>
      <c r="O29" s="16"/>
      <c r="P29" s="16"/>
      <c r="Q29" s="16" t="str">
        <f>C29*Q27</f>
        <v>0</v>
      </c>
      <c r="R29" s="16"/>
      <c r="S29" s="16"/>
      <c r="T29" s="15"/>
      <c r="U29" s="16"/>
      <c r="V29" s="16" t="str">
        <f>Q29</f>
        <v>0</v>
      </c>
      <c r="W29" s="72"/>
      <c r="X29" s="17"/>
      <c r="Y29" s="17"/>
    </row>
    <row r="30" spans="1:26" customHeight="1" ht="24" s="12" customFormat="1">
      <c r="A30" s="34"/>
      <c r="B30" s="34" t="s">
        <v>62</v>
      </c>
      <c r="C30" s="35"/>
      <c r="D30" s="36"/>
      <c r="E30" s="36"/>
      <c r="F30" s="37"/>
      <c r="G30" s="37"/>
      <c r="H30" s="37" t="str">
        <f>SUM(H27:H29)</f>
        <v>0</v>
      </c>
      <c r="I30" s="37"/>
      <c r="J30" s="37"/>
      <c r="K30" s="38"/>
      <c r="L30" s="39" t="str">
        <f>L27</f>
        <v>0</v>
      </c>
      <c r="M30" s="39" t="str">
        <f>SUM(M27:M29)</f>
        <v>0</v>
      </c>
      <c r="N30" s="39"/>
      <c r="O30" s="40"/>
      <c r="P30" s="40"/>
      <c r="Q30" s="40" t="str">
        <f>SUM(Q27:Q29)</f>
        <v>0</v>
      </c>
      <c r="R30" s="40"/>
      <c r="S30" s="40"/>
      <c r="T30" s="38"/>
      <c r="U30" s="41" t="str">
        <f>U27</f>
        <v>0</v>
      </c>
      <c r="V30" s="41" t="str">
        <f>SUM(V27:V29)</f>
        <v>0</v>
      </c>
      <c r="W30" s="73"/>
      <c r="X30" s="42"/>
      <c r="Y30" s="42"/>
    </row>
    <row r="31" spans="1:26" customHeight="1" ht="24" s="54" customFormat="1">
      <c r="A31" s="43"/>
      <c r="B31" s="44" t="s">
        <v>63</v>
      </c>
      <c r="C31" s="45">
        <v>0</v>
      </c>
      <c r="D31" s="46"/>
      <c r="E31" s="46"/>
      <c r="F31" s="47"/>
      <c r="G31" s="47"/>
      <c r="H31" s="2" t="str">
        <f>C31*H30</f>
        <v>0</v>
      </c>
      <c r="I31" s="48"/>
      <c r="J31" s="48"/>
      <c r="K31" s="49"/>
      <c r="L31" s="78" t="str">
        <f>H31*X31</f>
        <v>0</v>
      </c>
      <c r="M31" s="78" t="str">
        <f>H31*Y31</f>
        <v>0</v>
      </c>
      <c r="N31" s="2"/>
      <c r="O31" s="50"/>
      <c r="P31" s="50"/>
      <c r="Q31" s="51" t="str">
        <f>C31*Q30</f>
        <v>0</v>
      </c>
      <c r="R31" s="52"/>
      <c r="S31" s="52"/>
      <c r="T31" s="53"/>
      <c r="U31" s="3" t="str">
        <f>Q31*X31</f>
        <v>0</v>
      </c>
      <c r="V31" s="3" t="str">
        <f>Q31*Y31</f>
        <v>0</v>
      </c>
      <c r="W31" s="75"/>
      <c r="X31" s="77">
        <v>0.2</v>
      </c>
      <c r="Y31" s="77">
        <v>0.8</v>
      </c>
    </row>
    <row r="32" spans="1:26" customHeight="1" ht="24" s="32" customFormat="1">
      <c r="A32" s="55"/>
      <c r="B32" s="1" t="s">
        <v>64</v>
      </c>
      <c r="C32" s="56">
        <v>0</v>
      </c>
      <c r="D32" s="57" t="s">
        <v>65</v>
      </c>
      <c r="E32" s="57">
        <v>100</v>
      </c>
      <c r="F32" s="48"/>
      <c r="G32" s="48"/>
      <c r="H32" s="58" t="str">
        <f>C32</f>
        <v>0</v>
      </c>
      <c r="I32" s="47"/>
      <c r="J32" s="47"/>
      <c r="K32" s="45"/>
      <c r="L32" s="78" t="str">
        <f>H32*X31</f>
        <v>0</v>
      </c>
      <c r="M32" s="78" t="str">
        <f>H32*Y31</f>
        <v>0</v>
      </c>
      <c r="N32" s="2"/>
      <c r="O32" s="59"/>
      <c r="P32" s="59"/>
      <c r="Q32" s="79" t="str">
        <f>IF(E32&gt;0, H32/E32, 0)</f>
        <v>0</v>
      </c>
      <c r="R32" s="50"/>
      <c r="S32" s="50"/>
      <c r="T32" s="31"/>
      <c r="U32" s="3" t="str">
        <f>Q32*X31</f>
        <v>0</v>
      </c>
      <c r="V32" s="3" t="str">
        <f>Q32*Y31</f>
        <v>0</v>
      </c>
      <c r="W32" s="74"/>
      <c r="X32" s="31"/>
      <c r="Y32" s="31"/>
    </row>
    <row r="33" spans="1:26" customHeight="1" ht="24">
      <c r="A33" s="60"/>
      <c r="B3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3" s="61"/>
      <c r="D33" s="62"/>
      <c r="E33" s="62"/>
      <c r="F33" s="63"/>
      <c r="G33" s="63"/>
      <c r="H33" s="63" t="str">
        <f>SUM(H27:H29)-SUM(H31:H32)</f>
        <v>0</v>
      </c>
      <c r="I33" s="63" t="str">
        <f>I27</f>
        <v>0</v>
      </c>
      <c r="J33" s="63" t="str">
        <f>H33-I33</f>
        <v>0</v>
      </c>
      <c r="K33" s="64" t="str">
        <f>J33/H33</f>
        <v>0</v>
      </c>
      <c r="L33" s="63" t="str">
        <f>SUM(L29:L30)-SUM(L31:L32)</f>
        <v>0</v>
      </c>
      <c r="M33" s="63" t="str">
        <f>SUM(M27:M29)-SUM(M31:M32)</f>
        <v>0</v>
      </c>
      <c r="N33" s="63"/>
      <c r="O33" s="65"/>
      <c r="P33" s="65"/>
      <c r="Q33" s="65" t="str">
        <f>SUM(Q27:Q29)-SUM(Q31:Q32)</f>
        <v>0</v>
      </c>
      <c r="R33" s="65" t="str">
        <f>R27</f>
        <v>0</v>
      </c>
      <c r="S33" s="65" t="str">
        <f>Q33-R33</f>
        <v>0</v>
      </c>
      <c r="T33" s="17" t="str">
        <f>S33/Q33</f>
        <v>0</v>
      </c>
      <c r="U33" s="65" t="str">
        <f>SUM($U29:$U30)-SUM($U31:$U32)</f>
        <v>0</v>
      </c>
      <c r="V33" s="65" t="str">
        <f>SUM(V27:V29)-SUM(V31:V32)</f>
        <v>0</v>
      </c>
      <c r="W33" s="72"/>
      <c r="X33" s="17"/>
      <c r="Y3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