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商品マスタ" sheetId="1" r:id="rId4"/>
  </sheets>
  <definedNames>
    <definedName name="_xlnm.Print_Area" localSheetId="0">'商品マスタ'!$B$1:$AK$2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yohtakano</author>
    <author>Work</author>
  </authors>
  <commentList>
    <comment ref="A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1をセットすると処理対象（新規、更新、削除）になる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新規商品時は空にする</t>
        </r>
      </text>
    </comment>
    <comment ref="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新規商品の場合は商品区分マスタ画面の
商品区分IDを設定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W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((原価1～原価10) x (1+Tax)) x (1+ServiceRate)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X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税込サービス込仕入価格 x (1+Profit Rate)
万単位以上は百の位で切り上げ
     84,322 → 85,000
千単位は十の位で切り上げ
      8,432 → 8,500
百単位以下
   300以上は一の位で切り上げ
      301 → 310
   300以下は小数点第一位で切り上げ
       299.10 → 300
</t>
        </r>
      </text>
    </comment>
    <comment ref="Z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税サービス込仕入価格 x 仕入為替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販売価格 x 販売為替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C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(販売価格-仕入価格) / 販売価格</t>
        </r>
      </text>
    </comment>
    <comment ref="AD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0：海外
1：国内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1:振込(海外) 
2:直接ベンダー振込(海外) 
3:クレジット払い(海外) 
4:振込(国内) 
5:クレジット払い(国内)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F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0：外貨
1：円貨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J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1：削除
それ以外は無視される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<sst xmlns="http://schemas.openxmlformats.org/spreadsheetml/2006/main" uniqueCount="75">
  <si>
    <t>処理対象</t>
  </si>
  <si>
    <t>商品コード</t>
  </si>
  <si>
    <r>
      <t xml:space="preserve">商品分類I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D</t>
    </r>
  </si>
  <si>
    <t>商品分類名</t>
  </si>
  <si>
    <t>商品区分ID</t>
  </si>
  <si>
    <t>商品区分名</t>
  </si>
  <si>
    <t>ベンダーID</t>
  </si>
  <si>
    <t>ベンダー名</t>
  </si>
  <si>
    <t>商品名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</si>
  <si>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ax</t>
    </r>
  </si>
  <si>
    <r>
      <t xml:space="preserve">S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erviceRate</t>
    </r>
  </si>
  <si>
    <r>
      <t xml:space="preserve">P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rofitRate</t>
    </r>
  </si>
  <si>
    <t>原価1</t>
  </si>
  <si>
    <t>原価2</t>
  </si>
  <si>
    <t>原価3</t>
  </si>
  <si>
    <t>原価4</t>
  </si>
  <si>
    <t>原価5</t>
  </si>
  <si>
    <t>原価6</t>
  </si>
  <si>
    <t>原価7</t>
  </si>
  <si>
    <t>原価8</t>
  </si>
  <si>
    <t>原価9</t>
  </si>
  <si>
    <t>原価10</t>
  </si>
  <si>
    <t>税サービス込仕入価格</t>
  </si>
  <si>
    <t>販売価格</t>
  </si>
  <si>
    <t>仕入為替</t>
  </si>
  <si>
    <t>仕入価格</t>
  </si>
  <si>
    <t>販売為替</t>
  </si>
  <si>
    <t>対売価利益率</t>
  </si>
  <si>
    <t>国内払い</t>
  </si>
  <si>
    <t>支払区分</t>
  </si>
  <si>
    <t>通貨区分</t>
  </si>
  <si>
    <t>HI</t>
  </si>
  <si>
    <t>RW</t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</si>
  <si>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evision</t>
    </r>
  </si>
  <si>
    <t>削除区分</t>
  </si>
  <si>
    <t>メモ</t>
  </si>
  <si>
    <t>RC12-370</t>
  </si>
  <si>
    <t>Reception</t>
  </si>
  <si>
    <t>モアナルアガーデン</t>
  </si>
  <si>
    <t>LILYSEYE, INC.</t>
  </si>
  <si>
    <t>カクテルパーティー(8名様分)</t>
  </si>
  <si>
    <t>RC12-373</t>
  </si>
  <si>
    <t>BBQビュッフェ(8名様分)</t>
  </si>
  <si>
    <t>RC12-376</t>
  </si>
  <si>
    <t>アップグレード：ナチュラルテーブルデコレーション(8～10名様の場合)</t>
  </si>
  <si>
    <t>RC12-377</t>
  </si>
  <si>
    <t>アップグレード：ナチュラルテーブルデコレーション(11～16名様の場合)</t>
  </si>
  <si>
    <t>RC12-378</t>
  </si>
  <si>
    <t>アップグレード：ナチュラルテーブルデコレーション(17～20名様の場合)</t>
  </si>
  <si>
    <t>RC12-382</t>
  </si>
  <si>
    <t>ピクニックブース単品</t>
  </si>
  <si>
    <t>RC12-371</t>
  </si>
  <si>
    <t>カクテルパーティー追加：大人1名様分　※最大20名様まで</t>
  </si>
  <si>
    <t>RC12-372</t>
  </si>
  <si>
    <t>カクテルパーティー追加：お子様1名様分　※10歳まで</t>
  </si>
  <si>
    <t>RC12-374</t>
  </si>
  <si>
    <t>BBQビュッフェ追加：大人1名様分　※最大20名様まで</t>
  </si>
  <si>
    <t>RC12-375</t>
  </si>
  <si>
    <t>BBQビュッフェ追加：お子様1名様分　※10歳まで</t>
  </si>
  <si>
    <t>RC12-380</t>
  </si>
  <si>
    <t>ピクニックランチ追加：大人1名様分</t>
  </si>
  <si>
    <t>RC12-381</t>
  </si>
  <si>
    <t>ピクニックランチ追加：お子様1名様分</t>
  </si>
  <si>
    <t>RC12-383</t>
  </si>
  <si>
    <t>レセプションのみの会場使用料(撮影時間30分＋パーティー1.5時間)※フォトグラファーの料金は含まれておりません</t>
  </si>
  <si>
    <t>RC12-384</t>
  </si>
  <si>
    <t>ドリンクコールドサービス/アルコール希望の場合(10名様分)　※パーティー当⽇にドリンクを冷やしてご⽤意致します。※屋外のため、ドリンクに入れる氷のご⽤意はできません。※グラスが必要な場合は、別途グラス代が必要となります。（ワイングラス1個\260）・アルコールのご⽤意は、下記２パターンのいずれかでのご対応となりす。①お客様でご購入されたドリンクを事前ピックアップ（※弊社からピックアップ⽇時の指定をさせて頂きます。）②代行購入（※事前に希望内容と数量をご連絡ください。ドリンク代のお支払いは、パーティ当⽇となります。）※ハワイの法律により、スタッフでアルコールをお作りすることはできませんので、セルフサービスとなります。</t>
  </si>
  <si>
    <t>RC12-385</t>
  </si>
  <si>
    <t>グラスレンタルサービス(1個)</t>
  </si>
  <si>
    <t>RC12-386</t>
  </si>
  <si>
    <t>追加ドリンクコールドサービス(追加10名様毎)</t>
  </si>
  <si>
    <t>RC12-387</t>
  </si>
  <si>
    <t>帰路送迎：リムジンまたはバン1台(モアナルアガーデン→ワイキキ)</t>
  </si>
  <si>
    <t>RC12-379</t>
  </si>
  <si>
    <t>ピクニックランチ(2名様分)</t>
  </si>
</sst>
</file>

<file path=xl/styles.xml><?xml version="1.0" encoding="utf-8"?>
<styleSheet xmlns="http://schemas.openxmlformats.org/spreadsheetml/2006/main" xml:space="preserve">
  <numFmts count="3">
    <numFmt numFmtId="164" formatCode="#,##0.00_);[Red]\(#,##0.00\)"/>
    <numFmt numFmtId="165" formatCode="0.000%"/>
    <numFmt numFmtId="166" formatCode="#,##0_);[Red]\(#,##0\)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1">
    <border/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9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0" fillId="3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38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1">
      <alignment horizontal="center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19"/>
  <sheetViews>
    <sheetView tabSelected="1" workbookViewId="0" zoomScale="80" zoomScaleNormal="80" showGridLines="true" showRowColHeaders="1">
      <pane ySplit="1" topLeftCell="A2" activePane="bottomLeft" state="frozen"/>
      <selection pane="bottomLeft" activeCell="A2" sqref="A2"/>
    </sheetView>
  </sheetViews>
  <sheetFormatPr defaultRowHeight="14.4" defaultColWidth="9" outlineLevelRow="0" outlineLevelCol="0"/>
  <cols>
    <col min="1" max="1" width="9.375" customWidth="true" style="11"/>
    <col min="2" max="2" width="10.25" customWidth="true" style="11"/>
    <col min="3" max="3" width="11.25" customWidth="true" style="11"/>
    <col min="4" max="4" width="12.625" customWidth="true" style="11"/>
    <col min="5" max="5" width="11.25" customWidth="true" style="11"/>
    <col min="6" max="6" width="30" customWidth="true" style="11"/>
    <col min="7" max="7" width="10.625" customWidth="true" style="11"/>
    <col min="8" max="8" width="14.625" customWidth="true" style="11"/>
    <col min="9" max="9" width="22.625" customWidth="true" style="11"/>
    <col min="10" max="10" width="6.875" customWidth="true" style="7"/>
    <col min="11" max="11" width="11.875" customWidth="true" style="1"/>
    <col min="12" max="12" width="10" customWidth="true" style="1"/>
    <col min="13" max="13" width="7.5" customWidth="true" style="2"/>
    <col min="14" max="14" width="6.5" customWidth="true" style="2"/>
    <col min="15" max="15" width="6.5" customWidth="true" style="2"/>
    <col min="16" max="16" width="6.5" customWidth="true" style="2"/>
    <col min="17" max="17" width="6.5" customWidth="true" style="2"/>
    <col min="18" max="18" width="6.5" customWidth="true" style="2"/>
    <col min="19" max="19" width="6.5" customWidth="true" style="2"/>
    <col min="20" max="20" width="6.5" customWidth="true" style="2"/>
    <col min="21" max="21" width="6.5" customWidth="true" style="2"/>
    <col min="22" max="22" width="7.5" customWidth="true" style="2"/>
    <col min="23" max="23" width="21.75" customWidth="true" style="2"/>
    <col min="24" max="24" width="15" customWidth="true" style="2"/>
    <col min="25" max="25" width="9.375" customWidth="true" style="2"/>
    <col min="26" max="26" width="13.25" customWidth="true" style="23"/>
    <col min="27" max="27" width="9.375" customWidth="true" style="2"/>
    <col min="28" max="28" width="13.25" customWidth="true" style="23"/>
    <col min="29" max="29" width="13.625" customWidth="true" style="1"/>
    <col min="30" max="30" width="9.25" customWidth="true" style="11"/>
    <col min="31" max="31" width="9.375" customWidth="true" style="11"/>
    <col min="32" max="32" width="9.375" customWidth="true" style="11"/>
    <col min="33" max="33" width="4.625" customWidth="true" style="4"/>
    <col min="34" max="34" width="4.625" customWidth="true" style="4"/>
    <col min="35" max="35" width="8.75" customWidth="true" style="11"/>
    <col min="36" max="36" width="9.375" customWidth="true" style="11"/>
    <col min="37" max="37" width="22.375" customWidth="true" style="11"/>
    <col min="38" max="38" width="9" style="11"/>
  </cols>
  <sheetData>
    <row r="1" spans="1:38">
      <c r="A1" s="17" t="s">
        <v>0</v>
      </c>
      <c r="B1" s="24" t="s">
        <v>1</v>
      </c>
      <c r="C1" s="10" t="s">
        <v>2</v>
      </c>
      <c r="D1" s="9" t="s">
        <v>3</v>
      </c>
      <c r="E1" s="10" t="s">
        <v>4</v>
      </c>
      <c r="F1" s="9" t="s">
        <v>5</v>
      </c>
      <c r="G1" s="10" t="s">
        <v>6</v>
      </c>
      <c r="H1" s="9" t="s">
        <v>7</v>
      </c>
      <c r="I1" s="10" t="s">
        <v>8</v>
      </c>
      <c r="J1" s="6" t="s">
        <v>9</v>
      </c>
      <c r="K1" s="8" t="s">
        <v>10</v>
      </c>
      <c r="L1" s="8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6" t="s">
        <v>22</v>
      </c>
      <c r="X1" s="16" t="s">
        <v>23</v>
      </c>
      <c r="Y1" s="13" t="s">
        <v>24</v>
      </c>
      <c r="Z1" s="21" t="s">
        <v>25</v>
      </c>
      <c r="AA1" s="13" t="s">
        <v>26</v>
      </c>
      <c r="AB1" s="21" t="s">
        <v>23</v>
      </c>
      <c r="AC1" s="19" t="s">
        <v>27</v>
      </c>
      <c r="AD1" s="10" t="s">
        <v>28</v>
      </c>
      <c r="AE1" s="10" t="s">
        <v>29</v>
      </c>
      <c r="AF1" s="10" t="s">
        <v>30</v>
      </c>
      <c r="AG1" s="5" t="s">
        <v>31</v>
      </c>
      <c r="AH1" s="5" t="s">
        <v>32</v>
      </c>
      <c r="AI1" s="18" t="s">
        <v>33</v>
      </c>
      <c r="AJ1" s="10" t="s">
        <v>34</v>
      </c>
      <c r="AK1" s="15" t="s">
        <v>35</v>
      </c>
    </row>
    <row r="2" spans="1:38">
      <c r="B2" s="11" t="s">
        <v>36</v>
      </c>
      <c r="C2" s="11">
        <v>13</v>
      </c>
      <c r="D2" s="11" t="s">
        <v>37</v>
      </c>
      <c r="E2" s="11">
        <v>499</v>
      </c>
      <c r="F2" s="11" t="s">
        <v>38</v>
      </c>
      <c r="G2" s="11">
        <v>69</v>
      </c>
      <c r="H2" s="11" t="s">
        <v>39</v>
      </c>
      <c r="I2" s="11" t="s">
        <v>40</v>
      </c>
      <c r="J2" s="7">
        <v>0.04712</v>
      </c>
      <c r="K2" s="1">
        <v>0</v>
      </c>
      <c r="L2" s="1">
        <v>0.25</v>
      </c>
      <c r="M2" s="2">
        <v>2350</v>
      </c>
      <c r="N2" s="2"/>
      <c r="O2" s="2"/>
      <c r="P2" s="2"/>
      <c r="Q2" s="2"/>
      <c r="R2" s="2"/>
      <c r="S2" s="2"/>
      <c r="T2" s="2"/>
      <c r="U2" s="2"/>
      <c r="V2" s="2"/>
      <c r="W2" s="2" t="str">
        <f>((1+J2) * (M2+N2+O2+P2+Q2+R2+S2+T2+U2+V2))*(1+K2)</f>
        <v>0</v>
      </c>
      <c r="X2" s="2" t="str">
        <f>IF(LEN(FLOOR((1+L2) * W2,1)) &gt;= 6,ROUNDUP((1+L2) * W2,-3),IF(LEN(FLOOR((1+L2) * W2,1))  = 5,ROUNDUP((1+L2) * W2,-3),IF(LEN(FLOOR((1+L2) * W2,1))  = 4,ROUNDUP((1+L2) * W2,-2),IF((1+L2) * W2  &gt; 300 ,ROUNDUP((1+L2) * W2,-1),IF((1+L2) * W2 &lt;= 300 ,ROUNDUP((1+L2) * W2,0),0)))))</f>
        <v>0</v>
      </c>
      <c r="Y2" s="14"/>
      <c r="Z2" s="22" t="str">
        <f>IF(AF2 = 0, ROUNDUP(W2*Y2,1), ROUNDUP(W2/Y2,1))</f>
        <v>0</v>
      </c>
      <c r="AA2" s="14"/>
      <c r="AB2" s="22" t="str">
        <f>IF(AF2 = 0, ROUNDUP(X2*AA2,1), ROUNDUP(X2/AA2,1))</f>
        <v>0</v>
      </c>
      <c r="AC2" s="20" t="str">
        <f>IF(AB2 = 0,0,(AB2 - Z2)/AB2)</f>
        <v>0</v>
      </c>
      <c r="AD2" s="11">
        <v>0</v>
      </c>
      <c r="AE2" s="11">
        <v>1</v>
      </c>
      <c r="AF2" s="11">
        <v>0</v>
      </c>
      <c r="AG2" s="4">
        <v>0.2</v>
      </c>
      <c r="AH2" s="4">
        <v>0.8</v>
      </c>
      <c r="AI2" s="11">
        <v>1</v>
      </c>
      <c r="AK2" s="12"/>
    </row>
    <row r="3" spans="1:38">
      <c r="B3" s="11" t="s">
        <v>41</v>
      </c>
      <c r="C3" s="11">
        <v>13</v>
      </c>
      <c r="D3" s="11" t="s">
        <v>37</v>
      </c>
      <c r="E3" s="11">
        <v>499</v>
      </c>
      <c r="F3" s="11" t="s">
        <v>38</v>
      </c>
      <c r="G3" s="11">
        <v>69</v>
      </c>
      <c r="H3" s="11" t="s">
        <v>39</v>
      </c>
      <c r="I3" s="11" t="s">
        <v>42</v>
      </c>
      <c r="J3" s="7">
        <v>0.04712</v>
      </c>
      <c r="K3" s="1">
        <v>0</v>
      </c>
      <c r="L3" s="1">
        <v>0.25</v>
      </c>
      <c r="M3" s="2">
        <v>2750</v>
      </c>
      <c r="N3" s="2"/>
      <c r="O3" s="2"/>
      <c r="P3" s="2"/>
      <c r="Q3" s="2"/>
      <c r="R3" s="2"/>
      <c r="S3" s="2"/>
      <c r="T3" s="2"/>
      <c r="U3" s="2"/>
      <c r="V3" s="2"/>
      <c r="W3" s="2" t="str">
        <f>((1+J3) * (M3+N3+O3+P3+Q3+R3+S3+T3+U3+V3))*(1+K3)</f>
        <v>0</v>
      </c>
      <c r="X3" s="2" t="str">
        <f>IF(LEN(FLOOR((1+L3) * W3,1)) &gt;= 6,ROUNDUP((1+L3) * W3,-3),IF(LEN(FLOOR((1+L3) * W3,1))  = 5,ROUNDUP((1+L3) * W3,-3),IF(LEN(FLOOR((1+L3) * W3,1))  = 4,ROUNDUP((1+L3) * W3,-2),IF((1+L3) * W3  &gt; 300 ,ROUNDUP((1+L3) * W3,-1),IF((1+L3) * W3 &lt;= 300 ,ROUNDUP((1+L3) * W3,0),0)))))</f>
        <v>0</v>
      </c>
      <c r="Y3" s="2"/>
      <c r="Z3" s="23" t="str">
        <f>IF(AF3 = 0, ROUNDUP(W3*Y3,1), ROUNDUP(W3/Y3,1))</f>
        <v>0</v>
      </c>
      <c r="AA3" s="2"/>
      <c r="AB3" s="23" t="str">
        <f>IF(AF3 = 0, ROUNDUP(X3*AA3,1), ROUNDUP(X3/AA3,1))</f>
        <v>0</v>
      </c>
      <c r="AC3" s="1" t="str">
        <f>IF(AB3 = 0,0,(AB3 - Z3)/AB3)</f>
        <v>0</v>
      </c>
      <c r="AD3" s="11">
        <v>0</v>
      </c>
      <c r="AE3" s="11">
        <v>1</v>
      </c>
      <c r="AF3" s="11">
        <v>0</v>
      </c>
      <c r="AG3" s="4">
        <v>0.2</v>
      </c>
      <c r="AH3" s="4">
        <v>0.8</v>
      </c>
      <c r="AI3" s="11">
        <v>2</v>
      </c>
      <c r="AK3" s="11"/>
    </row>
    <row r="4" spans="1:38">
      <c r="B4" s="11" t="s">
        <v>43</v>
      </c>
      <c r="C4" s="11">
        <v>13</v>
      </c>
      <c r="D4" s="11" t="s">
        <v>37</v>
      </c>
      <c r="E4" s="11">
        <v>499</v>
      </c>
      <c r="F4" s="11" t="s">
        <v>38</v>
      </c>
      <c r="G4" s="11">
        <v>69</v>
      </c>
      <c r="H4" s="11" t="s">
        <v>39</v>
      </c>
      <c r="I4" s="11" t="s">
        <v>44</v>
      </c>
      <c r="J4" s="7">
        <v>0.04712</v>
      </c>
      <c r="K4" s="1">
        <v>0</v>
      </c>
      <c r="L4" s="1">
        <v>0.25</v>
      </c>
      <c r="M4" s="2">
        <v>530</v>
      </c>
      <c r="N4" s="2"/>
      <c r="O4" s="2"/>
      <c r="P4" s="2"/>
      <c r="Q4" s="2"/>
      <c r="R4" s="2"/>
      <c r="S4" s="2"/>
      <c r="T4" s="2"/>
      <c r="U4" s="2"/>
      <c r="V4" s="2"/>
      <c r="W4" s="2" t="str">
        <f>((1+J4) * (M4+N4+O4+P4+Q4+R4+S4+T4+U4+V4))*(1+K4)</f>
        <v>0</v>
      </c>
      <c r="X4" s="2" t="str">
        <f>IF(LEN(FLOOR((1+L4) * W4,1)) &gt;= 6,ROUNDUP((1+L4) * W4,-3),IF(LEN(FLOOR((1+L4) * W4,1))  = 5,ROUNDUP((1+L4) * W4,-3),IF(LEN(FLOOR((1+L4) * W4,1))  = 4,ROUNDUP((1+L4) * W4,-2),IF((1+L4) * W4  &gt; 300 ,ROUNDUP((1+L4) * W4,-1),IF((1+L4) * W4 &lt;= 300 ,ROUNDUP((1+L4) * W4,0),0)))))</f>
        <v>0</v>
      </c>
      <c r="Y4" s="2"/>
      <c r="Z4" s="23" t="str">
        <f>IF(AF4 = 0, ROUNDUP(W4*Y4,1), ROUNDUP(W4/Y4,1))</f>
        <v>0</v>
      </c>
      <c r="AA4" s="2"/>
      <c r="AB4" s="23" t="str">
        <f>IF(AF4 = 0, ROUNDUP(X4*AA4,1), ROUNDUP(X4/AA4,1))</f>
        <v>0</v>
      </c>
      <c r="AC4" s="1" t="str">
        <f>IF(AB4 = 0,0,(AB4 - Z4)/AB4)</f>
        <v>0</v>
      </c>
      <c r="AD4" s="11">
        <v>0</v>
      </c>
      <c r="AE4" s="11">
        <v>1</v>
      </c>
      <c r="AF4" s="11">
        <v>0</v>
      </c>
      <c r="AG4" s="4">
        <v>0.2</v>
      </c>
      <c r="AH4" s="4">
        <v>0.8</v>
      </c>
      <c r="AI4" s="11">
        <v>1</v>
      </c>
      <c r="AK4" s="11"/>
    </row>
    <row r="5" spans="1:38">
      <c r="B5" s="11" t="s">
        <v>45</v>
      </c>
      <c r="C5" s="11">
        <v>13</v>
      </c>
      <c r="D5" s="11" t="s">
        <v>37</v>
      </c>
      <c r="E5" s="11">
        <v>499</v>
      </c>
      <c r="F5" s="11" t="s">
        <v>38</v>
      </c>
      <c r="G5" s="11">
        <v>69</v>
      </c>
      <c r="H5" s="11" t="s">
        <v>39</v>
      </c>
      <c r="I5" s="11" t="s">
        <v>46</v>
      </c>
      <c r="J5" s="7">
        <v>0.04712</v>
      </c>
      <c r="K5" s="1">
        <v>0</v>
      </c>
      <c r="L5" s="1">
        <v>0.25</v>
      </c>
      <c r="M5" s="2">
        <v>790</v>
      </c>
      <c r="N5" s="2"/>
      <c r="O5" s="2"/>
      <c r="P5" s="2"/>
      <c r="Q5" s="2"/>
      <c r="R5" s="2"/>
      <c r="S5" s="2"/>
      <c r="T5" s="2"/>
      <c r="U5" s="2"/>
      <c r="V5" s="2"/>
      <c r="W5" s="2" t="str">
        <f>((1+J5) * (M5+N5+O5+P5+Q5+R5+S5+T5+U5+V5))*(1+K5)</f>
        <v>0</v>
      </c>
      <c r="X5" s="2" t="str">
        <f>IF(LEN(FLOOR((1+L5) * W5,1)) &gt;= 6,ROUNDUP((1+L5) * W5,-3),IF(LEN(FLOOR((1+L5) * W5,1))  = 5,ROUNDUP((1+L5) * W5,-3),IF(LEN(FLOOR((1+L5) * W5,1))  = 4,ROUNDUP((1+L5) * W5,-2),IF((1+L5) * W5  &gt; 300 ,ROUNDUP((1+L5) * W5,-1),IF((1+L5) * W5 &lt;= 300 ,ROUNDUP((1+L5) * W5,0),0)))))</f>
        <v>0</v>
      </c>
      <c r="Y5" s="2"/>
      <c r="Z5" s="23" t="str">
        <f>IF(AF5 = 0, ROUNDUP(W5*Y5,1), ROUNDUP(W5/Y5,1))</f>
        <v>0</v>
      </c>
      <c r="AA5" s="2"/>
      <c r="AB5" s="23" t="str">
        <f>IF(AF5 = 0, ROUNDUP(X5*AA5,1), ROUNDUP(X5/AA5,1))</f>
        <v>0</v>
      </c>
      <c r="AC5" s="1" t="str">
        <f>IF(AB5 = 0,0,(AB5 - Z5)/AB5)</f>
        <v>0</v>
      </c>
      <c r="AD5" s="11">
        <v>0</v>
      </c>
      <c r="AE5" s="11">
        <v>1</v>
      </c>
      <c r="AF5" s="11">
        <v>0</v>
      </c>
      <c r="AG5" s="4">
        <v>0.2</v>
      </c>
      <c r="AH5" s="4">
        <v>0.8</v>
      </c>
      <c r="AI5" s="11">
        <v>1</v>
      </c>
      <c r="AK5" s="11"/>
    </row>
    <row r="6" spans="1:38">
      <c r="B6" s="11" t="s">
        <v>47</v>
      </c>
      <c r="C6" s="11">
        <v>13</v>
      </c>
      <c r="D6" s="11" t="s">
        <v>37</v>
      </c>
      <c r="E6" s="11">
        <v>499</v>
      </c>
      <c r="F6" s="11" t="s">
        <v>38</v>
      </c>
      <c r="G6" s="11">
        <v>69</v>
      </c>
      <c r="H6" s="11" t="s">
        <v>39</v>
      </c>
      <c r="I6" s="11" t="s">
        <v>48</v>
      </c>
      <c r="J6" s="7">
        <v>0.04712</v>
      </c>
      <c r="K6" s="1">
        <v>0</v>
      </c>
      <c r="L6" s="1">
        <v>0.25</v>
      </c>
      <c r="M6" s="2">
        <v>960</v>
      </c>
      <c r="N6" s="2"/>
      <c r="O6" s="2"/>
      <c r="P6" s="2"/>
      <c r="Q6" s="2"/>
      <c r="R6" s="2"/>
      <c r="S6" s="2"/>
      <c r="T6" s="2"/>
      <c r="U6" s="2"/>
      <c r="V6" s="2"/>
      <c r="W6" s="2" t="str">
        <f>((1+J6) * (M6+N6+O6+P6+Q6+R6+S6+T6+U6+V6))*(1+K6)</f>
        <v>0</v>
      </c>
      <c r="X6" s="2" t="str">
        <f>IF(LEN(FLOOR((1+L6) * W6,1)) &gt;= 6,ROUNDUP((1+L6) * W6,-3),IF(LEN(FLOOR((1+L6) * W6,1))  = 5,ROUNDUP((1+L6) * W6,-3),IF(LEN(FLOOR((1+L6) * W6,1))  = 4,ROUNDUP((1+L6) * W6,-2),IF((1+L6) * W6  &gt; 300 ,ROUNDUP((1+L6) * W6,-1),IF((1+L6) * W6 &lt;= 300 ,ROUNDUP((1+L6) * W6,0),0)))))</f>
        <v>0</v>
      </c>
      <c r="Y6" s="2"/>
      <c r="Z6" s="23" t="str">
        <f>IF(AF6 = 0, ROUNDUP(W6*Y6,1), ROUNDUP(W6/Y6,1))</f>
        <v>0</v>
      </c>
      <c r="AA6" s="2"/>
      <c r="AB6" s="23" t="str">
        <f>IF(AF6 = 0, ROUNDUP(X6*AA6,1), ROUNDUP(X6/AA6,1))</f>
        <v>0</v>
      </c>
      <c r="AC6" s="1" t="str">
        <f>IF(AB6 = 0,0,(AB6 - Z6)/AB6)</f>
        <v>0</v>
      </c>
      <c r="AD6" s="11">
        <v>0</v>
      </c>
      <c r="AE6" s="11">
        <v>1</v>
      </c>
      <c r="AF6" s="11">
        <v>0</v>
      </c>
      <c r="AG6" s="4">
        <v>0.2</v>
      </c>
      <c r="AH6" s="4">
        <v>0.8</v>
      </c>
      <c r="AI6" s="11">
        <v>1</v>
      </c>
      <c r="AK6" s="11"/>
    </row>
    <row r="7" spans="1:38">
      <c r="B7" s="11" t="s">
        <v>49</v>
      </c>
      <c r="C7" s="11">
        <v>13</v>
      </c>
      <c r="D7" s="11" t="s">
        <v>37</v>
      </c>
      <c r="E7" s="11">
        <v>499</v>
      </c>
      <c r="F7" s="11" t="s">
        <v>38</v>
      </c>
      <c r="G7" s="11">
        <v>69</v>
      </c>
      <c r="H7" s="11" t="s">
        <v>39</v>
      </c>
      <c r="I7" s="11" t="s">
        <v>50</v>
      </c>
      <c r="J7" s="7">
        <v>0.04712</v>
      </c>
      <c r="K7" s="1">
        <v>0</v>
      </c>
      <c r="L7" s="1">
        <v>0.25</v>
      </c>
      <c r="M7" s="2">
        <v>300</v>
      </c>
      <c r="N7" s="2"/>
      <c r="O7" s="2"/>
      <c r="P7" s="2"/>
      <c r="Q7" s="2"/>
      <c r="R7" s="2"/>
      <c r="S7" s="2"/>
      <c r="T7" s="2"/>
      <c r="U7" s="2"/>
      <c r="V7" s="2"/>
      <c r="W7" s="2" t="str">
        <f>((1+J7) * (M7+N7+O7+P7+Q7+R7+S7+T7+U7+V7))*(1+K7)</f>
        <v>0</v>
      </c>
      <c r="X7" s="2" t="str">
        <f>IF(LEN(FLOOR((1+L7) * W7,1)) &gt;= 6,ROUNDUP((1+L7) * W7,-3),IF(LEN(FLOOR((1+L7) * W7,1))  = 5,ROUNDUP((1+L7) * W7,-3),IF(LEN(FLOOR((1+L7) * W7,1))  = 4,ROUNDUP((1+L7) * W7,-2),IF((1+L7) * W7  &gt; 300 ,ROUNDUP((1+L7) * W7,-1),IF((1+L7) * W7 &lt;= 300 ,ROUNDUP((1+L7) * W7,0),0)))))</f>
        <v>0</v>
      </c>
      <c r="Y7" s="2"/>
      <c r="Z7" s="23" t="str">
        <f>IF(AF7 = 0, ROUNDUP(W7*Y7,1), ROUNDUP(W7/Y7,1))</f>
        <v>0</v>
      </c>
      <c r="AA7" s="2"/>
      <c r="AB7" s="23" t="str">
        <f>IF(AF7 = 0, ROUNDUP(X7*AA7,1), ROUNDUP(X7/AA7,1))</f>
        <v>0</v>
      </c>
      <c r="AC7" s="1" t="str">
        <f>IF(AB7 = 0,0,(AB7 - Z7)/AB7)</f>
        <v>0</v>
      </c>
      <c r="AD7" s="11">
        <v>0</v>
      </c>
      <c r="AE7" s="11">
        <v>1</v>
      </c>
      <c r="AF7" s="11">
        <v>0</v>
      </c>
      <c r="AG7" s="4">
        <v>0.2</v>
      </c>
      <c r="AH7" s="4">
        <v>0.8</v>
      </c>
      <c r="AI7" s="11">
        <v>1</v>
      </c>
      <c r="AK7" s="11"/>
    </row>
    <row r="8" spans="1:38">
      <c r="B8" s="11" t="s">
        <v>51</v>
      </c>
      <c r="C8" s="11">
        <v>13</v>
      </c>
      <c r="D8" s="11" t="s">
        <v>37</v>
      </c>
      <c r="E8" s="11">
        <v>499</v>
      </c>
      <c r="F8" s="11" t="s">
        <v>38</v>
      </c>
      <c r="G8" s="11">
        <v>69</v>
      </c>
      <c r="H8" s="11" t="s">
        <v>39</v>
      </c>
      <c r="I8" s="11" t="s">
        <v>52</v>
      </c>
      <c r="J8" s="7">
        <v>0.04712</v>
      </c>
      <c r="K8" s="1">
        <v>0</v>
      </c>
      <c r="L8" s="1">
        <v>0.25</v>
      </c>
      <c r="M8" s="2">
        <v>80</v>
      </c>
      <c r="N8" s="2"/>
      <c r="O8" s="2"/>
      <c r="P8" s="2"/>
      <c r="Q8" s="2"/>
      <c r="R8" s="2"/>
      <c r="S8" s="2"/>
      <c r="T8" s="2"/>
      <c r="U8" s="2"/>
      <c r="V8" s="2"/>
      <c r="W8" s="2" t="str">
        <f>((1+J8) * (M8+N8+O8+P8+Q8+R8+S8+T8+U8+V8))*(1+K8)</f>
        <v>0</v>
      </c>
      <c r="X8" s="2" t="str">
        <f>IF(LEN(FLOOR((1+L8) * W8,1)) &gt;= 6,ROUNDUP((1+L8) * W8,-3),IF(LEN(FLOOR((1+L8) * W8,1))  = 5,ROUNDUP((1+L8) * W8,-3),IF(LEN(FLOOR((1+L8) * W8,1))  = 4,ROUNDUP((1+L8) * W8,-2),IF((1+L8) * W8  &gt; 300 ,ROUNDUP((1+L8) * W8,-1),IF((1+L8) * W8 &lt;= 300 ,ROUNDUP((1+L8) * W8,0),0)))))</f>
        <v>0</v>
      </c>
      <c r="Y8" s="2"/>
      <c r="Z8" s="23" t="str">
        <f>IF(AF8 = 0, ROUNDUP(W8*Y8,1), ROUNDUP(W8/Y8,1))</f>
        <v>0</v>
      </c>
      <c r="AA8" s="2"/>
      <c r="AB8" s="23" t="str">
        <f>IF(AF8 = 0, ROUNDUP(X8*AA8,1), ROUNDUP(X8/AA8,1))</f>
        <v>0</v>
      </c>
      <c r="AC8" s="1" t="str">
        <f>IF(AB8 = 0,0,(AB8 - Z8)/AB8)</f>
        <v>0</v>
      </c>
      <c r="AD8" s="11">
        <v>0</v>
      </c>
      <c r="AE8" s="11">
        <v>1</v>
      </c>
      <c r="AF8" s="11">
        <v>0</v>
      </c>
      <c r="AG8" s="4">
        <v>0.2</v>
      </c>
      <c r="AH8" s="4">
        <v>0.8</v>
      </c>
      <c r="AI8" s="11">
        <v>2</v>
      </c>
      <c r="AK8" s="11"/>
    </row>
    <row r="9" spans="1:38">
      <c r="B9" s="11" t="s">
        <v>53</v>
      </c>
      <c r="C9" s="11">
        <v>13</v>
      </c>
      <c r="D9" s="11" t="s">
        <v>37</v>
      </c>
      <c r="E9" s="11">
        <v>499</v>
      </c>
      <c r="F9" s="11" t="s">
        <v>38</v>
      </c>
      <c r="G9" s="11">
        <v>69</v>
      </c>
      <c r="H9" s="11" t="s">
        <v>39</v>
      </c>
      <c r="I9" s="11" t="s">
        <v>54</v>
      </c>
      <c r="J9" s="7">
        <v>0.04712</v>
      </c>
      <c r="K9" s="1">
        <v>0</v>
      </c>
      <c r="L9" s="1">
        <v>0.32</v>
      </c>
      <c r="M9" s="2">
        <v>50</v>
      </c>
      <c r="N9" s="2"/>
      <c r="O9" s="2"/>
      <c r="P9" s="2"/>
      <c r="Q9" s="2"/>
      <c r="R9" s="2"/>
      <c r="S9" s="2"/>
      <c r="T9" s="2"/>
      <c r="U9" s="2"/>
      <c r="V9" s="2"/>
      <c r="W9" s="2" t="str">
        <f>((1+J9) * (M9+N9+O9+P9+Q9+R9+S9+T9+U9+V9))*(1+K9)</f>
        <v>0</v>
      </c>
      <c r="X9" s="2" t="str">
        <f>IF(LEN(FLOOR((1+L9) * W9,1)) &gt;= 6,ROUNDUP((1+L9) * W9,-3),IF(LEN(FLOOR((1+L9) * W9,1))  = 5,ROUNDUP((1+L9) * W9,-3),IF(LEN(FLOOR((1+L9) * W9,1))  = 4,ROUNDUP((1+L9) * W9,-2),IF((1+L9) * W9  &gt; 300 ,ROUNDUP((1+L9) * W9,-1),IF((1+L9) * W9 &lt;= 300 ,ROUNDUP((1+L9) * W9,0),0)))))</f>
        <v>0</v>
      </c>
      <c r="Y9" s="2"/>
      <c r="Z9" s="23" t="str">
        <f>IF(AF9 = 0, ROUNDUP(W9*Y9,1), ROUNDUP(W9/Y9,1))</f>
        <v>0</v>
      </c>
      <c r="AA9" s="2"/>
      <c r="AB9" s="23" t="str">
        <f>IF(AF9 = 0, ROUNDUP(X9*AA9,1), ROUNDUP(X9/AA9,1))</f>
        <v>0</v>
      </c>
      <c r="AC9" s="1" t="str">
        <f>IF(AB9 = 0,0,(AB9 - Z9)/AB9)</f>
        <v>0</v>
      </c>
      <c r="AD9" s="11">
        <v>0</v>
      </c>
      <c r="AE9" s="11">
        <v>1</v>
      </c>
      <c r="AF9" s="11">
        <v>0</v>
      </c>
      <c r="AG9" s="4">
        <v>0.2</v>
      </c>
      <c r="AH9" s="4">
        <v>0.8</v>
      </c>
      <c r="AI9" s="11">
        <v>2</v>
      </c>
      <c r="AK9" s="11"/>
    </row>
    <row r="10" spans="1:38">
      <c r="B10" s="11" t="s">
        <v>55</v>
      </c>
      <c r="C10" s="11">
        <v>13</v>
      </c>
      <c r="D10" s="11" t="s">
        <v>37</v>
      </c>
      <c r="E10" s="11">
        <v>499</v>
      </c>
      <c r="F10" s="11" t="s">
        <v>38</v>
      </c>
      <c r="G10" s="11">
        <v>69</v>
      </c>
      <c r="H10" s="11" t="s">
        <v>39</v>
      </c>
      <c r="I10" s="11" t="s">
        <v>56</v>
      </c>
      <c r="J10" s="7">
        <v>0.04712</v>
      </c>
      <c r="K10" s="1">
        <v>0</v>
      </c>
      <c r="L10" s="1">
        <v>0.26</v>
      </c>
      <c r="M10" s="2">
        <v>110</v>
      </c>
      <c r="N10" s="2"/>
      <c r="O10" s="2"/>
      <c r="P10" s="2"/>
      <c r="Q10" s="2"/>
      <c r="R10" s="2"/>
      <c r="S10" s="2"/>
      <c r="T10" s="2"/>
      <c r="U10" s="2"/>
      <c r="V10" s="2"/>
      <c r="W10" s="2" t="str">
        <f>((1+J10) * (M10+N10+O10+P10+Q10+R10+S10+T10+U10+V10))*(1+K10)</f>
        <v>0</v>
      </c>
      <c r="X10" s="2" t="str">
        <f>IF(LEN(FLOOR((1+L10) * W10,1)) &gt;= 6,ROUNDUP((1+L10) * W10,-3),IF(LEN(FLOOR((1+L10) * W10,1))  = 5,ROUNDUP((1+L10) * W10,-3),IF(LEN(FLOOR((1+L10) * W10,1))  = 4,ROUNDUP((1+L10) * W10,-2),IF((1+L10) * W10  &gt; 300 ,ROUNDUP((1+L10) * W10,-1),IF((1+L10) * W10 &lt;= 300 ,ROUNDUP((1+L10) * W10,0),0)))))</f>
        <v>0</v>
      </c>
      <c r="Y10" s="2"/>
      <c r="Z10" s="23" t="str">
        <f>IF(AF10 = 0, ROUNDUP(W10*Y10,1), ROUNDUP(W10/Y10,1))</f>
        <v>0</v>
      </c>
      <c r="AA10" s="2"/>
      <c r="AB10" s="23" t="str">
        <f>IF(AF10 = 0, ROUNDUP(X10*AA10,1), ROUNDUP(X10/AA10,1))</f>
        <v>0</v>
      </c>
      <c r="AC10" s="1" t="str">
        <f>IF(AB10 = 0,0,(AB10 - Z10)/AB10)</f>
        <v>0</v>
      </c>
      <c r="AD10" s="11">
        <v>0</v>
      </c>
      <c r="AE10" s="11">
        <v>1</v>
      </c>
      <c r="AF10" s="11">
        <v>0</v>
      </c>
      <c r="AG10" s="4">
        <v>0.2</v>
      </c>
      <c r="AH10" s="4">
        <v>0.8</v>
      </c>
      <c r="AI10" s="11">
        <v>2</v>
      </c>
      <c r="AK10" s="11"/>
    </row>
    <row r="11" spans="1:38">
      <c r="B11" s="11" t="s">
        <v>57</v>
      </c>
      <c r="C11" s="11">
        <v>13</v>
      </c>
      <c r="D11" s="11" t="s">
        <v>37</v>
      </c>
      <c r="E11" s="11">
        <v>499</v>
      </c>
      <c r="F11" s="11" t="s">
        <v>38</v>
      </c>
      <c r="G11" s="11">
        <v>69</v>
      </c>
      <c r="H11" s="11" t="s">
        <v>39</v>
      </c>
      <c r="I11" s="11" t="s">
        <v>58</v>
      </c>
      <c r="J11" s="7">
        <v>0.04712</v>
      </c>
      <c r="K11" s="1">
        <v>0</v>
      </c>
      <c r="L11" s="1">
        <v>0.24</v>
      </c>
      <c r="M11" s="2">
        <v>65</v>
      </c>
      <c r="N11" s="2"/>
      <c r="O11" s="2"/>
      <c r="P11" s="2"/>
      <c r="Q11" s="2"/>
      <c r="R11" s="2"/>
      <c r="S11" s="2"/>
      <c r="T11" s="2"/>
      <c r="U11" s="2"/>
      <c r="V11" s="2"/>
      <c r="W11" s="2" t="str">
        <f>((1+J11) * (M11+N11+O11+P11+Q11+R11+S11+T11+U11+V11))*(1+K11)</f>
        <v>0</v>
      </c>
      <c r="X11" s="2" t="str">
        <f>IF(LEN(FLOOR((1+L11) * W11,1)) &gt;= 6,ROUNDUP((1+L11) * W11,-3),IF(LEN(FLOOR((1+L11) * W11,1))  = 5,ROUNDUP((1+L11) * W11,-3),IF(LEN(FLOOR((1+L11) * W11,1))  = 4,ROUNDUP((1+L11) * W11,-2),IF((1+L11) * W11  &gt; 300 ,ROUNDUP((1+L11) * W11,-1),IF((1+L11) * W11 &lt;= 300 ,ROUNDUP((1+L11) * W11,0),0)))))</f>
        <v>0</v>
      </c>
      <c r="Y11" s="2"/>
      <c r="Z11" s="23" t="str">
        <f>IF(AF11 = 0, ROUNDUP(W11*Y11,1), ROUNDUP(W11/Y11,1))</f>
        <v>0</v>
      </c>
      <c r="AA11" s="2"/>
      <c r="AB11" s="23" t="str">
        <f>IF(AF11 = 0, ROUNDUP(X11*AA11,1), ROUNDUP(X11/AA11,1))</f>
        <v>0</v>
      </c>
      <c r="AC11" s="1" t="str">
        <f>IF(AB11 = 0,0,(AB11 - Z11)/AB11)</f>
        <v>0</v>
      </c>
      <c r="AD11" s="11">
        <v>0</v>
      </c>
      <c r="AE11" s="11">
        <v>1</v>
      </c>
      <c r="AF11" s="11">
        <v>0</v>
      </c>
      <c r="AG11" s="4">
        <v>0.2</v>
      </c>
      <c r="AH11" s="4">
        <v>0.8</v>
      </c>
      <c r="AI11" s="11">
        <v>2</v>
      </c>
      <c r="AK11" s="11"/>
    </row>
    <row r="12" spans="1:38">
      <c r="B12" s="11" t="s">
        <v>59</v>
      </c>
      <c r="C12" s="11">
        <v>13</v>
      </c>
      <c r="D12" s="11" t="s">
        <v>37</v>
      </c>
      <c r="E12" s="11">
        <v>499</v>
      </c>
      <c r="F12" s="11" t="s">
        <v>38</v>
      </c>
      <c r="G12" s="11">
        <v>69</v>
      </c>
      <c r="H12" s="11" t="s">
        <v>39</v>
      </c>
      <c r="I12" s="11" t="s">
        <v>60</v>
      </c>
      <c r="J12" s="7">
        <v>0.04712</v>
      </c>
      <c r="K12" s="1">
        <v>0</v>
      </c>
      <c r="L12" s="1">
        <v>0.23</v>
      </c>
      <c r="M12" s="2">
        <v>27</v>
      </c>
      <c r="N12" s="2"/>
      <c r="O12" s="2"/>
      <c r="P12" s="2"/>
      <c r="Q12" s="2"/>
      <c r="R12" s="2"/>
      <c r="S12" s="2"/>
      <c r="T12" s="2"/>
      <c r="U12" s="2"/>
      <c r="V12" s="2"/>
      <c r="W12" s="2" t="str">
        <f>((1+J12) * (M12+N12+O12+P12+Q12+R12+S12+T12+U12+V12))*(1+K12)</f>
        <v>0</v>
      </c>
      <c r="X12" s="2" t="str">
        <f>IF(LEN(FLOOR((1+L12) * W12,1)) &gt;= 6,ROUNDUP((1+L12) * W12,-3),IF(LEN(FLOOR((1+L12) * W12,1))  = 5,ROUNDUP((1+L12) * W12,-3),IF(LEN(FLOOR((1+L12) * W12,1))  = 4,ROUNDUP((1+L12) * W12,-2),IF((1+L12) * W12  &gt; 300 ,ROUNDUP((1+L12) * W12,-1),IF((1+L12) * W12 &lt;= 300 ,ROUNDUP((1+L12) * W12,0),0)))))</f>
        <v>0</v>
      </c>
      <c r="Y12" s="2"/>
      <c r="Z12" s="23" t="str">
        <f>IF(AF12 = 0, ROUNDUP(W12*Y12,1), ROUNDUP(W12/Y12,1))</f>
        <v>0</v>
      </c>
      <c r="AA12" s="2"/>
      <c r="AB12" s="23" t="str">
        <f>IF(AF12 = 0, ROUNDUP(X12*AA12,1), ROUNDUP(X12/AA12,1))</f>
        <v>0</v>
      </c>
      <c r="AC12" s="1" t="str">
        <f>IF(AB12 = 0,0,(AB12 - Z12)/AB12)</f>
        <v>0</v>
      </c>
      <c r="AD12" s="11">
        <v>0</v>
      </c>
      <c r="AE12" s="11">
        <v>1</v>
      </c>
      <c r="AF12" s="11">
        <v>0</v>
      </c>
      <c r="AG12" s="4">
        <v>0.2</v>
      </c>
      <c r="AH12" s="4">
        <v>0.8</v>
      </c>
      <c r="AI12" s="11">
        <v>2</v>
      </c>
      <c r="AK12" s="11"/>
    </row>
    <row r="13" spans="1:38">
      <c r="B13" s="11" t="s">
        <v>61</v>
      </c>
      <c r="C13" s="11">
        <v>13</v>
      </c>
      <c r="D13" s="11" t="s">
        <v>37</v>
      </c>
      <c r="E13" s="11">
        <v>499</v>
      </c>
      <c r="F13" s="11" t="s">
        <v>38</v>
      </c>
      <c r="G13" s="11">
        <v>69</v>
      </c>
      <c r="H13" s="11" t="s">
        <v>39</v>
      </c>
      <c r="I13" s="11" t="s">
        <v>62</v>
      </c>
      <c r="J13" s="7">
        <v>0.04712</v>
      </c>
      <c r="K13" s="1">
        <v>0</v>
      </c>
      <c r="L13" s="1">
        <v>0.19</v>
      </c>
      <c r="M13" s="2">
        <v>20</v>
      </c>
      <c r="N13" s="2"/>
      <c r="O13" s="2"/>
      <c r="P13" s="2"/>
      <c r="Q13" s="2"/>
      <c r="R13" s="2"/>
      <c r="S13" s="2"/>
      <c r="T13" s="2"/>
      <c r="U13" s="2"/>
      <c r="V13" s="2"/>
      <c r="W13" s="2" t="str">
        <f>((1+J13) * (M13+N13+O13+P13+Q13+R13+S13+T13+U13+V13))*(1+K13)</f>
        <v>0</v>
      </c>
      <c r="X13" s="2" t="str">
        <f>IF(LEN(FLOOR((1+L13) * W13,1)) &gt;= 6,ROUNDUP((1+L13) * W13,-3),IF(LEN(FLOOR((1+L13) * W13,1))  = 5,ROUNDUP((1+L13) * W13,-3),IF(LEN(FLOOR((1+L13) * W13,1))  = 4,ROUNDUP((1+L13) * W13,-2),IF((1+L13) * W13  &gt; 300 ,ROUNDUP((1+L13) * W13,-1),IF((1+L13) * W13 &lt;= 300 ,ROUNDUP((1+L13) * W13,0),0)))))</f>
        <v>0</v>
      </c>
      <c r="Y13" s="2"/>
      <c r="Z13" s="23" t="str">
        <f>IF(AF13 = 0, ROUNDUP(W13*Y13,1), ROUNDUP(W13/Y13,1))</f>
        <v>0</v>
      </c>
      <c r="AA13" s="2"/>
      <c r="AB13" s="23" t="str">
        <f>IF(AF13 = 0, ROUNDUP(X13*AA13,1), ROUNDUP(X13/AA13,1))</f>
        <v>0</v>
      </c>
      <c r="AC13" s="1" t="str">
        <f>IF(AB13 = 0,0,(AB13 - Z13)/AB13)</f>
        <v>0</v>
      </c>
      <c r="AD13" s="11">
        <v>0</v>
      </c>
      <c r="AE13" s="11">
        <v>1</v>
      </c>
      <c r="AF13" s="11">
        <v>0</v>
      </c>
      <c r="AG13" s="4">
        <v>0.2</v>
      </c>
      <c r="AH13" s="4">
        <v>0.8</v>
      </c>
      <c r="AI13" s="11">
        <v>2</v>
      </c>
      <c r="AK13" s="11"/>
    </row>
    <row r="14" spans="1:38">
      <c r="B14" s="11" t="s">
        <v>63</v>
      </c>
      <c r="C14" s="11">
        <v>13</v>
      </c>
      <c r="D14" s="11" t="s">
        <v>37</v>
      </c>
      <c r="E14" s="11">
        <v>499</v>
      </c>
      <c r="F14" s="11" t="s">
        <v>38</v>
      </c>
      <c r="G14" s="11">
        <v>69</v>
      </c>
      <c r="H14" s="11" t="s">
        <v>39</v>
      </c>
      <c r="I14" s="11" t="s">
        <v>64</v>
      </c>
      <c r="J14" s="7">
        <v>0.04712</v>
      </c>
      <c r="K14" s="1">
        <v>0</v>
      </c>
      <c r="L14" s="1">
        <v>0.25</v>
      </c>
      <c r="M14" s="2">
        <v>175</v>
      </c>
      <c r="N14" s="2"/>
      <c r="O14" s="2"/>
      <c r="P14" s="2"/>
      <c r="Q14" s="2"/>
      <c r="R14" s="2"/>
      <c r="S14" s="2"/>
      <c r="T14" s="2"/>
      <c r="U14" s="2"/>
      <c r="V14" s="2"/>
      <c r="W14" s="2" t="str">
        <f>((1+J14) * (M14+N14+O14+P14+Q14+R14+S14+T14+U14+V14))*(1+K14)</f>
        <v>0</v>
      </c>
      <c r="X14" s="2" t="str">
        <f>IF(LEN(FLOOR((1+L14) * W14,1)) &gt;= 6,ROUNDUP((1+L14) * W14,-3),IF(LEN(FLOOR((1+L14) * W14,1))  = 5,ROUNDUP((1+L14) * W14,-3),IF(LEN(FLOOR((1+L14) * W14,1))  = 4,ROUNDUP((1+L14) * W14,-2),IF((1+L14) * W14  &gt; 300 ,ROUNDUP((1+L14) * W14,-1),IF((1+L14) * W14 &lt;= 300 ,ROUNDUP((1+L14) * W14,0),0)))))</f>
        <v>0</v>
      </c>
      <c r="Y14" s="2"/>
      <c r="Z14" s="23" t="str">
        <f>IF(AF14 = 0, ROUNDUP(W14*Y14,1), ROUNDUP(W14/Y14,1))</f>
        <v>0</v>
      </c>
      <c r="AA14" s="2"/>
      <c r="AB14" s="23" t="str">
        <f>IF(AF14 = 0, ROUNDUP(X14*AA14,1), ROUNDUP(X14/AA14,1))</f>
        <v>0</v>
      </c>
      <c r="AC14" s="1" t="str">
        <f>IF(AB14 = 0,0,(AB14 - Z14)/AB14)</f>
        <v>0</v>
      </c>
      <c r="AD14" s="11">
        <v>0</v>
      </c>
      <c r="AE14" s="11">
        <v>1</v>
      </c>
      <c r="AF14" s="11">
        <v>0</v>
      </c>
      <c r="AG14" s="4">
        <v>0.2</v>
      </c>
      <c r="AH14" s="4">
        <v>0.8</v>
      </c>
      <c r="AI14" s="11">
        <v>2</v>
      </c>
      <c r="AK14" s="11"/>
    </row>
    <row r="15" spans="1:38">
      <c r="B15" s="11" t="s">
        <v>65</v>
      </c>
      <c r="C15" s="11">
        <v>13</v>
      </c>
      <c r="D15" s="11" t="s">
        <v>37</v>
      </c>
      <c r="E15" s="11">
        <v>499</v>
      </c>
      <c r="F15" s="11" t="s">
        <v>38</v>
      </c>
      <c r="G15" s="11">
        <v>69</v>
      </c>
      <c r="H15" s="11" t="s">
        <v>39</v>
      </c>
      <c r="I15" s="11" t="s">
        <v>66</v>
      </c>
      <c r="J15" s="7">
        <v>0.04712</v>
      </c>
      <c r="K15" s="1">
        <v>0</v>
      </c>
      <c r="L15" s="1">
        <v>0.27</v>
      </c>
      <c r="M15" s="2">
        <v>60</v>
      </c>
      <c r="N15" s="2"/>
      <c r="O15" s="2"/>
      <c r="P15" s="2"/>
      <c r="Q15" s="2"/>
      <c r="R15" s="2"/>
      <c r="S15" s="2"/>
      <c r="T15" s="2"/>
      <c r="U15" s="2"/>
      <c r="V15" s="2"/>
      <c r="W15" s="2" t="str">
        <f>((1+J15) * (M15+N15+O15+P15+Q15+R15+S15+T15+U15+V15))*(1+K15)</f>
        <v>0</v>
      </c>
      <c r="X15" s="2" t="str">
        <f>IF(LEN(FLOOR((1+L15) * W15,1)) &gt;= 6,ROUNDUP((1+L15) * W15,-3),IF(LEN(FLOOR((1+L15) * W15,1))  = 5,ROUNDUP((1+L15) * W15,-3),IF(LEN(FLOOR((1+L15) * W15,1))  = 4,ROUNDUP((1+L15) * W15,-2),IF((1+L15) * W15  &gt; 300 ,ROUNDUP((1+L15) * W15,-1),IF((1+L15) * W15 &lt;= 300 ,ROUNDUP((1+L15) * W15,0),0)))))</f>
        <v>0</v>
      </c>
      <c r="Y15" s="2"/>
      <c r="Z15" s="23" t="str">
        <f>IF(AF15 = 0, ROUNDUP(W15*Y15,1), ROUNDUP(W15/Y15,1))</f>
        <v>0</v>
      </c>
      <c r="AA15" s="2"/>
      <c r="AB15" s="23" t="str">
        <f>IF(AF15 = 0, ROUNDUP(X15*AA15,1), ROUNDUP(X15/AA15,1))</f>
        <v>0</v>
      </c>
      <c r="AC15" s="1" t="str">
        <f>IF(AB15 = 0,0,(AB15 - Z15)/AB15)</f>
        <v>0</v>
      </c>
      <c r="AD15" s="11">
        <v>0</v>
      </c>
      <c r="AE15" s="11">
        <v>1</v>
      </c>
      <c r="AF15" s="11">
        <v>0</v>
      </c>
      <c r="AG15" s="4">
        <v>0.2</v>
      </c>
      <c r="AH15" s="4">
        <v>0.8</v>
      </c>
      <c r="AI15" s="11">
        <v>2</v>
      </c>
      <c r="AK15" s="11"/>
    </row>
    <row r="16" spans="1:38">
      <c r="B16" s="11" t="s">
        <v>67</v>
      </c>
      <c r="C16" s="11">
        <v>13</v>
      </c>
      <c r="D16" s="11" t="s">
        <v>37</v>
      </c>
      <c r="E16" s="11">
        <v>499</v>
      </c>
      <c r="F16" s="11" t="s">
        <v>38</v>
      </c>
      <c r="G16" s="11">
        <v>69</v>
      </c>
      <c r="H16" s="11" t="s">
        <v>39</v>
      </c>
      <c r="I16" s="11" t="s">
        <v>68</v>
      </c>
      <c r="J16" s="7">
        <v>0.04712</v>
      </c>
      <c r="K16" s="1">
        <v>0</v>
      </c>
      <c r="L16" s="1">
        <v>0.5</v>
      </c>
      <c r="M16" s="2">
        <v>1</v>
      </c>
      <c r="N16" s="2"/>
      <c r="O16" s="2"/>
      <c r="P16" s="2"/>
      <c r="Q16" s="2"/>
      <c r="R16" s="2"/>
      <c r="S16" s="2"/>
      <c r="T16" s="2"/>
      <c r="U16" s="2"/>
      <c r="V16" s="2"/>
      <c r="W16" s="2" t="str">
        <f>((1+J16) * (M16+N16+O16+P16+Q16+R16+S16+T16+U16+V16))*(1+K16)</f>
        <v>0</v>
      </c>
      <c r="X16" s="2" t="str">
        <f>IF(LEN(FLOOR((1+L16) * W16,1)) &gt;= 6,ROUNDUP((1+L16) * W16,-3),IF(LEN(FLOOR((1+L16) * W16,1))  = 5,ROUNDUP((1+L16) * W16,-3),IF(LEN(FLOOR((1+L16) * W16,1))  = 4,ROUNDUP((1+L16) * W16,-2),IF((1+L16) * W16  &gt; 300 ,ROUNDUP((1+L16) * W16,-1),IF((1+L16) * W16 &lt;= 300 ,ROUNDUP((1+L16) * W16,0),0)))))</f>
        <v>0</v>
      </c>
      <c r="Y16" s="2"/>
      <c r="Z16" s="23" t="str">
        <f>IF(AF16 = 0, ROUNDUP(W16*Y16,1), ROUNDUP(W16/Y16,1))</f>
        <v>0</v>
      </c>
      <c r="AA16" s="2"/>
      <c r="AB16" s="23" t="str">
        <f>IF(AF16 = 0, ROUNDUP(X16*AA16,1), ROUNDUP(X16/AA16,1))</f>
        <v>0</v>
      </c>
      <c r="AC16" s="1" t="str">
        <f>IF(AB16 = 0,0,(AB16 - Z16)/AB16)</f>
        <v>0</v>
      </c>
      <c r="AD16" s="11">
        <v>0</v>
      </c>
      <c r="AE16" s="11">
        <v>1</v>
      </c>
      <c r="AF16" s="11">
        <v>0</v>
      </c>
      <c r="AG16" s="4">
        <v>0.2</v>
      </c>
      <c r="AH16" s="4">
        <v>0.8</v>
      </c>
      <c r="AI16" s="11">
        <v>1</v>
      </c>
      <c r="AK16" s="11"/>
    </row>
    <row r="17" spans="1:38">
      <c r="B17" s="11" t="s">
        <v>69</v>
      </c>
      <c r="C17" s="11">
        <v>13</v>
      </c>
      <c r="D17" s="11" t="s">
        <v>37</v>
      </c>
      <c r="E17" s="11">
        <v>499</v>
      </c>
      <c r="F17" s="11" t="s">
        <v>38</v>
      </c>
      <c r="G17" s="11">
        <v>69</v>
      </c>
      <c r="H17" s="11" t="s">
        <v>39</v>
      </c>
      <c r="I17" s="11" t="s">
        <v>70</v>
      </c>
      <c r="J17" s="7">
        <v>0.04712</v>
      </c>
      <c r="K17" s="1">
        <v>0</v>
      </c>
      <c r="L17" s="1">
        <v>0.35</v>
      </c>
      <c r="M17" s="2">
        <v>10</v>
      </c>
      <c r="N17" s="2"/>
      <c r="O17" s="2"/>
      <c r="P17" s="2"/>
      <c r="Q17" s="2"/>
      <c r="R17" s="2"/>
      <c r="S17" s="2"/>
      <c r="T17" s="2"/>
      <c r="U17" s="2"/>
      <c r="V17" s="2"/>
      <c r="W17" s="2" t="str">
        <f>((1+J17) * (M17+N17+O17+P17+Q17+R17+S17+T17+U17+V17))*(1+K17)</f>
        <v>0</v>
      </c>
      <c r="X17" s="2" t="str">
        <f>IF(LEN(FLOOR((1+L17) * W17,1)) &gt;= 6,ROUNDUP((1+L17) * W17,-3),IF(LEN(FLOOR((1+L17) * W17,1))  = 5,ROUNDUP((1+L17) * W17,-3),IF(LEN(FLOOR((1+L17) * W17,1))  = 4,ROUNDUP((1+L17) * W17,-2),IF((1+L17) * W17  &gt; 300 ,ROUNDUP((1+L17) * W17,-1),IF((1+L17) * W17 &lt;= 300 ,ROUNDUP((1+L17) * W17,0),0)))))</f>
        <v>0</v>
      </c>
      <c r="Y17" s="2"/>
      <c r="Z17" s="23" t="str">
        <f>IF(AF17 = 0, ROUNDUP(W17*Y17,1), ROUNDUP(W17/Y17,1))</f>
        <v>0</v>
      </c>
      <c r="AA17" s="2"/>
      <c r="AB17" s="23" t="str">
        <f>IF(AF17 = 0, ROUNDUP(X17*AA17,1), ROUNDUP(X17/AA17,1))</f>
        <v>0</v>
      </c>
      <c r="AC17" s="1" t="str">
        <f>IF(AB17 = 0,0,(AB17 - Z17)/AB17)</f>
        <v>0</v>
      </c>
      <c r="AD17" s="11">
        <v>0</v>
      </c>
      <c r="AE17" s="11">
        <v>1</v>
      </c>
      <c r="AF17" s="11">
        <v>0</v>
      </c>
      <c r="AG17" s="4">
        <v>0.2</v>
      </c>
      <c r="AH17" s="4">
        <v>0.8</v>
      </c>
      <c r="AI17" s="11">
        <v>1</v>
      </c>
      <c r="AK17" s="11"/>
    </row>
    <row r="18" spans="1:38">
      <c r="B18" s="11" t="s">
        <v>71</v>
      </c>
      <c r="C18" s="11">
        <v>13</v>
      </c>
      <c r="D18" s="11" t="s">
        <v>37</v>
      </c>
      <c r="E18" s="11">
        <v>499</v>
      </c>
      <c r="F18" s="11" t="s">
        <v>38</v>
      </c>
      <c r="G18" s="11">
        <v>69</v>
      </c>
      <c r="H18" s="11" t="s">
        <v>39</v>
      </c>
      <c r="I18" s="11" t="s">
        <v>72</v>
      </c>
      <c r="J18" s="7">
        <v>0.04712</v>
      </c>
      <c r="K18" s="1">
        <v>0</v>
      </c>
      <c r="L18" s="1">
        <v>0.27</v>
      </c>
      <c r="M18" s="2">
        <v>150</v>
      </c>
      <c r="N18" s="2"/>
      <c r="O18" s="2"/>
      <c r="P18" s="2"/>
      <c r="Q18" s="2"/>
      <c r="R18" s="2"/>
      <c r="S18" s="2"/>
      <c r="T18" s="2"/>
      <c r="U18" s="2"/>
      <c r="V18" s="2"/>
      <c r="W18" s="2" t="str">
        <f>((1+J18) * (M18+N18+O18+P18+Q18+R18+S18+T18+U18+V18))*(1+K18)</f>
        <v>0</v>
      </c>
      <c r="X18" s="2" t="str">
        <f>IF(LEN(FLOOR((1+L18) * W18,1)) &gt;= 6,ROUNDUP((1+L18) * W18,-3),IF(LEN(FLOOR((1+L18) * W18,1))  = 5,ROUNDUP((1+L18) * W18,-3),IF(LEN(FLOOR((1+L18) * W18,1))  = 4,ROUNDUP((1+L18) * W18,-2),IF((1+L18) * W18  &gt; 300 ,ROUNDUP((1+L18) * W18,-1),IF((1+L18) * W18 &lt;= 300 ,ROUNDUP((1+L18) * W18,0),0)))))</f>
        <v>0</v>
      </c>
      <c r="Y18" s="2"/>
      <c r="Z18" s="23" t="str">
        <f>IF(AF18 = 0, ROUNDUP(W18*Y18,1), ROUNDUP(W18/Y18,1))</f>
        <v>0</v>
      </c>
      <c r="AA18" s="2"/>
      <c r="AB18" s="23" t="str">
        <f>IF(AF18 = 0, ROUNDUP(X18*AA18,1), ROUNDUP(X18/AA18,1))</f>
        <v>0</v>
      </c>
      <c r="AC18" s="1" t="str">
        <f>IF(AB18 = 0,0,(AB18 - Z18)/AB18)</f>
        <v>0</v>
      </c>
      <c r="AD18" s="11">
        <v>0</v>
      </c>
      <c r="AE18" s="11">
        <v>1</v>
      </c>
      <c r="AF18" s="11">
        <v>0</v>
      </c>
      <c r="AG18" s="4">
        <v>0.2</v>
      </c>
      <c r="AH18" s="4">
        <v>0.8</v>
      </c>
      <c r="AI18" s="11">
        <v>1</v>
      </c>
      <c r="AK18" s="11"/>
    </row>
    <row r="19" spans="1:38">
      <c r="B19" s="11" t="s">
        <v>73</v>
      </c>
      <c r="C19" s="11">
        <v>13</v>
      </c>
      <c r="D19" s="11" t="s">
        <v>37</v>
      </c>
      <c r="E19" s="11">
        <v>499</v>
      </c>
      <c r="F19" s="11" t="s">
        <v>38</v>
      </c>
      <c r="G19" s="11">
        <v>69</v>
      </c>
      <c r="H19" s="11" t="s">
        <v>39</v>
      </c>
      <c r="I19" s="11" t="s">
        <v>74</v>
      </c>
      <c r="J19" s="7">
        <v>0.04712</v>
      </c>
      <c r="K19" s="1">
        <v>0</v>
      </c>
      <c r="L19" s="1">
        <v>0.25</v>
      </c>
      <c r="M19" s="2">
        <v>380</v>
      </c>
      <c r="N19" s="2"/>
      <c r="O19" s="2"/>
      <c r="P19" s="2"/>
      <c r="Q19" s="2"/>
      <c r="R19" s="2"/>
      <c r="S19" s="2"/>
      <c r="T19" s="2"/>
      <c r="U19" s="2"/>
      <c r="V19" s="2"/>
      <c r="W19" s="2" t="str">
        <f>((1+J19) * (M19+N19+O19+P19+Q19+R19+S19+T19+U19+V19))*(1+K19)</f>
        <v>0</v>
      </c>
      <c r="X19" s="2" t="str">
        <f>IF(LEN(FLOOR((1+L19) * W19,1)) &gt;= 6,ROUNDUP((1+L19) * W19,-3),IF(LEN(FLOOR((1+L19) * W19,1))  = 5,ROUNDUP((1+L19) * W19,-3),IF(LEN(FLOOR((1+L19) * W19,1))  = 4,ROUNDUP((1+L19) * W19,-2),IF((1+L19) * W19  &gt; 300 ,ROUNDUP((1+L19) * W19,-1),IF((1+L19) * W19 &lt;= 300 ,ROUNDUP((1+L19) * W19,0),0)))))</f>
        <v>0</v>
      </c>
      <c r="Y19" s="2"/>
      <c r="Z19" s="23" t="str">
        <f>IF(AF19 = 0, ROUNDUP(W19*Y19,1), ROUNDUP(W19/Y19,1))</f>
        <v>0</v>
      </c>
      <c r="AA19" s="2"/>
      <c r="AB19" s="23" t="str">
        <f>IF(AF19 = 0, ROUNDUP(X19*AA19,1), ROUNDUP(X19/AA19,1))</f>
        <v>0</v>
      </c>
      <c r="AC19" s="1" t="str">
        <f>IF(AB19 = 0,0,(AB19 - Z19)/AB19)</f>
        <v>0</v>
      </c>
      <c r="AD19" s="11">
        <v>0</v>
      </c>
      <c r="AE19" s="11">
        <v>1</v>
      </c>
      <c r="AF19" s="11">
        <v>0</v>
      </c>
      <c r="AG19" s="4">
        <v>0.2</v>
      </c>
      <c r="AH19" s="4">
        <v>0.8</v>
      </c>
      <c r="AI19" s="11">
        <v>2</v>
      </c>
      <c r="AK19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362204724409449" right="0.1968503937007874" top="0.7480314960629921" bottom="0.7480314960629921" header="0.3149606299212598" footer="0.3149606299212598"/>
  <pageSetup paperSize="8" orientation="landscape" scale="4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商品マスタ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2017-03-09T16:10:39+09:00</dcterms:modified>
  <dc:title/>
  <dc:description/>
  <dc:subject/>
  <cp:keywords/>
  <cp:category/>
</cp:coreProperties>
</file>