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<sst xmlns="http://schemas.openxmlformats.org/spreadsheetml/2006/main" uniqueCount="83">
  <si>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</si>
  <si>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</si>
  <si>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</si>
  <si>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</si>
  <si>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</si>
  <si>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</si>
  <si>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</si>
  <si>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</si>
  <si>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</si>
  <si>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</si>
  <si>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</si>
  <si>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</si>
  <si>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</si>
  <si>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</si>
  <si>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</si>
  <si>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</si>
  <si>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</si>
  <si>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</si>
  <si>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</si>
  <si>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</si>
  <si>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</si>
  <si>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</si>
  <si>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</si>
  <si>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</si>
  <si>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</si>
  <si>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</si>
  <si>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</si>
  <si>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</si>
  <si>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</si>
  <si>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</si>
  <si>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</si>
  <si>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</si>
  <si>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</si>
  <si>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</si>
  <si>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</si>
  <si>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</si>
  <si>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CO12-145</t>
  </si>
  <si>
    <t>Ceremony Option</t>
  </si>
  <si>
    <t>セントラルユニオン教会</t>
  </si>
  <si>
    <t>Central Union Church</t>
  </si>
  <si>
    <t>新郎新婦様用ノンアルコールシャンパン</t>
  </si>
  <si>
    <t>CO12-146</t>
  </si>
  <si>
    <t>ご列席者様用ノンアルコールシャンパン(1名様分)</t>
  </si>
  <si>
    <t>CO12-147</t>
  </si>
  <si>
    <t>ケーキカット用ストロベリーショートケーキ(8inch) &amp; 乾杯(新郎新婦様分)</t>
  </si>
  <si>
    <t>CO12-050</t>
  </si>
  <si>
    <t>バウリニューアル</t>
  </si>
  <si>
    <t>CO12-148</t>
  </si>
  <si>
    <t>リーガルウエディング</t>
  </si>
  <si>
    <t>CO12-150</t>
  </si>
  <si>
    <t>ピューフラワー（造花）</t>
  </si>
  <si>
    <t>CO12-149</t>
  </si>
  <si>
    <t>バブルガン2つ</t>
  </si>
  <si>
    <t>CO12-184</t>
  </si>
  <si>
    <t>ミニブーケ</t>
  </si>
  <si>
    <t>CO12-251</t>
  </si>
  <si>
    <t>フラワーシャワー(10名様分)</t>
  </si>
  <si>
    <t>CO12-252</t>
  </si>
  <si>
    <t>フラワーシャワー(追加10名様分)</t>
  </si>
  <si>
    <t>CO12-287</t>
  </si>
  <si>
    <t>Best Bridal Hawaii, Inc.</t>
  </si>
  <si>
    <t>【大聖堂・中聖堂限定】オルガン奏者からピアノ奏者&amp;ヴァイオリン奏者へ変更</t>
  </si>
  <si>
    <t>CO12-288</t>
  </si>
  <si>
    <t>Miho Seguchi</t>
  </si>
  <si>
    <t>【コートヤード限定】ヴァイオリン奏者追加</t>
  </si>
  <si>
    <t>CO12-289</t>
  </si>
  <si>
    <t>日傘レンタル（10本）</t>
  </si>
  <si>
    <t>CO12-290</t>
  </si>
  <si>
    <t>ポラロイドカメラミニレンタル（20枚フィルム、メッセージ用のペンレンタル、お持ち帰り用ミニプラスティックジャー付き）</t>
  </si>
  <si>
    <t>CO12-291</t>
  </si>
  <si>
    <t>ポラロイドカメラ用フィルム20枚追加</t>
  </si>
  <si>
    <t>CO12-292</t>
  </si>
  <si>
    <t>ウェルカムドリンクバーセット（10名様分）※レモネード、ピンクレモネード、マンゴーアイスティーの中から1種類選択</t>
  </si>
  <si>
    <t>CO12-294</t>
  </si>
  <si>
    <t>アフターヌーンティーパーティーセット（8名様分）※スコーン、マカロン、フルーツタルトなど6種のスィーツとフレーバーティーのセット、コートヤード使用料（30分）</t>
  </si>
  <si>
    <t>CO12-295</t>
  </si>
  <si>
    <t>アフターヌーンティーパーティードリンクのみ1名様追加</t>
  </si>
  <si>
    <t>CO12-293</t>
  </si>
  <si>
    <t>ウェルカムドリンクバー1名様追加</t>
  </si>
  <si>
    <t>CO12-297</t>
  </si>
  <si>
    <t>挙式記録用ムービー／教会到着後シーン・挙式（入場・誓約の言葉・指輪交換・ウェディングキス）　※挙式後24時間以内にウェブ納品</t>
  </si>
  <si>
    <t>CO12-296</t>
  </si>
  <si>
    <t>インスタグラム用ムービー／教会到着後シーン・挙式・挙式後シーン一部　※挙式後48時間以内にウェブ納品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</si>
</sst>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22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22</v>
      </c>
      <c r="D2" s="11" t="s">
        <v>37</v>
      </c>
      <c r="E2" s="11">
        <v>181</v>
      </c>
      <c r="F2" s="11" t="s">
        <v>38</v>
      </c>
      <c r="G2" s="11">
        <v>4</v>
      </c>
      <c r="H2" s="11" t="s">
        <v>39</v>
      </c>
      <c r="I2" s="11" t="s">
        <v>40</v>
      </c>
      <c r="J2" s="7">
        <v>0</v>
      </c>
      <c r="K2" s="1">
        <v>0</v>
      </c>
      <c r="L2" s="1">
        <v>0.3</v>
      </c>
      <c r="M2" s="2">
        <v>15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22</v>
      </c>
      <c r="D3" s="11" t="s">
        <v>37</v>
      </c>
      <c r="E3" s="11">
        <v>181</v>
      </c>
      <c r="F3" s="11" t="s">
        <v>38</v>
      </c>
      <c r="G3" s="11">
        <v>4</v>
      </c>
      <c r="H3" s="11" t="s">
        <v>39</v>
      </c>
      <c r="I3" s="11" t="s">
        <v>42</v>
      </c>
      <c r="J3" s="7">
        <v>0</v>
      </c>
      <c r="K3" s="1">
        <v>0</v>
      </c>
      <c r="L3" s="1">
        <v>0.3</v>
      </c>
      <c r="M3" s="2">
        <v>4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22</v>
      </c>
      <c r="D4" s="11" t="s">
        <v>37</v>
      </c>
      <c r="E4" s="11">
        <v>181</v>
      </c>
      <c r="F4" s="11" t="s">
        <v>38</v>
      </c>
      <c r="G4" s="11">
        <v>4</v>
      </c>
      <c r="H4" s="11" t="s">
        <v>39</v>
      </c>
      <c r="I4" s="11" t="s">
        <v>44</v>
      </c>
      <c r="J4" s="7">
        <v>0</v>
      </c>
      <c r="K4" s="1">
        <v>0</v>
      </c>
      <c r="L4" s="1">
        <v>0.34</v>
      </c>
      <c r="M4" s="2">
        <v>130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45</v>
      </c>
      <c r="C5" s="11">
        <v>22</v>
      </c>
      <c r="D5" s="11" t="s">
        <v>37</v>
      </c>
      <c r="E5" s="11">
        <v>181</v>
      </c>
      <c r="F5" s="11" t="s">
        <v>38</v>
      </c>
      <c r="G5" s="11">
        <v>4</v>
      </c>
      <c r="H5" s="11" t="s">
        <v>39</v>
      </c>
      <c r="I5" s="11" t="s">
        <v>46</v>
      </c>
      <c r="J5" s="7">
        <v>0</v>
      </c>
      <c r="K5" s="1">
        <v>0</v>
      </c>
      <c r="L5" s="1">
        <v>0.34</v>
      </c>
      <c r="M5" s="2">
        <v>220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2</v>
      </c>
      <c r="AK5" s="11"/>
    </row>
    <row r="6" spans="1:38">
      <c r="B6" s="11" t="s">
        <v>47</v>
      </c>
      <c r="C6" s="11">
        <v>22</v>
      </c>
      <c r="D6" s="11" t="s">
        <v>37</v>
      </c>
      <c r="E6" s="11">
        <v>181</v>
      </c>
      <c r="F6" s="11" t="s">
        <v>38</v>
      </c>
      <c r="G6" s="11">
        <v>4</v>
      </c>
      <c r="H6" s="11" t="s">
        <v>39</v>
      </c>
      <c r="I6" s="11" t="s">
        <v>48</v>
      </c>
      <c r="J6" s="7">
        <v>0</v>
      </c>
      <c r="K6" s="1">
        <v>0</v>
      </c>
      <c r="L6" s="1">
        <v>0.3</v>
      </c>
      <c r="M6" s="2">
        <v>200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49</v>
      </c>
      <c r="C7" s="11">
        <v>22</v>
      </c>
      <c r="D7" s="11" t="s">
        <v>37</v>
      </c>
      <c r="E7" s="11">
        <v>181</v>
      </c>
      <c r="F7" s="11" t="s">
        <v>38</v>
      </c>
      <c r="G7" s="11">
        <v>4</v>
      </c>
      <c r="H7" s="11" t="s">
        <v>39</v>
      </c>
      <c r="I7" s="11" t="s">
        <v>50</v>
      </c>
      <c r="J7" s="7">
        <v>0</v>
      </c>
      <c r="K7" s="1">
        <v>0.05</v>
      </c>
      <c r="L7" s="1">
        <v>0.18</v>
      </c>
      <c r="M7" s="2">
        <v>40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3</v>
      </c>
      <c r="AK7" s="11"/>
    </row>
    <row r="8" spans="1:38">
      <c r="B8" s="11" t="s">
        <v>51</v>
      </c>
      <c r="C8" s="11">
        <v>22</v>
      </c>
      <c r="D8" s="11" t="s">
        <v>37</v>
      </c>
      <c r="E8" s="11">
        <v>181</v>
      </c>
      <c r="F8" s="11" t="s">
        <v>38</v>
      </c>
      <c r="G8" s="11">
        <v>4</v>
      </c>
      <c r="H8" s="11" t="s">
        <v>39</v>
      </c>
      <c r="I8" s="11" t="s">
        <v>52</v>
      </c>
      <c r="J8" s="7">
        <v>0.04712</v>
      </c>
      <c r="K8" s="1">
        <v>0</v>
      </c>
      <c r="L8" s="1">
        <v>0.25</v>
      </c>
      <c r="M8" s="2">
        <v>30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2</v>
      </c>
      <c r="AK8" s="11"/>
    </row>
    <row r="9" spans="1:38">
      <c r="B9" s="11" t="s">
        <v>53</v>
      </c>
      <c r="C9" s="11">
        <v>22</v>
      </c>
      <c r="D9" s="11" t="s">
        <v>37</v>
      </c>
      <c r="E9" s="11">
        <v>181</v>
      </c>
      <c r="F9" s="11" t="s">
        <v>38</v>
      </c>
      <c r="G9" s="11">
        <v>4</v>
      </c>
      <c r="H9" s="11" t="s">
        <v>39</v>
      </c>
      <c r="I9" s="11" t="s">
        <v>54</v>
      </c>
      <c r="J9" s="7">
        <v>0.04712</v>
      </c>
      <c r="K9" s="1">
        <v>0</v>
      </c>
      <c r="L9" s="1">
        <v>0.15</v>
      </c>
      <c r="M9" s="2">
        <v>20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  <row r="10" spans="1:38">
      <c r="B10" s="11" t="s">
        <v>55</v>
      </c>
      <c r="C10" s="11">
        <v>22</v>
      </c>
      <c r="D10" s="11" t="s">
        <v>37</v>
      </c>
      <c r="E10" s="11">
        <v>181</v>
      </c>
      <c r="F10" s="11" t="s">
        <v>38</v>
      </c>
      <c r="G10" s="11">
        <v>4</v>
      </c>
      <c r="H10" s="11" t="s">
        <v>39</v>
      </c>
      <c r="I10" s="11" t="s">
        <v>56</v>
      </c>
      <c r="J10" s="7">
        <v>0.04712</v>
      </c>
      <c r="K10" s="1">
        <v>0</v>
      </c>
      <c r="L10" s="1">
        <v>0.68</v>
      </c>
      <c r="M10" s="2">
        <v>85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1</v>
      </c>
      <c r="AK10" s="11"/>
    </row>
    <row r="11" spans="1:38">
      <c r="B11" s="11" t="s">
        <v>57</v>
      </c>
      <c r="C11" s="11">
        <v>22</v>
      </c>
      <c r="D11" s="11" t="s">
        <v>37</v>
      </c>
      <c r="E11" s="11">
        <v>181</v>
      </c>
      <c r="F11" s="11" t="s">
        <v>38</v>
      </c>
      <c r="G11" s="11">
        <v>4</v>
      </c>
      <c r="H11" s="11" t="s">
        <v>39</v>
      </c>
      <c r="I11" s="11" t="s">
        <v>58</v>
      </c>
      <c r="J11" s="7">
        <v>0.04712</v>
      </c>
      <c r="K11" s="1">
        <v>0</v>
      </c>
      <c r="L11" s="1">
        <v>0.58</v>
      </c>
      <c r="M11" s="2">
        <v>60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 t="str">
        <f>IF(LEN(FLOOR((1+L11) * W11,1)) &gt;= 6,ROUNDUP((1+L11) * W11,-3),IF(LEN(FLOOR((1+L11) * W11,1))  = 5,ROUNDUP((1+L11) * W11,-3),IF(LEN(FLOOR((1+L11) * W11,1))  = 4,ROUNDUP((1+L11) * W11,-2),IF((1+L11) * W11  &gt; 300 ,ROUNDUP((1+L11) * W11,-1),IF((1+L11) * W11 &lt;= 300 ,ROUNDUP((1+L11) * W11,0),0)))))</f>
        <v>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1</v>
      </c>
      <c r="AK11" s="11"/>
    </row>
    <row r="12" spans="1:38">
      <c r="B12" s="11" t="s">
        <v>59</v>
      </c>
      <c r="C12" s="11">
        <v>22</v>
      </c>
      <c r="D12" s="11" t="s">
        <v>37</v>
      </c>
      <c r="E12" s="11">
        <v>181</v>
      </c>
      <c r="F12" s="11" t="s">
        <v>38</v>
      </c>
      <c r="G12" s="11">
        <v>162</v>
      </c>
      <c r="H12" s="11" t="s">
        <v>60</v>
      </c>
      <c r="I12" s="11" t="s">
        <v>61</v>
      </c>
      <c r="J12" s="7">
        <v>0.04712</v>
      </c>
      <c r="K12" s="1">
        <v>0</v>
      </c>
      <c r="L12" s="1">
        <v>0.27</v>
      </c>
      <c r="M12" s="2">
        <v>225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 t="str">
        <f>IF(LEN(FLOOR((1+L12) * W12,1)) &gt;= 6,ROUNDUP((1+L12) * W12,-3),IF(LEN(FLOOR((1+L12) * W12,1))  = 5,ROUNDUP((1+L12) * W12,-3),IF(LEN(FLOOR((1+L12) * W12,1))  = 4,ROUNDUP((1+L12) * W12,-2),IF((1+L12) * W12  &gt; 300 ,ROUNDUP((1+L12) * W12,-1),IF((1+L12) * W12 &lt;= 300 ,ROUNDUP((1+L12) * W12,0),0)))))</f>
        <v>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1</v>
      </c>
      <c r="AK12" s="11"/>
    </row>
    <row r="13" spans="1:38">
      <c r="B13" s="11" t="s">
        <v>62</v>
      </c>
      <c r="C13" s="11">
        <v>22</v>
      </c>
      <c r="D13" s="11" t="s">
        <v>37</v>
      </c>
      <c r="E13" s="11">
        <v>181</v>
      </c>
      <c r="F13" s="11" t="s">
        <v>38</v>
      </c>
      <c r="G13" s="11">
        <v>161</v>
      </c>
      <c r="H13" s="11" t="s">
        <v>63</v>
      </c>
      <c r="I13" s="11" t="s">
        <v>64</v>
      </c>
      <c r="J13" s="7">
        <v>0.04712</v>
      </c>
      <c r="K13" s="1">
        <v>0</v>
      </c>
      <c r="L13" s="1">
        <v>0.27</v>
      </c>
      <c r="M13" s="2">
        <v>150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 t="str">
        <f>IF(LEN(FLOOR((1+L13) * W13,1)) &gt;= 6,ROUNDUP((1+L13) * W13,-3),IF(LEN(FLOOR((1+L13) * W13,1))  = 5,ROUNDUP((1+L13) * W13,-3),IF(LEN(FLOOR((1+L13) * W13,1))  = 4,ROUNDUP((1+L13) * W13,-2),IF((1+L13) * W13  &gt; 300 ,ROUNDUP((1+L13) * W13,-1),IF((1+L13) * W13 &lt;= 300 ,ROUNDUP((1+L13) * W13,0),0)))))</f>
        <v>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1</v>
      </c>
      <c r="AK13" s="11"/>
    </row>
    <row r="14" spans="1:38">
      <c r="B14" s="11" t="s">
        <v>65</v>
      </c>
      <c r="C14" s="11">
        <v>22</v>
      </c>
      <c r="D14" s="11" t="s">
        <v>37</v>
      </c>
      <c r="E14" s="11">
        <v>181</v>
      </c>
      <c r="F14" s="11" t="s">
        <v>38</v>
      </c>
      <c r="G14" s="11">
        <v>162</v>
      </c>
      <c r="H14" s="11" t="s">
        <v>60</v>
      </c>
      <c r="I14" s="11" t="s">
        <v>66</v>
      </c>
      <c r="J14" s="7">
        <v>0.04712</v>
      </c>
      <c r="K14" s="1">
        <v>0</v>
      </c>
      <c r="L14" s="1">
        <v>0.3</v>
      </c>
      <c r="M14" s="2">
        <v>40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 t="str">
        <f>IF(LEN(FLOOR((1+L14) * W14,1)) &gt;= 6,ROUNDUP((1+L14) * W14,-3),IF(LEN(FLOOR((1+L14) * W14,1))  = 5,ROUNDUP((1+L14) * W14,-3),IF(LEN(FLOOR((1+L14) * W14,1))  = 4,ROUNDUP((1+L14) * W14,-2),IF((1+L14) * W14  &gt; 300 ,ROUNDUP((1+L14) * W14,-1),IF((1+L14) * W14 &lt;= 300 ,ROUNDUP((1+L14) * W14,0),0)))))</f>
        <v>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1</v>
      </c>
      <c r="AK14" s="11"/>
    </row>
    <row r="15" spans="1:38">
      <c r="B15" s="11" t="s">
        <v>67</v>
      </c>
      <c r="C15" s="11">
        <v>22</v>
      </c>
      <c r="D15" s="11" t="s">
        <v>37</v>
      </c>
      <c r="E15" s="11">
        <v>181</v>
      </c>
      <c r="F15" s="11" t="s">
        <v>38</v>
      </c>
      <c r="G15" s="11">
        <v>162</v>
      </c>
      <c r="H15" s="11" t="s">
        <v>60</v>
      </c>
      <c r="I15" s="11" t="s">
        <v>68</v>
      </c>
      <c r="J15" s="7">
        <v>0.04712</v>
      </c>
      <c r="K15" s="1">
        <v>0</v>
      </c>
      <c r="L15" s="1">
        <v>0.32</v>
      </c>
      <c r="M15" s="2">
        <v>50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 t="str">
        <f>IF(LEN(FLOOR((1+L15) * W15,1)) &gt;= 6,ROUNDUP((1+L15) * W15,-3),IF(LEN(FLOOR((1+L15) * W15,1))  = 5,ROUNDUP((1+L15) * W15,-3),IF(LEN(FLOOR((1+L15) * W15,1))  = 4,ROUNDUP((1+L15) * W15,-2),IF((1+L15) * W15  &gt; 300 ,ROUNDUP((1+L15) * W15,-1),IF((1+L15) * W15 &lt;= 300 ,ROUNDUP((1+L15) * W15,0),0)))))</f>
        <v>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1</v>
      </c>
      <c r="AK15" s="11"/>
    </row>
    <row r="16" spans="1:38">
      <c r="B16" s="11" t="s">
        <v>69</v>
      </c>
      <c r="C16" s="11">
        <v>22</v>
      </c>
      <c r="D16" s="11" t="s">
        <v>37</v>
      </c>
      <c r="E16" s="11">
        <v>181</v>
      </c>
      <c r="F16" s="11" t="s">
        <v>38</v>
      </c>
      <c r="G16" s="11">
        <v>162</v>
      </c>
      <c r="H16" s="11" t="s">
        <v>60</v>
      </c>
      <c r="I16" s="11" t="s">
        <v>70</v>
      </c>
      <c r="J16" s="7">
        <v>0.04712</v>
      </c>
      <c r="K16" s="1">
        <v>0</v>
      </c>
      <c r="L16" s="1">
        <v>0.27</v>
      </c>
      <c r="M16" s="2">
        <v>30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 t="str">
        <f>IF(LEN(FLOOR((1+L16) * W16,1)) &gt;= 6,ROUNDUP((1+L16) * W16,-3),IF(LEN(FLOOR((1+L16) * W16,1))  = 5,ROUNDUP((1+L16) * W16,-3),IF(LEN(FLOOR((1+L16) * W16,1))  = 4,ROUNDUP((1+L16) * W16,-2),IF((1+L16) * W16  &gt; 300 ,ROUNDUP((1+L16) * W16,-1),IF((1+L16) * W16 &lt;= 300 ,ROUNDUP((1+L16) * W16,0),0)))))</f>
        <v>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1</v>
      </c>
      <c r="AK16" s="11"/>
    </row>
    <row r="17" spans="1:38">
      <c r="B17" s="11" t="s">
        <v>71</v>
      </c>
      <c r="C17" s="11">
        <v>22</v>
      </c>
      <c r="D17" s="11" t="s">
        <v>37</v>
      </c>
      <c r="E17" s="11">
        <v>181</v>
      </c>
      <c r="F17" s="11" t="s">
        <v>38</v>
      </c>
      <c r="G17" s="11">
        <v>162</v>
      </c>
      <c r="H17" s="11" t="s">
        <v>60</v>
      </c>
      <c r="I17" s="11" t="s">
        <v>72</v>
      </c>
      <c r="J17" s="7">
        <v>0.04712</v>
      </c>
      <c r="K17" s="1">
        <v>0</v>
      </c>
      <c r="L17" s="1">
        <v>0.31</v>
      </c>
      <c r="M17" s="2">
        <v>80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 t="str">
        <f>IF(LEN(FLOOR((1+L17) * W17,1)) &gt;= 6,ROUNDUP((1+L17) * W17,-3),IF(LEN(FLOOR((1+L17) * W17,1))  = 5,ROUNDUP((1+L17) * W17,-3),IF(LEN(FLOOR((1+L17) * W17,1))  = 4,ROUNDUP((1+L17) * W17,-2),IF((1+L17) * W17  &gt; 300 ,ROUNDUP((1+L17) * W17,-1),IF((1+L17) * W17 &lt;= 300 ,ROUNDUP((1+L17) * W17,0),0)))))</f>
        <v>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1</v>
      </c>
      <c r="AK17" s="11"/>
    </row>
    <row r="18" spans="1:38">
      <c r="B18" s="11" t="s">
        <v>73</v>
      </c>
      <c r="C18" s="11">
        <v>22</v>
      </c>
      <c r="D18" s="11" t="s">
        <v>37</v>
      </c>
      <c r="E18" s="11">
        <v>181</v>
      </c>
      <c r="F18" s="11" t="s">
        <v>38</v>
      </c>
      <c r="G18" s="11">
        <v>162</v>
      </c>
      <c r="H18" s="11" t="s">
        <v>60</v>
      </c>
      <c r="I18" s="11" t="s">
        <v>74</v>
      </c>
      <c r="J18" s="7">
        <v>0.04712</v>
      </c>
      <c r="K18" s="1">
        <v>0</v>
      </c>
      <c r="L18" s="1">
        <v>0.3</v>
      </c>
      <c r="M18" s="2">
        <v>250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 t="str">
        <f>IF(LEN(FLOOR((1+L18) * W18,1)) &gt;= 6,ROUNDUP((1+L18) * W18,-3),IF(LEN(FLOOR((1+L18) * W18,1))  = 5,ROUNDUP((1+L18) * W18,-3),IF(LEN(FLOOR((1+L18) * W18,1))  = 4,ROUNDUP((1+L18) * W18,-2),IF((1+L18) * W18  &gt; 300 ,ROUNDUP((1+L18) * W18,-1),IF((1+L18) * W18 &lt;= 300 ,ROUNDUP((1+L18) * W18,0),0)))))</f>
        <v>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0.2</v>
      </c>
      <c r="AH18" s="4">
        <v>0.8</v>
      </c>
      <c r="AI18" s="11">
        <v>2</v>
      </c>
      <c r="AK18" s="11"/>
    </row>
    <row r="19" spans="1:38">
      <c r="B19" s="11" t="s">
        <v>75</v>
      </c>
      <c r="C19" s="11">
        <v>22</v>
      </c>
      <c r="D19" s="11" t="s">
        <v>37</v>
      </c>
      <c r="E19" s="11">
        <v>181</v>
      </c>
      <c r="F19" s="11" t="s">
        <v>38</v>
      </c>
      <c r="G19" s="11">
        <v>162</v>
      </c>
      <c r="H19" s="11" t="s">
        <v>60</v>
      </c>
      <c r="I19" s="11" t="s">
        <v>76</v>
      </c>
      <c r="J19" s="7">
        <v>0.04712</v>
      </c>
      <c r="K19" s="1">
        <v>0</v>
      </c>
      <c r="L19" s="1">
        <v>0.7</v>
      </c>
      <c r="M19" s="2">
        <v>4</v>
      </c>
      <c r="N19" s="2"/>
      <c r="O19" s="2"/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 t="str">
        <f>IF(LEN(FLOOR((1+L19) * W19,1)) &gt;= 6,ROUNDUP((1+L19) * W19,-3),IF(LEN(FLOOR((1+L19) * W19,1))  = 5,ROUNDUP((1+L19) * W19,-3),IF(LEN(FLOOR((1+L19) * W19,1))  = 4,ROUNDUP((1+L19) * W19,-2),IF((1+L19) * W19  &gt; 300 ,ROUNDUP((1+L19) * W19,-1),IF((1+L19) * W19 &lt;= 300 ,ROUNDUP((1+L19) * W19,0),0)))))</f>
        <v>0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0</v>
      </c>
      <c r="AG19" s="4">
        <v>0.2</v>
      </c>
      <c r="AH19" s="4">
        <v>0.8</v>
      </c>
      <c r="AI19" s="11">
        <v>1</v>
      </c>
      <c r="AK19" s="11"/>
    </row>
    <row r="20" spans="1:38">
      <c r="B20" s="11" t="s">
        <v>77</v>
      </c>
      <c r="C20" s="11">
        <v>22</v>
      </c>
      <c r="D20" s="11" t="s">
        <v>37</v>
      </c>
      <c r="E20" s="11">
        <v>181</v>
      </c>
      <c r="F20" s="11" t="s">
        <v>38</v>
      </c>
      <c r="G20" s="11">
        <v>162</v>
      </c>
      <c r="H20" s="11" t="s">
        <v>60</v>
      </c>
      <c r="I20" s="11" t="s">
        <v>78</v>
      </c>
      <c r="J20" s="7">
        <v>0.04712</v>
      </c>
      <c r="K20" s="1">
        <v>0</v>
      </c>
      <c r="L20" s="1">
        <v>0.15</v>
      </c>
      <c r="M20" s="2">
        <v>8</v>
      </c>
      <c r="N20" s="2"/>
      <c r="O20" s="2"/>
      <c r="P20" s="2"/>
      <c r="Q20" s="2"/>
      <c r="R20" s="2"/>
      <c r="S20" s="2"/>
      <c r="T20" s="2"/>
      <c r="U20" s="2"/>
      <c r="V20" s="2"/>
      <c r="W20" s="2" t="str">
        <f>((1+J20) * (M20+N20+O20+P20+Q20+R20+S20+T20+U20+V20))*(1+K20)</f>
        <v>0</v>
      </c>
      <c r="X20" s="2" t="str">
        <f>IF(LEN(FLOOR((1+L20) * W20,1)) &gt;= 6,ROUNDUP((1+L20) * W20,-3),IF(LEN(FLOOR((1+L20) * W20,1))  = 5,ROUNDUP((1+L20) * W20,-3),IF(LEN(FLOOR((1+L20) * W20,1))  = 4,ROUNDUP((1+L20) * W20,-2),IF((1+L20) * W20  &gt; 300 ,ROUNDUP((1+L20) * W20,-1),IF((1+L20) * W20 &lt;= 300 ,ROUNDUP((1+L20) * W20,0),0)))))</f>
        <v>0</v>
      </c>
      <c r="Y20" s="2"/>
      <c r="Z20" s="23" t="str">
        <f>IF(AF20 = 0, ROUNDUP(W20*Y20,1), ROUNDUP(W20/Y20,1))</f>
        <v>0</v>
      </c>
      <c r="AA20" s="2"/>
      <c r="AB20" s="23" t="str">
        <f>IF(AF20 = 0, ROUNDUP(X20*AA20,1), ROUNDUP(X20/AA20,1))</f>
        <v>0</v>
      </c>
      <c r="AC20" s="1" t="str">
        <f>IF(AB20 = 0,0,(AB20 - Z20)/AB20)</f>
        <v>0</v>
      </c>
      <c r="AD20" s="11">
        <v>0</v>
      </c>
      <c r="AE20" s="11">
        <v>1</v>
      </c>
      <c r="AF20" s="11">
        <v>0</v>
      </c>
      <c r="AG20" s="4">
        <v>0.2</v>
      </c>
      <c r="AH20" s="4">
        <v>0.8</v>
      </c>
      <c r="AI20" s="11">
        <v>2</v>
      </c>
      <c r="AK20" s="11"/>
    </row>
    <row r="21" spans="1:38">
      <c r="B21" s="11" t="s">
        <v>79</v>
      </c>
      <c r="C21" s="11">
        <v>22</v>
      </c>
      <c r="D21" s="11" t="s">
        <v>37</v>
      </c>
      <c r="E21" s="11">
        <v>181</v>
      </c>
      <c r="F21" s="11" t="s">
        <v>38</v>
      </c>
      <c r="G21" s="11">
        <v>162</v>
      </c>
      <c r="H21" s="11" t="s">
        <v>60</v>
      </c>
      <c r="I21" s="11" t="s">
        <v>80</v>
      </c>
      <c r="J21" s="7">
        <v>0.04712</v>
      </c>
      <c r="K21" s="1">
        <v>0</v>
      </c>
      <c r="L21" s="1">
        <v>0.34</v>
      </c>
      <c r="M21" s="2">
        <v>390</v>
      </c>
      <c r="N21" s="2"/>
      <c r="O21" s="2"/>
      <c r="P21" s="2"/>
      <c r="Q21" s="2"/>
      <c r="R21" s="2"/>
      <c r="S21" s="2"/>
      <c r="T21" s="2"/>
      <c r="U21" s="2"/>
      <c r="V21" s="2"/>
      <c r="W21" s="2" t="str">
        <f>((1+J21) * (M21+N21+O21+P21+Q21+R21+S21+T21+U21+V21))*(1+K21)</f>
        <v>0</v>
      </c>
      <c r="X21" s="2" t="str">
        <f>IF(LEN(FLOOR((1+L21) * W21,1)) &gt;= 6,ROUNDUP((1+L21) * W21,-3),IF(LEN(FLOOR((1+L21) * W21,1))  = 5,ROUNDUP((1+L21) * W21,-3),IF(LEN(FLOOR((1+L21) * W21,1))  = 4,ROUNDUP((1+L21) * W21,-2),IF((1+L21) * W21  &gt; 300 ,ROUNDUP((1+L21) * W21,-1),IF((1+L21) * W21 &lt;= 300 ,ROUNDUP((1+L21) * W21,0),0)))))</f>
        <v>0</v>
      </c>
      <c r="Y21" s="2"/>
      <c r="Z21" s="23" t="str">
        <f>IF(AF21 = 0, ROUNDUP(W21*Y21,1), ROUNDUP(W21/Y21,1))</f>
        <v>0</v>
      </c>
      <c r="AA21" s="2"/>
      <c r="AB21" s="23" t="str">
        <f>IF(AF21 = 0, ROUNDUP(X21*AA21,1), ROUNDUP(X21/AA21,1))</f>
        <v>0</v>
      </c>
      <c r="AC21" s="1" t="str">
        <f>IF(AB21 = 0,0,(AB21 - Z21)/AB21)</f>
        <v>0</v>
      </c>
      <c r="AD21" s="11">
        <v>0</v>
      </c>
      <c r="AE21" s="11">
        <v>1</v>
      </c>
      <c r="AF21" s="11">
        <v>0</v>
      </c>
      <c r="AG21" s="4">
        <v>0.2</v>
      </c>
      <c r="AH21" s="4">
        <v>0.8</v>
      </c>
      <c r="AI21" s="11">
        <v>1</v>
      </c>
      <c r="AK21" s="11"/>
    </row>
    <row r="22" spans="1:38">
      <c r="B22" s="11" t="s">
        <v>81</v>
      </c>
      <c r="C22" s="11">
        <v>22</v>
      </c>
      <c r="D22" s="11" t="s">
        <v>37</v>
      </c>
      <c r="E22" s="11">
        <v>181</v>
      </c>
      <c r="F22" s="11" t="s">
        <v>38</v>
      </c>
      <c r="G22" s="11">
        <v>162</v>
      </c>
      <c r="H22" s="11" t="s">
        <v>60</v>
      </c>
      <c r="I22" s="11" t="s">
        <v>82</v>
      </c>
      <c r="J22" s="7">
        <v>0.04712</v>
      </c>
      <c r="K22" s="1">
        <v>0</v>
      </c>
      <c r="L22" s="1">
        <v>0.35</v>
      </c>
      <c r="M22" s="2">
        <v>490</v>
      </c>
      <c r="N22" s="2"/>
      <c r="O22" s="2"/>
      <c r="P22" s="2"/>
      <c r="Q22" s="2"/>
      <c r="R22" s="2"/>
      <c r="S22" s="2"/>
      <c r="T22" s="2"/>
      <c r="U22" s="2"/>
      <c r="V22" s="2"/>
      <c r="W22" s="2" t="str">
        <f>((1+J22) * (M22+N22+O22+P22+Q22+R22+S22+T22+U22+V22))*(1+K22)</f>
        <v>0</v>
      </c>
      <c r="X22" s="2" t="str">
        <f>IF(LEN(FLOOR((1+L22) * W22,1)) &gt;= 6,ROUNDUP((1+L22) * W22,-3),IF(LEN(FLOOR((1+L22) * W22,1))  = 5,ROUNDUP((1+L22) * W22,-3),IF(LEN(FLOOR((1+L22) * W22,1))  = 4,ROUNDUP((1+L22) * W22,-2),IF((1+L22) * W22  &gt; 300 ,ROUNDUP((1+L22) * W22,-1),IF((1+L22) * W22 &lt;= 300 ,ROUNDUP((1+L22) * W22,0),0)))))</f>
        <v>0</v>
      </c>
      <c r="Y22" s="2"/>
      <c r="Z22" s="23" t="str">
        <f>IF(AF22 = 0, ROUNDUP(W22*Y22,1), ROUNDUP(W22/Y22,1))</f>
        <v>0</v>
      </c>
      <c r="AA22" s="2"/>
      <c r="AB22" s="23" t="str">
        <f>IF(AF22 = 0, ROUNDUP(X22*AA22,1), ROUNDUP(X22/AA22,1))</f>
        <v>0</v>
      </c>
      <c r="AC22" s="1" t="str">
        <f>IF(AB22 = 0,0,(AB22 - Z22)/AB22)</f>
        <v>0</v>
      </c>
      <c r="AD22" s="11">
        <v>0</v>
      </c>
      <c r="AE22" s="11">
        <v>1</v>
      </c>
      <c r="AF22" s="11">
        <v>0</v>
      </c>
      <c r="AG22" s="4">
        <v>0.2</v>
      </c>
      <c r="AH22" s="4">
        <v>0.8</v>
      </c>
      <c r="AI22" s="11">
        <v>3</v>
      </c>
      <c r="AK2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