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<sst xmlns="http://schemas.openxmlformats.org/spreadsheetml/2006/main" uniqueCount="87">
  <si>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</si>
  <si>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</si>
  <si>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</si>
  <si>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</si>
  <si>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</si>
  <si>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</si>
  <si>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</si>
  <si>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</si>
  <si>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</si>
  <si>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</si>
  <si>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</si>
  <si>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</si>
  <si>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</si>
  <si>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</si>
  <si>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</si>
  <si>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</si>
  <si>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</si>
  <si>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</si>
  <si>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</si>
  <si>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</si>
  <si>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</si>
  <si>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</si>
  <si>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</si>
  <si>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</si>
  <si>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</si>
  <si>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</si>
  <si>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</si>
  <si>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</si>
  <si>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</si>
  <si>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</si>
  <si>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</si>
  <si>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</si>
  <si>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</si>
  <si>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</si>
  <si>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</si>
  <si>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</si>
  <si>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RC12-175</t>
  </si>
  <si>
    <t>Reception</t>
  </si>
  <si>
    <t>カハラオケカイ</t>
  </si>
  <si>
    <t>未定</t>
  </si>
  <si>
    <t>カメラ撮影許可料</t>
  </si>
  <si>
    <t>RC12-406</t>
  </si>
  <si>
    <t>THE KAHALA HOTEL &amp; RESORT</t>
  </si>
  <si>
    <t>【挙式とセットの場合】
カハラオケカイ（ランチ：月・火・水・木・金）個室料金</t>
  </si>
  <si>
    <t>RC12-409</t>
  </si>
  <si>
    <t>【挙式とセットの場合】
カハラオケカイ（ディナー：月・火・水・木・金）個室料金</t>
  </si>
  <si>
    <t>RC12-410</t>
  </si>
  <si>
    <t>【挙式とセットの場合】
カハラオケカイ（ディナー：土・日）個室料金</t>
  </si>
  <si>
    <t>RC12-404</t>
  </si>
  <si>
    <t>【レセプションのみの場合】
カハラオケカイ（ランチ：月・火・水・木・金）個室料金</t>
  </si>
  <si>
    <t>RC12-408</t>
  </si>
  <si>
    <t>【レセプションのみの場合】
カハラオケカイ（ランチ：土・日）個室料金</t>
  </si>
  <si>
    <t>RC12-527</t>
  </si>
  <si>
    <t>【レセプションのみの場合】
カハラオケカイ（ディナー：土・日）個室料金</t>
  </si>
  <si>
    <t>RC12-529</t>
  </si>
  <si>
    <t>ホリデー料金</t>
  </si>
  <si>
    <t>RC12-412</t>
  </si>
  <si>
    <t>複数</t>
  </si>
  <si>
    <t>【挙式とセットの場合】
カハラオケカイ（ランチ：月・火・水・木・金）個室料／レセプションコーディネーター(開始~終了まで）※最低保証料金は約￥234,000以上となります。</t>
  </si>
  <si>
    <t>RC12-415</t>
  </si>
  <si>
    <t>【挙式とセットの場合】
カハラオケカイ（ディナー：月・火・水・木・金）個室料／レセプションコーディネーター(開始~終了まで）※最低保証料金は約￥299,000以上となります。</t>
  </si>
  <si>
    <t>RC12-416</t>
  </si>
  <si>
    <t>使用不可【挙式とセットの場合】
カハラオケカイ（ディナー：土・日）個室料／レセプションコーディネーター(開始~終了まで）※最低保証料金は約￥435,500以上となります。</t>
  </si>
  <si>
    <t>RC12-407</t>
  </si>
  <si>
    <t>【挙式とセットの場合】
カハラオケカイ（ランチ：土・日）個室料</t>
  </si>
  <si>
    <t>RC12-405</t>
  </si>
  <si>
    <t>使用禁止【レセプションのみの場合】
カハラオケカイ（ランチ：月・火・水・木・金）個室料／レセプションコーディネーター(開始~終了まで）※最低保証料金は約￥195,000以上となります。</t>
  </si>
  <si>
    <t>RC12-414</t>
  </si>
  <si>
    <t>使用禁止【レセプションのみの場合】
カハラオケカイ（ランチ：土・日）個室料／レセプションコーディネーター(開始~終了まで）※最低保証料金は約￥481,000以上となります。</t>
  </si>
  <si>
    <t>RC12-411</t>
  </si>
  <si>
    <t>【レセプションのみの場合】
カハラオケカイ（ディナー：月・火・水・木・金）個室料金</t>
  </si>
  <si>
    <t>RC12-418</t>
  </si>
  <si>
    <t>【レセプションのみの場合】
カハラオケカイ（ディナー：月・火・水・木・金）個室料／レセプションコーディネーター(開始~終了まで）※最低保証料金は約￥351,000以上となります。</t>
  </si>
  <si>
    <t>RC12-417</t>
  </si>
  <si>
    <t>使用不可【レセプションのみの場合】
カハラオケカイ（ディナー：土・日）個室料／レセプションコーディネーター(開始~終了まで）※最低保証料金は約￥578,500以上となります。</t>
  </si>
  <si>
    <t>RC12-413</t>
  </si>
  <si>
    <t>【挙式とセットの場合】
カハラオケカイ（ランチ：土・日）個室料／レセプションコーディネーター(開始~終了まで）※最低保証料金は約￥390,000以上となります。</t>
  </si>
  <si>
    <t>RC12-533</t>
  </si>
  <si>
    <t>2022年度 Menu A</t>
  </si>
  <si>
    <t>RC12-534</t>
  </si>
  <si>
    <t>2022年度 Menu B</t>
  </si>
  <si>
    <t>RC12-535</t>
  </si>
  <si>
    <t>2022年度 Menu C</t>
  </si>
  <si>
    <t>RC12-536</t>
  </si>
  <si>
    <t>2022年度 Menu Chef's Special Menu</t>
  </si>
  <si>
    <t>RC12-537</t>
  </si>
  <si>
    <t>2022年度 Children's Menu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</si>
</sst>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24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13</v>
      </c>
      <c r="D2" s="11" t="s">
        <v>37</v>
      </c>
      <c r="E2" s="11">
        <v>86</v>
      </c>
      <c r="F2" s="11" t="s">
        <v>38</v>
      </c>
      <c r="G2" s="11">
        <v>1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250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250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13</v>
      </c>
      <c r="D3" s="11" t="s">
        <v>37</v>
      </c>
      <c r="E3" s="11">
        <v>86</v>
      </c>
      <c r="F3" s="11" t="s">
        <v>38</v>
      </c>
      <c r="G3" s="11">
        <v>8</v>
      </c>
      <c r="H3" s="11" t="s">
        <v>42</v>
      </c>
      <c r="I3" s="11" t="s">
        <v>43</v>
      </c>
      <c r="J3" s="7">
        <v>0.04712</v>
      </c>
      <c r="K3" s="1">
        <v>0</v>
      </c>
      <c r="L3" s="1">
        <v>0</v>
      </c>
      <c r="M3" s="2">
        <v>500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530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44</v>
      </c>
      <c r="C4" s="11">
        <v>13</v>
      </c>
      <c r="D4" s="11" t="s">
        <v>37</v>
      </c>
      <c r="E4" s="11">
        <v>86</v>
      </c>
      <c r="F4" s="11" t="s">
        <v>38</v>
      </c>
      <c r="G4" s="11">
        <v>8</v>
      </c>
      <c r="H4" s="11" t="s">
        <v>42</v>
      </c>
      <c r="I4" s="11" t="s">
        <v>45</v>
      </c>
      <c r="J4" s="7">
        <v>0.04712</v>
      </c>
      <c r="K4" s="1">
        <v>0</v>
      </c>
      <c r="L4" s="1">
        <v>0</v>
      </c>
      <c r="M4" s="2">
        <v>625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660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2</v>
      </c>
      <c r="AK4" s="11"/>
    </row>
    <row r="5" spans="1:38">
      <c r="B5" s="11" t="s">
        <v>46</v>
      </c>
      <c r="C5" s="11">
        <v>13</v>
      </c>
      <c r="D5" s="11" t="s">
        <v>37</v>
      </c>
      <c r="E5" s="11">
        <v>86</v>
      </c>
      <c r="F5" s="11" t="s">
        <v>38</v>
      </c>
      <c r="G5" s="11">
        <v>8</v>
      </c>
      <c r="H5" s="11" t="s">
        <v>42</v>
      </c>
      <c r="I5" s="11" t="s">
        <v>47</v>
      </c>
      <c r="J5" s="7">
        <v>0.04712</v>
      </c>
      <c r="K5" s="1">
        <v>0</v>
      </c>
      <c r="L5" s="1">
        <v>0</v>
      </c>
      <c r="M5" s="2">
        <v>1125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1200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3</v>
      </c>
      <c r="AK5" s="11"/>
    </row>
    <row r="6" spans="1:38">
      <c r="B6" s="11" t="s">
        <v>48</v>
      </c>
      <c r="C6" s="11">
        <v>13</v>
      </c>
      <c r="D6" s="11" t="s">
        <v>37</v>
      </c>
      <c r="E6" s="11">
        <v>86</v>
      </c>
      <c r="F6" s="11" t="s">
        <v>38</v>
      </c>
      <c r="G6" s="11">
        <v>8</v>
      </c>
      <c r="H6" s="11" t="s">
        <v>42</v>
      </c>
      <c r="I6" s="11" t="s">
        <v>49</v>
      </c>
      <c r="J6" s="7">
        <v>0.04712</v>
      </c>
      <c r="K6" s="1">
        <v>0</v>
      </c>
      <c r="L6" s="1">
        <v>0</v>
      </c>
      <c r="M6" s="2">
        <v>1000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1100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3</v>
      </c>
      <c r="AK6" s="11"/>
    </row>
    <row r="7" spans="1:38">
      <c r="B7" s="11" t="s">
        <v>50</v>
      </c>
      <c r="C7" s="11">
        <v>13</v>
      </c>
      <c r="D7" s="11" t="s">
        <v>37</v>
      </c>
      <c r="E7" s="11">
        <v>86</v>
      </c>
      <c r="F7" s="11" t="s">
        <v>38</v>
      </c>
      <c r="G7" s="11">
        <v>8</v>
      </c>
      <c r="H7" s="11" t="s">
        <v>42</v>
      </c>
      <c r="I7" s="11" t="s">
        <v>51</v>
      </c>
      <c r="J7" s="7">
        <v>0.04712</v>
      </c>
      <c r="K7" s="1">
        <v>0</v>
      </c>
      <c r="L7" s="1">
        <v>0</v>
      </c>
      <c r="M7" s="2">
        <v>1250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1400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5</v>
      </c>
      <c r="AK7" s="11"/>
    </row>
    <row r="8" spans="1:38">
      <c r="B8" s="11" t="s">
        <v>52</v>
      </c>
      <c r="C8" s="11">
        <v>13</v>
      </c>
      <c r="D8" s="11" t="s">
        <v>37</v>
      </c>
      <c r="E8" s="11">
        <v>86</v>
      </c>
      <c r="F8" s="11" t="s">
        <v>38</v>
      </c>
      <c r="G8" s="11">
        <v>8</v>
      </c>
      <c r="H8" s="11" t="s">
        <v>42</v>
      </c>
      <c r="I8" s="11" t="s">
        <v>53</v>
      </c>
      <c r="J8" s="7">
        <v>0.04712</v>
      </c>
      <c r="K8" s="1">
        <v>0</v>
      </c>
      <c r="L8" s="1">
        <v>0</v>
      </c>
      <c r="M8" s="2">
        <v>1500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1600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54</v>
      </c>
      <c r="C9" s="11">
        <v>13</v>
      </c>
      <c r="D9" s="11" t="s">
        <v>37</v>
      </c>
      <c r="E9" s="11">
        <v>86</v>
      </c>
      <c r="F9" s="11" t="s">
        <v>38</v>
      </c>
      <c r="G9" s="11">
        <v>8</v>
      </c>
      <c r="H9" s="11" t="s">
        <v>42</v>
      </c>
      <c r="I9" s="11" t="s">
        <v>55</v>
      </c>
      <c r="J9" s="7">
        <v>0.04712</v>
      </c>
      <c r="K9" s="1">
        <v>0</v>
      </c>
      <c r="L9" s="1">
        <v>0.05</v>
      </c>
      <c r="M9" s="2">
        <v>1000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  <row r="10" spans="1:38">
      <c r="B10" s="11" t="s">
        <v>56</v>
      </c>
      <c r="C10" s="11">
        <v>13</v>
      </c>
      <c r="D10" s="11" t="s">
        <v>37</v>
      </c>
      <c r="E10" s="11">
        <v>86</v>
      </c>
      <c r="F10" s="11" t="s">
        <v>38</v>
      </c>
      <c r="G10" s="11">
        <v>1</v>
      </c>
      <c r="H10" s="11" t="s">
        <v>57</v>
      </c>
      <c r="I10" s="11" t="s">
        <v>58</v>
      </c>
      <c r="J10" s="7">
        <v>0</v>
      </c>
      <c r="K10" s="1">
        <v>0</v>
      </c>
      <c r="L10" s="1">
        <v>0</v>
      </c>
      <c r="M10" s="2">
        <v>643.5599999999999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750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4</v>
      </c>
      <c r="AK10" s="11"/>
    </row>
    <row r="11" spans="1:38">
      <c r="B11" s="11" t="s">
        <v>59</v>
      </c>
      <c r="C11" s="11">
        <v>13</v>
      </c>
      <c r="D11" s="11" t="s">
        <v>37</v>
      </c>
      <c r="E11" s="11">
        <v>86</v>
      </c>
      <c r="F11" s="11" t="s">
        <v>38</v>
      </c>
      <c r="G11" s="11">
        <v>1</v>
      </c>
      <c r="H11" s="11" t="s">
        <v>57</v>
      </c>
      <c r="I11" s="11" t="s">
        <v>60</v>
      </c>
      <c r="J11" s="7">
        <v>0</v>
      </c>
      <c r="K11" s="1">
        <v>0</v>
      </c>
      <c r="L11" s="1">
        <v>0</v>
      </c>
      <c r="M11" s="2">
        <v>774.45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900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3</v>
      </c>
      <c r="AK11" s="11"/>
    </row>
    <row r="12" spans="1:38">
      <c r="B12" s="11" t="s">
        <v>61</v>
      </c>
      <c r="C12" s="11">
        <v>13</v>
      </c>
      <c r="D12" s="11" t="s">
        <v>37</v>
      </c>
      <c r="E12" s="11">
        <v>86</v>
      </c>
      <c r="F12" s="11" t="s">
        <v>38</v>
      </c>
      <c r="G12" s="11">
        <v>1</v>
      </c>
      <c r="H12" s="11" t="s">
        <v>57</v>
      </c>
      <c r="I12" s="11" t="s">
        <v>62</v>
      </c>
      <c r="J12" s="7">
        <v>0</v>
      </c>
      <c r="K12" s="1">
        <v>0</v>
      </c>
      <c r="L12" s="1">
        <v>0</v>
      </c>
      <c r="M12" s="2">
        <v>1298.01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1500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5</v>
      </c>
      <c r="AK12" s="11"/>
    </row>
    <row r="13" spans="1:38">
      <c r="B13" s="11" t="s">
        <v>63</v>
      </c>
      <c r="C13" s="11">
        <v>13</v>
      </c>
      <c r="D13" s="11" t="s">
        <v>37</v>
      </c>
      <c r="E13" s="11">
        <v>86</v>
      </c>
      <c r="F13" s="11" t="s">
        <v>38</v>
      </c>
      <c r="G13" s="11">
        <v>8</v>
      </c>
      <c r="H13" s="11" t="s">
        <v>42</v>
      </c>
      <c r="I13" s="11" t="s">
        <v>64</v>
      </c>
      <c r="J13" s="7">
        <v>0.04712</v>
      </c>
      <c r="K13" s="1">
        <v>0</v>
      </c>
      <c r="L13" s="1">
        <v>0</v>
      </c>
      <c r="M13" s="2">
        <v>750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>
        <v>790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4</v>
      </c>
      <c r="AK13" s="11"/>
    </row>
    <row r="14" spans="1:38">
      <c r="B14" s="11" t="s">
        <v>65</v>
      </c>
      <c r="C14" s="11">
        <v>13</v>
      </c>
      <c r="D14" s="11" t="s">
        <v>37</v>
      </c>
      <c r="E14" s="11">
        <v>86</v>
      </c>
      <c r="F14" s="11" t="s">
        <v>38</v>
      </c>
      <c r="G14" s="11">
        <v>1</v>
      </c>
      <c r="H14" s="11" t="s">
        <v>57</v>
      </c>
      <c r="I14" s="11" t="s">
        <v>66</v>
      </c>
      <c r="J14" s="7">
        <v>0</v>
      </c>
      <c r="K14" s="1">
        <v>0</v>
      </c>
      <c r="L14" s="1">
        <v>0</v>
      </c>
      <c r="M14" s="2">
        <v>1167.12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>
        <v>1350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4</v>
      </c>
      <c r="AK14" s="11"/>
    </row>
    <row r="15" spans="1:38">
      <c r="B15" s="11" t="s">
        <v>67</v>
      </c>
      <c r="C15" s="11">
        <v>13</v>
      </c>
      <c r="D15" s="11" t="s">
        <v>37</v>
      </c>
      <c r="E15" s="11">
        <v>86</v>
      </c>
      <c r="F15" s="11" t="s">
        <v>38</v>
      </c>
      <c r="G15" s="11">
        <v>1</v>
      </c>
      <c r="H15" s="11" t="s">
        <v>57</v>
      </c>
      <c r="I15" s="11" t="s">
        <v>68</v>
      </c>
      <c r="J15" s="7">
        <v>0</v>
      </c>
      <c r="K15" s="1">
        <v>0</v>
      </c>
      <c r="L15" s="1">
        <v>0</v>
      </c>
      <c r="M15" s="2">
        <v>1428.9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>
        <v>1650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5</v>
      </c>
      <c r="AK15" s="11"/>
    </row>
    <row r="16" spans="1:38">
      <c r="B16" s="11" t="s">
        <v>69</v>
      </c>
      <c r="C16" s="11">
        <v>13</v>
      </c>
      <c r="D16" s="11" t="s">
        <v>37</v>
      </c>
      <c r="E16" s="11">
        <v>86</v>
      </c>
      <c r="F16" s="11" t="s">
        <v>38</v>
      </c>
      <c r="G16" s="11">
        <v>8</v>
      </c>
      <c r="H16" s="11" t="s">
        <v>42</v>
      </c>
      <c r="I16" s="11" t="s">
        <v>70</v>
      </c>
      <c r="J16" s="7">
        <v>0.04712</v>
      </c>
      <c r="K16" s="1">
        <v>0</v>
      </c>
      <c r="L16" s="1">
        <v>0</v>
      </c>
      <c r="M16" s="2">
        <v>1000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>
        <v>1100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5</v>
      </c>
      <c r="AK16" s="11"/>
    </row>
    <row r="17" spans="1:38">
      <c r="B17" s="11" t="s">
        <v>71</v>
      </c>
      <c r="C17" s="11">
        <v>13</v>
      </c>
      <c r="D17" s="11" t="s">
        <v>37</v>
      </c>
      <c r="E17" s="11">
        <v>86</v>
      </c>
      <c r="F17" s="11" t="s">
        <v>38</v>
      </c>
      <c r="G17" s="11">
        <v>1</v>
      </c>
      <c r="H17" s="11" t="s">
        <v>57</v>
      </c>
      <c r="I17" s="11" t="s">
        <v>72</v>
      </c>
      <c r="J17" s="7">
        <v>0</v>
      </c>
      <c r="K17" s="1">
        <v>0</v>
      </c>
      <c r="L17" s="1">
        <v>0</v>
      </c>
      <c r="M17" s="2">
        <v>1167.12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>
        <v>1400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5</v>
      </c>
      <c r="AK17" s="11"/>
    </row>
    <row r="18" spans="1:38">
      <c r="B18" s="11" t="s">
        <v>73</v>
      </c>
      <c r="C18" s="11">
        <v>13</v>
      </c>
      <c r="D18" s="11" t="s">
        <v>37</v>
      </c>
      <c r="E18" s="11">
        <v>86</v>
      </c>
      <c r="F18" s="11" t="s">
        <v>38</v>
      </c>
      <c r="G18" s="11">
        <v>1</v>
      </c>
      <c r="H18" s="11" t="s">
        <v>57</v>
      </c>
      <c r="I18" s="11" t="s">
        <v>74</v>
      </c>
      <c r="J18" s="7">
        <v>0</v>
      </c>
      <c r="K18" s="1">
        <v>0</v>
      </c>
      <c r="L18" s="1">
        <v>0</v>
      </c>
      <c r="M18" s="2">
        <v>1690.68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>
        <v>1950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0.2</v>
      </c>
      <c r="AH18" s="4">
        <v>0.8</v>
      </c>
      <c r="AI18" s="11">
        <v>5</v>
      </c>
      <c r="AK18" s="11"/>
    </row>
    <row r="19" spans="1:38">
      <c r="B19" s="11" t="s">
        <v>75</v>
      </c>
      <c r="C19" s="11">
        <v>13</v>
      </c>
      <c r="D19" s="11" t="s">
        <v>37</v>
      </c>
      <c r="E19" s="11">
        <v>86</v>
      </c>
      <c r="F19" s="11" t="s">
        <v>38</v>
      </c>
      <c r="G19" s="11">
        <v>1</v>
      </c>
      <c r="H19" s="11" t="s">
        <v>57</v>
      </c>
      <c r="I19" s="11" t="s">
        <v>76</v>
      </c>
      <c r="J19" s="7">
        <v>0</v>
      </c>
      <c r="K19" s="1">
        <v>0</v>
      </c>
      <c r="L19" s="1">
        <v>0</v>
      </c>
      <c r="M19" s="2">
        <v>905.34</v>
      </c>
      <c r="N19" s="2"/>
      <c r="O19" s="2"/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>
        <v>1100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0</v>
      </c>
      <c r="AG19" s="4">
        <v>0.2</v>
      </c>
      <c r="AH19" s="4">
        <v>0.8</v>
      </c>
      <c r="AI19" s="11">
        <v>8</v>
      </c>
      <c r="AK19" s="11"/>
    </row>
    <row r="20" spans="1:38">
      <c r="B20" s="11" t="s">
        <v>77</v>
      </c>
      <c r="C20" s="11">
        <v>13</v>
      </c>
      <c r="D20" s="11" t="s">
        <v>37</v>
      </c>
      <c r="E20" s="11">
        <v>86</v>
      </c>
      <c r="F20" s="11" t="s">
        <v>38</v>
      </c>
      <c r="G20" s="11">
        <v>8</v>
      </c>
      <c r="H20" s="11" t="s">
        <v>42</v>
      </c>
      <c r="I20" s="11" t="s">
        <v>78</v>
      </c>
      <c r="J20" s="7">
        <v>0.04712</v>
      </c>
      <c r="K20" s="1">
        <v>0.23</v>
      </c>
      <c r="L20" s="1">
        <v>0.16</v>
      </c>
      <c r="M20" s="2">
        <v>80</v>
      </c>
      <c r="N20" s="2"/>
      <c r="O20" s="2"/>
      <c r="P20" s="2"/>
      <c r="Q20" s="2"/>
      <c r="R20" s="2"/>
      <c r="S20" s="2"/>
      <c r="T20" s="2"/>
      <c r="U20" s="2"/>
      <c r="V20" s="2"/>
      <c r="W20" s="2" t="str">
        <f>((1+J20) * (M20+N20+O20+P20+Q20+R20+S20+T20+U20+V20))*(1+K20)</f>
        <v>0</v>
      </c>
      <c r="X20" s="2" t="str">
        <f>IF(LEN(FLOOR((1+L20) * W20,1)) &gt;= 6,ROUNDUP((1+L20) * W20,-3),IF(LEN(FLOOR((1+L20) * W20,1))  = 5,ROUNDUP((1+L20) * W20,-3),IF(LEN(FLOOR((1+L20) * W20,1))  = 4,ROUNDUP((1+L20) * W20,-2),IF((1+L20) * W20  &gt; 300 ,ROUNDUP((1+L20) * W20,-1),IF((1+L20) * W20 &lt;= 300 ,ROUNDUP((1+L20) * W20,0),0)))))</f>
        <v>0</v>
      </c>
      <c r="Y20" s="2"/>
      <c r="Z20" s="23" t="str">
        <f>IF(AF20 = 0, ROUNDUP(W20*Y20,1), ROUNDUP(W20/Y20,1))</f>
        <v>0</v>
      </c>
      <c r="AA20" s="2"/>
      <c r="AB20" s="23" t="str">
        <f>IF(AF20 = 0, ROUNDUP(X20*AA20,1), ROUNDUP(X20/AA20,1))</f>
        <v>0</v>
      </c>
      <c r="AC20" s="1" t="str">
        <f>IF(AB20 = 0,0,(AB20 - Z20)/AB20)</f>
        <v>0</v>
      </c>
      <c r="AD20" s="11">
        <v>0</v>
      </c>
      <c r="AE20" s="11">
        <v>1</v>
      </c>
      <c r="AF20" s="11">
        <v>0</v>
      </c>
      <c r="AG20" s="4">
        <v>0.2</v>
      </c>
      <c r="AH20" s="4">
        <v>0.8</v>
      </c>
      <c r="AI20" s="11">
        <v>1</v>
      </c>
      <c r="AK20" s="11"/>
    </row>
    <row r="21" spans="1:38">
      <c r="B21" s="11" t="s">
        <v>79</v>
      </c>
      <c r="C21" s="11">
        <v>13</v>
      </c>
      <c r="D21" s="11" t="s">
        <v>37</v>
      </c>
      <c r="E21" s="11">
        <v>86</v>
      </c>
      <c r="F21" s="11" t="s">
        <v>38</v>
      </c>
      <c r="G21" s="11">
        <v>8</v>
      </c>
      <c r="H21" s="11" t="s">
        <v>42</v>
      </c>
      <c r="I21" s="11" t="s">
        <v>80</v>
      </c>
      <c r="J21" s="7">
        <v>0.04712</v>
      </c>
      <c r="K21" s="1">
        <v>0.23</v>
      </c>
      <c r="L21" s="1">
        <v>0.16</v>
      </c>
      <c r="M21" s="2">
        <v>100</v>
      </c>
      <c r="N21" s="2"/>
      <c r="O21" s="2"/>
      <c r="P21" s="2"/>
      <c r="Q21" s="2"/>
      <c r="R21" s="2"/>
      <c r="S21" s="2"/>
      <c r="T21" s="2"/>
      <c r="U21" s="2"/>
      <c r="V21" s="2"/>
      <c r="W21" s="2" t="str">
        <f>((1+J21) * (M21+N21+O21+P21+Q21+R21+S21+T21+U21+V21))*(1+K21)</f>
        <v>0</v>
      </c>
      <c r="X21" s="2" t="str">
        <f>IF(LEN(FLOOR((1+L21) * W21,1)) &gt;= 6,ROUNDUP((1+L21) * W21,-3),IF(LEN(FLOOR((1+L21) * W21,1))  = 5,ROUNDUP((1+L21) * W21,-3),IF(LEN(FLOOR((1+L21) * W21,1))  = 4,ROUNDUP((1+L21) * W21,-2),IF((1+L21) * W21  &gt; 300 ,ROUNDUP((1+L21) * W21,-1),IF((1+L21) * W21 &lt;= 300 ,ROUNDUP((1+L21) * W21,0),0)))))</f>
        <v>0</v>
      </c>
      <c r="Y21" s="2"/>
      <c r="Z21" s="23" t="str">
        <f>IF(AF21 = 0, ROUNDUP(W21*Y21,1), ROUNDUP(W21/Y21,1))</f>
        <v>0</v>
      </c>
      <c r="AA21" s="2"/>
      <c r="AB21" s="23" t="str">
        <f>IF(AF21 = 0, ROUNDUP(X21*AA21,1), ROUNDUP(X21/AA21,1))</f>
        <v>0</v>
      </c>
      <c r="AC21" s="1" t="str">
        <f>IF(AB21 = 0,0,(AB21 - Z21)/AB21)</f>
        <v>0</v>
      </c>
      <c r="AD21" s="11">
        <v>0</v>
      </c>
      <c r="AE21" s="11">
        <v>1</v>
      </c>
      <c r="AF21" s="11">
        <v>0</v>
      </c>
      <c r="AG21" s="4">
        <v>0.2</v>
      </c>
      <c r="AH21" s="4">
        <v>0.8</v>
      </c>
      <c r="AI21" s="11">
        <v>1</v>
      </c>
      <c r="AK21" s="11"/>
    </row>
    <row r="22" spans="1:38">
      <c r="B22" s="11" t="s">
        <v>81</v>
      </c>
      <c r="C22" s="11">
        <v>13</v>
      </c>
      <c r="D22" s="11" t="s">
        <v>37</v>
      </c>
      <c r="E22" s="11">
        <v>86</v>
      </c>
      <c r="F22" s="11" t="s">
        <v>38</v>
      </c>
      <c r="G22" s="11">
        <v>8</v>
      </c>
      <c r="H22" s="11" t="s">
        <v>42</v>
      </c>
      <c r="I22" s="11" t="s">
        <v>82</v>
      </c>
      <c r="J22" s="7">
        <v>0.04712</v>
      </c>
      <c r="K22" s="1">
        <v>0.23</v>
      </c>
      <c r="L22" s="1">
        <v>0.16</v>
      </c>
      <c r="M22" s="2">
        <v>120</v>
      </c>
      <c r="N22" s="2"/>
      <c r="O22" s="2"/>
      <c r="P22" s="2"/>
      <c r="Q22" s="2"/>
      <c r="R22" s="2"/>
      <c r="S22" s="2"/>
      <c r="T22" s="2"/>
      <c r="U22" s="2"/>
      <c r="V22" s="2"/>
      <c r="W22" s="2" t="str">
        <f>((1+J22) * (M22+N22+O22+P22+Q22+R22+S22+T22+U22+V22))*(1+K22)</f>
        <v>0</v>
      </c>
      <c r="X22" s="2" t="str">
        <f>IF(LEN(FLOOR((1+L22) * W22,1)) &gt;= 6,ROUNDUP((1+L22) * W22,-3),IF(LEN(FLOOR((1+L22) * W22,1))  = 5,ROUNDUP((1+L22) * W22,-3),IF(LEN(FLOOR((1+L22) * W22,1))  = 4,ROUNDUP((1+L22) * W22,-2),IF((1+L22) * W22  &gt; 300 ,ROUNDUP((1+L22) * W22,-1),IF((1+L22) * W22 &lt;= 300 ,ROUNDUP((1+L22) * W22,0),0)))))</f>
        <v>0</v>
      </c>
      <c r="Y22" s="2"/>
      <c r="Z22" s="23" t="str">
        <f>IF(AF22 = 0, ROUNDUP(W22*Y22,1), ROUNDUP(W22/Y22,1))</f>
        <v>0</v>
      </c>
      <c r="AA22" s="2"/>
      <c r="AB22" s="23" t="str">
        <f>IF(AF22 = 0, ROUNDUP(X22*AA22,1), ROUNDUP(X22/AA22,1))</f>
        <v>0</v>
      </c>
      <c r="AC22" s="1" t="str">
        <f>IF(AB22 = 0,0,(AB22 - Z22)/AB22)</f>
        <v>0</v>
      </c>
      <c r="AD22" s="11">
        <v>0</v>
      </c>
      <c r="AE22" s="11">
        <v>1</v>
      </c>
      <c r="AF22" s="11">
        <v>0</v>
      </c>
      <c r="AG22" s="4">
        <v>0.2</v>
      </c>
      <c r="AH22" s="4">
        <v>0.8</v>
      </c>
      <c r="AI22" s="11">
        <v>1</v>
      </c>
      <c r="AK22" s="11"/>
    </row>
    <row r="23" spans="1:38">
      <c r="B23" s="11" t="s">
        <v>83</v>
      </c>
      <c r="C23" s="11">
        <v>13</v>
      </c>
      <c r="D23" s="11" t="s">
        <v>37</v>
      </c>
      <c r="E23" s="11">
        <v>86</v>
      </c>
      <c r="F23" s="11" t="s">
        <v>38</v>
      </c>
      <c r="G23" s="11">
        <v>8</v>
      </c>
      <c r="H23" s="11" t="s">
        <v>42</v>
      </c>
      <c r="I23" s="11" t="s">
        <v>84</v>
      </c>
      <c r="J23" s="7">
        <v>0.04712</v>
      </c>
      <c r="K23" s="1">
        <v>0.23</v>
      </c>
      <c r="L23" s="1">
        <v>0.16</v>
      </c>
      <c r="M23" s="2">
        <v>180</v>
      </c>
      <c r="N23" s="2"/>
      <c r="O23" s="2"/>
      <c r="P23" s="2"/>
      <c r="Q23" s="2"/>
      <c r="R23" s="2"/>
      <c r="S23" s="2"/>
      <c r="T23" s="2"/>
      <c r="U23" s="2"/>
      <c r="V23" s="2"/>
      <c r="W23" s="2" t="str">
        <f>((1+J23) * (M23+N23+O23+P23+Q23+R23+S23+T23+U23+V23))*(1+K23)</f>
        <v>0</v>
      </c>
      <c r="X23" s="2" t="str">
        <f>IF(LEN(FLOOR((1+L23) * W23,1)) &gt;= 6,ROUNDUP((1+L23) * W23,-3),IF(LEN(FLOOR((1+L23) * W23,1))  = 5,ROUNDUP((1+L23) * W23,-3),IF(LEN(FLOOR((1+L23) * W23,1))  = 4,ROUNDUP((1+L23) * W23,-2),IF((1+L23) * W23  &gt; 300 ,ROUNDUP((1+L23) * W23,-1),IF((1+L23) * W23 &lt;= 300 ,ROUNDUP((1+L23) * W23,0),0)))))</f>
        <v>0</v>
      </c>
      <c r="Y23" s="2"/>
      <c r="Z23" s="23" t="str">
        <f>IF(AF23 = 0, ROUNDUP(W23*Y23,1), ROUNDUP(W23/Y23,1))</f>
        <v>0</v>
      </c>
      <c r="AA23" s="2"/>
      <c r="AB23" s="23" t="str">
        <f>IF(AF23 = 0, ROUNDUP(X23*AA23,1), ROUNDUP(X23/AA23,1))</f>
        <v>0</v>
      </c>
      <c r="AC23" s="1" t="str">
        <f>IF(AB23 = 0,0,(AB23 - Z23)/AB23)</f>
        <v>0</v>
      </c>
      <c r="AD23" s="11">
        <v>0</v>
      </c>
      <c r="AE23" s="11">
        <v>1</v>
      </c>
      <c r="AF23" s="11">
        <v>0</v>
      </c>
      <c r="AG23" s="4">
        <v>0.2</v>
      </c>
      <c r="AH23" s="4">
        <v>0.8</v>
      </c>
      <c r="AI23" s="11">
        <v>1</v>
      </c>
      <c r="AK23" s="11"/>
    </row>
    <row r="24" spans="1:38">
      <c r="B24" s="11" t="s">
        <v>85</v>
      </c>
      <c r="C24" s="11">
        <v>13</v>
      </c>
      <c r="D24" s="11" t="s">
        <v>37</v>
      </c>
      <c r="E24" s="11">
        <v>86</v>
      </c>
      <c r="F24" s="11" t="s">
        <v>38</v>
      </c>
      <c r="G24" s="11">
        <v>8</v>
      </c>
      <c r="H24" s="11" t="s">
        <v>42</v>
      </c>
      <c r="I24" s="11" t="s">
        <v>86</v>
      </c>
      <c r="J24" s="7">
        <v>0.04712</v>
      </c>
      <c r="K24" s="1">
        <v>0.23</v>
      </c>
      <c r="L24" s="1">
        <v>0.2</v>
      </c>
      <c r="M24" s="2">
        <v>45</v>
      </c>
      <c r="N24" s="2"/>
      <c r="O24" s="2"/>
      <c r="P24" s="2"/>
      <c r="Q24" s="2"/>
      <c r="R24" s="2"/>
      <c r="S24" s="2"/>
      <c r="T24" s="2"/>
      <c r="U24" s="2"/>
      <c r="V24" s="2"/>
      <c r="W24" s="2" t="str">
        <f>((1+J24) * (M24+N24+O24+P24+Q24+R24+S24+T24+U24+V24))*(1+K24)</f>
        <v>0</v>
      </c>
      <c r="X24" s="2" t="str">
        <f>IF(LEN(FLOOR((1+L24) * W24,1)) &gt;= 6,ROUNDUP((1+L24) * W24,-3),IF(LEN(FLOOR((1+L24) * W24,1))  = 5,ROUNDUP((1+L24) * W24,-3),IF(LEN(FLOOR((1+L24) * W24,1))  = 4,ROUNDUP((1+L24) * W24,-2),IF((1+L24) * W24  &gt; 300 ,ROUNDUP((1+L24) * W24,-1),IF((1+L24) * W24 &lt;= 300 ,ROUNDUP((1+L24) * W24,0),0)))))</f>
        <v>0</v>
      </c>
      <c r="Y24" s="2"/>
      <c r="Z24" s="23" t="str">
        <f>IF(AF24 = 0, ROUNDUP(W24*Y24,1), ROUNDUP(W24/Y24,1))</f>
        <v>0</v>
      </c>
      <c r="AA24" s="2"/>
      <c r="AB24" s="23" t="str">
        <f>IF(AF24 = 0, ROUNDUP(X24*AA24,1), ROUNDUP(X24/AA24,1))</f>
        <v>0</v>
      </c>
      <c r="AC24" s="1" t="str">
        <f>IF(AB24 = 0,0,(AB24 - Z24)/AB24)</f>
        <v>0</v>
      </c>
      <c r="AD24" s="11">
        <v>0</v>
      </c>
      <c r="AE24" s="11">
        <v>1</v>
      </c>
      <c r="AF24" s="11">
        <v>0</v>
      </c>
      <c r="AG24" s="4">
        <v>0.2</v>
      </c>
      <c r="AH24" s="4">
        <v>0.8</v>
      </c>
      <c r="AI24" s="11">
        <v>1</v>
      </c>
      <c r="AK24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