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送金全体像" sheetId="1" r:id="rId4"/>
    <sheet name="額賀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<sst xmlns="http://schemas.openxmlformats.org/spreadsheetml/2006/main" uniqueCount="72">
  <si>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2021-07挙式分</t>
  </si>
  <si>
    <t>出力日：2021/08/07</t>
  </si>
  <si>
    <t>No</t>
  </si>
  <si>
    <t>挙式日</t>
  </si>
  <si>
    <t>顧客名</t>
  </si>
  <si>
    <t>現地支払料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</si>
  <si>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手配料</t>
    </r>
  </si>
  <si>
    <t>州税</t>
  </si>
  <si>
    <t>振込み額合計</t>
  </si>
  <si>
    <t>2021/07/03</t>
  </si>
  <si>
    <t>額賀 泰尾</t>
  </si>
  <si>
    <t>合計</t>
  </si>
  <si>
    <t>額賀様     挙式日：2021-07-03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</si>
  <si>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</si>
  <si>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</si>
  <si>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</si>
  <si>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</si>
  <si>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</si>
  <si>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</si>
  <si>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</si>
  <si>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</si>
  <si>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</si>
  <si>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</si>
  <si>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</si>
  <si>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HI\</t>
  </si>
  <si>
    <t>HI$</t>
  </si>
  <si>
    <t>RW\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</si>
  <si>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</si>
  <si>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W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</si>
  <si>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t>販売為替レート</t>
  </si>
  <si>
    <t>原価為替レート</t>
  </si>
  <si>
    <t>振込(海外)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</si>
  <si>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</si>
  <si>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</si>
  <si>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ヘアメイクアーティスト：Bilino</t>
  </si>
  <si>
    <t>つきっきりヘアメイク(7時間）*クイックヘアチェンジ2回付き</t>
  </si>
  <si>
    <t>延長1時間</t>
  </si>
  <si>
    <t>カップル用リムジン</t>
  </si>
  <si>
    <t>フォトツアー1ヶ所（ワイキキ周辺）</t>
  </si>
  <si>
    <t>サンセット用</t>
  </si>
  <si>
    <t>つきっきりコーディネーター</t>
  </si>
  <si>
    <t>ホテル出発→挙式→フォトツアー4カ所(ワイキキ周辺）</t>
  </si>
  <si>
    <t>フォトグラファー：VISIONARI/Natsumi,Takako,Megumi,Ryan,Jason,Yumiko</t>
  </si>
  <si>
    <t xml:space="preserve">Plan（アルバムなし）：フォトグラファーTakako or Megumi or Ryan or Jason or Yumiko/メイク、ホテル内、(リムジン)、セレモニー、フォトツアー2カ所/350cut～/データ・インターネットスライドショー	</t>
  </si>
  <si>
    <t>VISIONARI：オプション</t>
  </si>
  <si>
    <t>ガーデン（公園）撮影</t>
  </si>
  <si>
    <t>サンセット撮影</t>
  </si>
  <si>
    <t>遠方出張料</t>
  </si>
  <si>
    <t>JUCOLA Hawaii</t>
  </si>
  <si>
    <t>ALOHI：挙式撮影(ワイキキ周辺)/ダイジェスト版＋挙式ノーカットシーン※ビデオマン2名</t>
  </si>
  <si>
    <t>追加ホテル内撮影</t>
  </si>
  <si>
    <t>メイクシーン撮影</t>
  </si>
  <si>
    <t>Real Weddings オリジナル</t>
  </si>
  <si>
    <t>ブーケ＆ブートニア
☆お好きなブーケプレゼント☆</t>
  </si>
  <si>
    <t>フラワーシャワー(10名様分)</t>
  </si>
  <si>
    <t>ヘッドピース　</t>
  </si>
  <si>
    <t>ドレス&amp;タキシード</t>
  </si>
  <si>
    <t>★リアルウエディングスオリジナル特典★提携5社より選べるご衣裳レンタルプラン①bittersweet38万円分②innocently35万円分③La Reine38万円分④WHITE DOOR35万円分⑤Bridal House TUTU30万円分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</si>
  <si>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Other</t>
  </si>
  <si>
    <t>【別日フォト】バン</t>
  </si>
  <si>
    <t>【別日フォト】乗馬2名様分</t>
  </si>
  <si>
    <t>【別日フォト】カメラマン＆ヘアメイク</t>
  </si>
  <si>
    <t>【別日フォト】つきっきりコーディネーター</t>
  </si>
  <si>
    <t>SUBTOTAL</t>
  </si>
  <si>
    <t>ハワイ州税</t>
  </si>
  <si>
    <t>アレンジメント料</t>
  </si>
  <si>
    <t>なし</t>
  </si>
  <si>
    <t>サービス割引</t>
  </si>
  <si>
    <t>割引額為替レート</t>
  </si>
  <si>
    <t>TOTAL</t>
  </si>
  <si>
    <t>現地支払い額</t>
  </si>
  <si>
    <r>
      <t xml:space="preserve">ＲＷからH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への振り込み額</t>
    </r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</si>
</sst>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#,##0_ "/>
    <numFmt numFmtId="166" formatCode="0.000%"/>
  </numFmts>
  <fonts count="1">
    <font>
      <b val="0"/>
      <i val="0"/>
      <strike val="0"/>
      <u val="none"/>
      <sz val="11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ashed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dashed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dashed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double">
        <color rgb="FF000000"/>
      </top>
    </border>
  </borders>
  <cellStyleXfs count="1">
    <xf numFmtId="0" fontId="0" fillId="0" borderId="0"/>
  </cellStyleXfs>
  <cellXfs count="49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4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164" fillId="2" borderId="9" applyFont="0" applyNumberFormat="1" applyFill="0" applyBorder="1" applyAlignment="0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4" fillId="2" borderId="11" applyFont="0" applyNumberFormat="1" applyFill="0" applyBorder="1" applyAlignment="0">
      <alignment horizontal="general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center" textRotation="0" wrapText="false" shrinkToFit="false"/>
    </xf>
    <xf xfId="0" fontId="0" numFmtId="164" fillId="2" borderId="11" applyFont="0" applyNumberFormat="1" applyFill="0" applyBorder="1" applyAlignment="0">
      <alignment horizontal="general" vertical="center" textRotation="0" wrapText="false" shrinkToFit="false"/>
    </xf>
    <xf xfId="0" fontId="0" numFmtId="164" fillId="2" borderId="12" applyFont="0" applyNumberFormat="1" applyFill="0" applyBorder="1" applyAlignment="0">
      <alignment horizontal="general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center" textRotation="0" wrapText="false" shrinkToFit="false"/>
    </xf>
    <xf xfId="0" fontId="0" numFmtId="164" fillId="2" borderId="14" applyFont="0" applyNumberFormat="1" applyFill="0" applyBorder="1" applyAlignment="1">
      <alignment horizontal="right" vertical="center" textRotation="0" wrapText="false" shrinkToFit="false"/>
    </xf>
    <xf xfId="0" fontId="0" numFmtId="0" fillId="2" borderId="15" applyFont="0" applyNumberFormat="0" applyFill="0" applyBorder="1" applyAlignment="0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general" vertical="center" textRotation="0" wrapText="true" shrinkToFit="false"/>
    </xf>
    <xf xfId="0" fontId="0" numFmtId="165" fillId="2" borderId="15" applyFont="0" applyNumberFormat="1" applyFill="0" applyBorder="1" applyAlignment="0">
      <alignment horizontal="general" vertical="center" textRotation="0" wrapText="false" shrinkToFit="false"/>
    </xf>
    <xf xfId="0" fontId="0" numFmtId="164" fillId="2" borderId="15" applyFont="0" applyNumberFormat="1" applyFill="0" applyBorder="1" applyAlignment="1">
      <alignment horizontal="right" vertical="center" textRotation="0" wrapText="false" shrinkToFit="false"/>
    </xf>
    <xf xfId="0" fontId="0" numFmtId="165" fillId="2" borderId="15" applyFont="0" applyNumberFormat="1" applyFill="0" applyBorder="1" applyAlignment="1">
      <alignment horizontal="right" vertical="center" textRotation="0" wrapText="false" shrinkToFit="false"/>
    </xf>
    <xf xfId="0" fontId="0" numFmtId="10" fillId="2" borderId="15" applyFont="0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6"/>
  <sheetViews>
    <sheetView tabSelected="0" workbookViewId="0" zoomScale="75" showGridLines="true" showRowColHeaders="1">
      <selection activeCell="H6" sqref="H6"/>
    </sheetView>
  </sheetViews>
  <sheetFormatPr defaultRowHeight="14.4" defaultColWidth="25" outlineLevelRow="0" outlineLevelCol="0"/>
  <cols>
    <col min="1" max="1" width="2.875" customWidth="true" style="12"/>
    <col min="2" max="2" width="4.375" customWidth="true" style="10"/>
    <col min="3" max="3" width="15.875" customWidth="true" style="11"/>
    <col min="4" max="4" width="20.125" customWidth="true" style="12"/>
    <col min="5" max="5" width="25" style="13"/>
    <col min="6" max="6" width="25" style="13"/>
    <col min="7" max="7" width="25" style="13"/>
    <col min="8" max="8" width="25" style="13"/>
    <col min="9" max="9" width="25" style="12"/>
  </cols>
  <sheetData>
    <row r="2" spans="1:9">
      <c r="C2" s="11" t="s">
        <v>0</v>
      </c>
      <c r="H2" s="14" t="s">
        <v>1</v>
      </c>
    </row>
    <row r="4" spans="1:9" s="10" customFormat="1">
      <c r="B4" s="32" t="s">
        <v>2</v>
      </c>
      <c r="C4" s="29" t="s">
        <v>3</v>
      </c>
      <c r="D4" s="30" t="s">
        <v>4</v>
      </c>
      <c r="E4" s="31" t="s">
        <v>5</v>
      </c>
      <c r="F4" s="31" t="s">
        <v>6</v>
      </c>
      <c r="G4" s="31" t="s">
        <v>7</v>
      </c>
      <c r="H4" s="34" t="s">
        <v>8</v>
      </c>
    </row>
    <row r="5" spans="1:9">
      <c r="B5" s="33">
        <v>1</v>
      </c>
      <c r="C5" s="26" t="s">
        <v>9</v>
      </c>
      <c r="D5" s="27" t="s">
        <v>10</v>
      </c>
      <c r="E5" s="28">
        <v>10295.26</v>
      </c>
      <c r="F5" s="28">
        <v>478.77</v>
      </c>
      <c r="G5" s="28">
        <v>507.67</v>
      </c>
      <c r="H5" s="35">
        <v>11281.7</v>
      </c>
    </row>
    <row r="6" spans="1:9">
      <c r="B6" s="36"/>
      <c r="C6" s="37"/>
      <c r="D6" s="38" t="s">
        <v>11</v>
      </c>
      <c r="E6" s="39" t="str">
        <f>SUM(E5:E5)</f>
        <v>0</v>
      </c>
      <c r="F6" s="39" t="str">
        <f>SUM(F5:F5)</f>
        <v>0</v>
      </c>
      <c r="G6" s="39" t="str">
        <f>SUM(G5:G5)</f>
        <v>0</v>
      </c>
      <c r="H6" s="40" t="str">
        <f>SUM(H5:H5)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8"/>
  <sheetViews>
    <sheetView tabSelected="1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12</v>
      </c>
      <c r="Q2" s="2" t="s">
        <v>13</v>
      </c>
      <c r="R2" s="2">
        <v>110</v>
      </c>
    </row>
    <row r="4" spans="1:18" s="1" customFormat="1">
      <c r="B4" s="15" t="s">
        <v>14</v>
      </c>
      <c r="C4" s="16" t="s">
        <v>15</v>
      </c>
      <c r="D4" s="17" t="s">
        <v>16</v>
      </c>
      <c r="E4" s="18" t="s">
        <v>17</v>
      </c>
      <c r="F4" s="19" t="s">
        <v>18</v>
      </c>
      <c r="G4" s="18" t="s">
        <v>19</v>
      </c>
      <c r="H4" s="19" t="s">
        <v>20</v>
      </c>
      <c r="I4" s="18" t="s">
        <v>21</v>
      </c>
      <c r="J4" s="18" t="s">
        <v>22</v>
      </c>
      <c r="K4" s="20" t="s">
        <v>23</v>
      </c>
      <c r="L4" s="21" t="s">
        <v>24</v>
      </c>
      <c r="M4" s="22" t="s">
        <v>25</v>
      </c>
      <c r="N4" s="21" t="s">
        <v>26</v>
      </c>
      <c r="O4" s="23" t="s">
        <v>27</v>
      </c>
      <c r="P4" s="23" t="s">
        <v>28</v>
      </c>
      <c r="Q4" s="19" t="s">
        <v>29</v>
      </c>
      <c r="R4" s="24" t="s">
        <v>30</v>
      </c>
    </row>
    <row r="5" spans="1:18">
      <c r="B5" s="41" t="s">
        <v>31</v>
      </c>
      <c r="C5" t="s">
        <v>32</v>
      </c>
      <c r="D5" s="3" t="s">
        <v>33</v>
      </c>
      <c r="E5" s="5">
        <v>1</v>
      </c>
      <c r="F5" s="2">
        <v>2000</v>
      </c>
      <c r="G5" s="6">
        <v>260000</v>
      </c>
      <c r="H5" s="2">
        <v>1976.56</v>
      </c>
      <c r="I5" s="6">
        <v>217422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110</v>
      </c>
    </row>
    <row r="6" spans="1:18">
      <c r="B6" s="41" t="s">
        <v>31</v>
      </c>
      <c r="C6" t="s">
        <v>34</v>
      </c>
      <c r="D6" s="3" t="s">
        <v>35</v>
      </c>
      <c r="E6" s="5">
        <v>1</v>
      </c>
      <c r="F6" s="2">
        <v>900</v>
      </c>
      <c r="G6" s="6">
        <v>117000</v>
      </c>
      <c r="H6" s="2">
        <v>550</v>
      </c>
      <c r="I6" s="6">
        <v>60500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110</v>
      </c>
    </row>
    <row r="7" spans="1:18">
      <c r="B7" s="41" t="s">
        <v>31</v>
      </c>
      <c r="C7" t="s">
        <v>34</v>
      </c>
      <c r="D7" s="3" t="s">
        <v>36</v>
      </c>
      <c r="E7" s="5">
        <v>3</v>
      </c>
      <c r="F7" s="2">
        <v>450</v>
      </c>
      <c r="G7" s="6">
        <v>58500</v>
      </c>
      <c r="H7" s="2">
        <v>240</v>
      </c>
      <c r="I7" s="6">
        <v>26400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110</v>
      </c>
    </row>
    <row r="8" spans="1:18">
      <c r="B8" s="41" t="s">
        <v>31</v>
      </c>
      <c r="C8" t="s">
        <v>37</v>
      </c>
      <c r="D8" s="3" t="s">
        <v>38</v>
      </c>
      <c r="E8" s="5">
        <v>3</v>
      </c>
      <c r="F8" s="2">
        <v>450</v>
      </c>
      <c r="G8" s="6">
        <v>58500</v>
      </c>
      <c r="H8" s="2">
        <v>251.31</v>
      </c>
      <c r="I8" s="6">
        <v>27645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110</v>
      </c>
    </row>
    <row r="9" spans="1:18">
      <c r="B9" s="41" t="s">
        <v>31</v>
      </c>
      <c r="C9" t="s">
        <v>37</v>
      </c>
      <c r="D9" s="3" t="s">
        <v>39</v>
      </c>
      <c r="E9" s="5">
        <v>1</v>
      </c>
      <c r="F9" s="2">
        <v>270</v>
      </c>
      <c r="G9" s="6">
        <v>35100</v>
      </c>
      <c r="H9" s="2">
        <v>167.54</v>
      </c>
      <c r="I9" s="6">
        <v>18429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110</v>
      </c>
    </row>
    <row r="10" spans="1:18">
      <c r="B10" s="41" t="s">
        <v>31</v>
      </c>
      <c r="C10" t="s">
        <v>40</v>
      </c>
      <c r="D10" s="3" t="s">
        <v>41</v>
      </c>
      <c r="E10" s="5">
        <v>1</v>
      </c>
      <c r="F10" s="2">
        <v>650</v>
      </c>
      <c r="G10" s="6">
        <v>84500</v>
      </c>
      <c r="H10" s="2">
        <v>480</v>
      </c>
      <c r="I10" s="6">
        <v>52800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110</v>
      </c>
    </row>
    <row r="11" spans="1:18">
      <c r="B11" s="41" t="s">
        <v>31</v>
      </c>
      <c r="C11" t="s">
        <v>42</v>
      </c>
      <c r="D11" s="3" t="s">
        <v>43</v>
      </c>
      <c r="E11" s="5">
        <v>1</v>
      </c>
      <c r="F11" s="2">
        <v>1700</v>
      </c>
      <c r="G11" s="6">
        <v>221000</v>
      </c>
      <c r="H11" s="2">
        <v>1204.19</v>
      </c>
      <c r="I11" s="6">
        <v>132461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110</v>
      </c>
    </row>
    <row r="12" spans="1:18">
      <c r="B12" s="41" t="s">
        <v>31</v>
      </c>
      <c r="C12" t="s">
        <v>44</v>
      </c>
      <c r="D12" s="3" t="s">
        <v>45</v>
      </c>
      <c r="E12" s="5">
        <v>1</v>
      </c>
      <c r="F12" s="2">
        <v>350</v>
      </c>
      <c r="G12" s="6">
        <v>45500</v>
      </c>
      <c r="H12" s="2">
        <v>209.42</v>
      </c>
      <c r="I12" s="6">
        <v>23036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110</v>
      </c>
    </row>
    <row r="13" spans="1:18">
      <c r="B13" s="41" t="s">
        <v>31</v>
      </c>
      <c r="C13" t="s">
        <v>44</v>
      </c>
      <c r="D13" s="3" t="s">
        <v>46</v>
      </c>
      <c r="E13" s="5">
        <v>1</v>
      </c>
      <c r="F13" s="2">
        <v>350</v>
      </c>
      <c r="G13" s="6">
        <v>45500</v>
      </c>
      <c r="H13" s="2">
        <v>262</v>
      </c>
      <c r="I13" s="6">
        <v>28820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110</v>
      </c>
    </row>
    <row r="14" spans="1:18">
      <c r="B14" s="41" t="s">
        <v>31</v>
      </c>
      <c r="C14" t="s">
        <v>44</v>
      </c>
      <c r="D14" s="3" t="s">
        <v>47</v>
      </c>
      <c r="E14" s="5">
        <v>1</v>
      </c>
      <c r="F14" s="2">
        <v>0</v>
      </c>
      <c r="G14" s="6">
        <v>0</v>
      </c>
      <c r="H14" s="2">
        <v>104.71</v>
      </c>
      <c r="I14" s="6">
        <v>11518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110</v>
      </c>
    </row>
    <row r="15" spans="1:18">
      <c r="B15" s="41" t="s">
        <v>31</v>
      </c>
      <c r="C15" t="s">
        <v>48</v>
      </c>
      <c r="D15" s="3" t="s">
        <v>49</v>
      </c>
      <c r="E15" s="5">
        <v>1</v>
      </c>
      <c r="F15" s="2">
        <v>1700</v>
      </c>
      <c r="G15" s="6">
        <v>221000</v>
      </c>
      <c r="H15" s="2">
        <v>1256.54</v>
      </c>
      <c r="I15" s="6">
        <v>138219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110</v>
      </c>
    </row>
    <row r="16" spans="1:18">
      <c r="B16" s="41" t="s">
        <v>31</v>
      </c>
      <c r="C16" t="s">
        <v>48</v>
      </c>
      <c r="D16" s="3" t="s">
        <v>50</v>
      </c>
      <c r="E16" s="5">
        <v>1</v>
      </c>
      <c r="F16" s="2">
        <v>440</v>
      </c>
      <c r="G16" s="6">
        <v>57200</v>
      </c>
      <c r="H16" s="2">
        <v>314.14</v>
      </c>
      <c r="I16" s="6">
        <v>34555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110</v>
      </c>
    </row>
    <row r="17" spans="1:18">
      <c r="B17" s="41" t="s">
        <v>31</v>
      </c>
      <c r="C17" t="s">
        <v>48</v>
      </c>
      <c r="D17" s="3" t="s">
        <v>51</v>
      </c>
      <c r="E17" s="5">
        <v>1</v>
      </c>
      <c r="F17" s="2">
        <v>570</v>
      </c>
      <c r="G17" s="6">
        <v>74100</v>
      </c>
      <c r="H17" s="2">
        <v>418.85</v>
      </c>
      <c r="I17" s="6">
        <v>46074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110</v>
      </c>
    </row>
    <row r="18" spans="1:18">
      <c r="B18" s="41" t="s">
        <v>31</v>
      </c>
      <c r="C18" t="s">
        <v>52</v>
      </c>
      <c r="D18" s="3" t="s">
        <v>53</v>
      </c>
      <c r="E18" s="5">
        <v>1</v>
      </c>
      <c r="F18" s="2">
        <v>0</v>
      </c>
      <c r="G18" s="6">
        <v>0</v>
      </c>
      <c r="H18" s="2">
        <v>250</v>
      </c>
      <c r="I18" s="6">
        <v>27500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110</v>
      </c>
    </row>
    <row r="19" spans="1:18">
      <c r="B19" s="41" t="s">
        <v>31</v>
      </c>
      <c r="C19" t="s">
        <v>52</v>
      </c>
      <c r="D19" s="3" t="s">
        <v>54</v>
      </c>
      <c r="E19" s="5">
        <v>1</v>
      </c>
      <c r="F19" s="2">
        <v>150</v>
      </c>
      <c r="G19" s="6">
        <v>19500</v>
      </c>
      <c r="H19" s="2">
        <v>60</v>
      </c>
      <c r="I19" s="6">
        <v>6600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110</v>
      </c>
    </row>
    <row r="20" spans="1:18">
      <c r="B20" s="41" t="s">
        <v>31</v>
      </c>
      <c r="C20" t="s">
        <v>52</v>
      </c>
      <c r="D20" s="3" t="s">
        <v>55</v>
      </c>
      <c r="E20" s="5">
        <v>1</v>
      </c>
      <c r="F20" s="2">
        <v>80</v>
      </c>
      <c r="G20" s="6">
        <v>10400</v>
      </c>
      <c r="H20" s="2">
        <v>40</v>
      </c>
      <c r="I20" s="6">
        <v>4400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2">
        <v>110</v>
      </c>
    </row>
    <row r="21" spans="1:18">
      <c r="B21" s="41" t="s">
        <v>31</v>
      </c>
      <c r="C21" t="s">
        <v>56</v>
      </c>
      <c r="D21" s="3" t="s">
        <v>57</v>
      </c>
      <c r="E21" s="5">
        <v>1</v>
      </c>
      <c r="F21" s="2">
        <v>769.23</v>
      </c>
      <c r="G21" s="6">
        <v>100000</v>
      </c>
      <c r="H21" s="2">
        <v>800</v>
      </c>
      <c r="I21" s="6">
        <v>88000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</v>
      </c>
      <c r="P21" s="4">
        <v>1</v>
      </c>
      <c r="Q21" s="2">
        <v>130</v>
      </c>
      <c r="R21" s="42">
        <v>110</v>
      </c>
    </row>
    <row r="22" spans="1:18">
      <c r="B22" s="41" t="s">
        <v>31</v>
      </c>
      <c r="C22" t="s">
        <v>58</v>
      </c>
      <c r="D22" s="3" t="s">
        <v>59</v>
      </c>
      <c r="E22" s="5">
        <v>1</v>
      </c>
      <c r="F22" s="2">
        <v>0</v>
      </c>
      <c r="G22" s="6">
        <v>0</v>
      </c>
      <c r="H22" s="2">
        <v>270</v>
      </c>
      <c r="I22" s="6">
        <v>29700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2">
        <v>110</v>
      </c>
    </row>
    <row r="23" spans="1:18">
      <c r="B23" s="41" t="s">
        <v>31</v>
      </c>
      <c r="C23" t="s">
        <v>58</v>
      </c>
      <c r="D23" s="3" t="s">
        <v>60</v>
      </c>
      <c r="E23" s="5">
        <v>1</v>
      </c>
      <c r="F23" s="2">
        <v>0</v>
      </c>
      <c r="G23" s="6">
        <v>0</v>
      </c>
      <c r="H23" s="2">
        <v>600</v>
      </c>
      <c r="I23" s="6">
        <v>66000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2">
        <v>110</v>
      </c>
    </row>
    <row r="24" spans="1:18">
      <c r="B24" s="41" t="s">
        <v>31</v>
      </c>
      <c r="C24" t="s">
        <v>58</v>
      </c>
      <c r="D24" s="3" t="s">
        <v>61</v>
      </c>
      <c r="E24" s="5">
        <v>1</v>
      </c>
      <c r="F24" s="2">
        <v>0</v>
      </c>
      <c r="G24" s="6">
        <v>0</v>
      </c>
      <c r="H24" s="2">
        <v>560</v>
      </c>
      <c r="I24" s="6">
        <v>61600</v>
      </c>
      <c r="J24" s="6" t="str">
        <f>G24 - I24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2">
        <v>110</v>
      </c>
    </row>
    <row r="25" spans="1:18">
      <c r="B25" s="41" t="s">
        <v>31</v>
      </c>
      <c r="C25" t="s">
        <v>58</v>
      </c>
      <c r="D25" s="3" t="s">
        <v>62</v>
      </c>
      <c r="E25" s="5">
        <v>1</v>
      </c>
      <c r="F25" s="2">
        <v>0</v>
      </c>
      <c r="G25" s="6">
        <v>0</v>
      </c>
      <c r="H25" s="2">
        <v>280</v>
      </c>
      <c r="I25" s="6">
        <v>30800</v>
      </c>
      <c r="J25" s="6" t="str">
        <f>G25 - I25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2">
        <v>110</v>
      </c>
    </row>
    <row r="26" spans="1:18">
      <c r="B26" s="43"/>
      <c r="C26" s="43"/>
      <c r="D26" s="44"/>
      <c r="E26" s="45"/>
      <c r="F26" s="46"/>
      <c r="G26" s="47"/>
      <c r="H26" s="46"/>
      <c r="I26" s="47"/>
      <c r="J26" s="47"/>
      <c r="K26" s="48"/>
      <c r="L26" s="47"/>
      <c r="M26" s="46"/>
      <c r="N26" s="47"/>
      <c r="O26" s="48"/>
      <c r="P26" s="48"/>
      <c r="Q26" s="46"/>
      <c r="R26" s="46"/>
    </row>
    <row r="27" spans="1:18">
      <c r="D27" s="8" t="s">
        <v>63</v>
      </c>
      <c r="F27" s="2" t="str">
        <f>SUM(F5:F26)</f>
        <v>0</v>
      </c>
      <c r="G27" s="6" t="str">
        <f>SUM(G5:G26)</f>
        <v>0</v>
      </c>
      <c r="H27" s="2" t="str">
        <f>SUM(H5:H26)</f>
        <v>0</v>
      </c>
      <c r="I27" s="6" t="str">
        <f>SUM(I5:I26)</f>
        <v>0</v>
      </c>
      <c r="J27" s="6" t="str">
        <f>SUM(J5:J26)</f>
        <v>0</v>
      </c>
      <c r="K27" s="4" t="str">
        <f>IF(G27=0,0,J27 / G27)</f>
        <v>0</v>
      </c>
      <c r="L27" s="6" t="str">
        <f>SUM(L5:L26)</f>
        <v>0</v>
      </c>
      <c r="M27" s="2" t="str">
        <f>SUM(M5:M26)</f>
        <v>0</v>
      </c>
      <c r="N27" s="6" t="str">
        <f>SUM(N5:N26)</f>
        <v>0</v>
      </c>
    </row>
    <row r="28" spans="1:18">
      <c r="D28" s="8" t="s">
        <v>64</v>
      </c>
      <c r="E28" s="9">
        <v>0.04712</v>
      </c>
      <c r="F28" s="2" t="str">
        <f>E28 * (F27 - 0)</f>
        <v>0</v>
      </c>
      <c r="G28" s="6" t="str">
        <f>E28 * (G27 - 0)</f>
        <v>0</v>
      </c>
    </row>
    <row r="29" spans="1:18">
      <c r="D29" s="8" t="s">
        <v>65</v>
      </c>
      <c r="E29" s="7">
        <v>0.1</v>
      </c>
      <c r="F29" s="2" t="str">
        <f>F27*E29</f>
        <v>0</v>
      </c>
      <c r="G29" s="6" t="str">
        <f>G27*E29</f>
        <v>0</v>
      </c>
      <c r="N29" s="6" t="str">
        <f>G29</f>
        <v>0</v>
      </c>
    </row>
    <row r="30" spans="1:18">
      <c r="D30" s="8" t="s">
        <v>63</v>
      </c>
      <c r="F30" s="2" t="str">
        <f>F27 + F28 + F29</f>
        <v>0</v>
      </c>
      <c r="G30" s="6" t="str">
        <f>G27 + G28 + G29</f>
        <v>0</v>
      </c>
      <c r="H30" s="2" t="str">
        <f>H27</f>
        <v>0</v>
      </c>
      <c r="I30" s="6" t="str">
        <f>I27</f>
        <v>0</v>
      </c>
      <c r="J30" s="6" t="str">
        <f>G30 - I30</f>
        <v>0</v>
      </c>
      <c r="K30" s="4" t="str">
        <f>IF(G30=0,0,J30 / G30)</f>
        <v>0</v>
      </c>
      <c r="L30" s="6" t="str">
        <f>L27</f>
        <v>0</v>
      </c>
      <c r="M30" s="2" t="str">
        <f>M27</f>
        <v>0</v>
      </c>
      <c r="N30" s="6" t="str">
        <f>N27 + N29</f>
        <v>0</v>
      </c>
    </row>
    <row r="31" spans="1:18">
      <c r="D31" s="8" t="s">
        <v>66</v>
      </c>
      <c r="E31" s="7">
        <v>0</v>
      </c>
      <c r="F31" s="2" t="str">
        <f>F30*E31</f>
        <v>0</v>
      </c>
      <c r="G31" s="6" t="str">
        <f>G30*E31</f>
        <v>0</v>
      </c>
      <c r="L31" s="6" t="str">
        <f>G31*O31</f>
        <v>0</v>
      </c>
      <c r="M31" s="2" t="str">
        <f>F31*O31</f>
        <v>0</v>
      </c>
      <c r="N31" s="6" t="str">
        <f>G31*P31</f>
        <v>0</v>
      </c>
      <c r="O31" s="4">
        <v>0.2</v>
      </c>
      <c r="P31" s="4">
        <v>0.8</v>
      </c>
    </row>
    <row r="32" spans="1:18">
      <c r="D32" s="8" t="s">
        <v>67</v>
      </c>
      <c r="E32" s="5">
        <v>0</v>
      </c>
      <c r="F32" s="2" t="str">
        <f>IF(R32=0,0,G32/R32)</f>
        <v>0</v>
      </c>
      <c r="G32" s="6" t="str">
        <f>E32</f>
        <v>0</v>
      </c>
      <c r="L32" s="6" t="str">
        <f>G32*O32</f>
        <v>0</v>
      </c>
      <c r="M32" s="2" t="str">
        <f>F32*O32</f>
        <v>0</v>
      </c>
      <c r="N32" s="6" t="str">
        <f>G32*P32</f>
        <v>0</v>
      </c>
      <c r="O32" s="4">
        <v>0.2</v>
      </c>
      <c r="P32" s="4">
        <v>0.8</v>
      </c>
      <c r="Q32" s="2" t="s">
        <v>68</v>
      </c>
      <c r="R32" s="2">
        <v>100</v>
      </c>
    </row>
    <row r="33" spans="1:18">
      <c r="D33" s="8" t="s">
        <v>69</v>
      </c>
      <c r="F33" s="2" t="str">
        <f>F30 - F31 - F32</f>
        <v>0</v>
      </c>
      <c r="G33" s="6" t="str">
        <f>G30 - G31 - G32</f>
        <v>0</v>
      </c>
      <c r="H33" s="2" t="str">
        <f>H30</f>
        <v>0</v>
      </c>
      <c r="I33" s="6" t="str">
        <f>I30</f>
        <v>0</v>
      </c>
      <c r="J33" s="6" t="str">
        <f>G33 - I33</f>
        <v>0</v>
      </c>
      <c r="K33" s="4" t="str">
        <f>IF(G33=0,0,J33 / G33)</f>
        <v>0</v>
      </c>
      <c r="L33" s="6" t="str">
        <f>L30 - L31 - L32</f>
        <v>0</v>
      </c>
      <c r="M33" s="2" t="str">
        <f>M30 - M31 - M32</f>
        <v>0</v>
      </c>
      <c r="N33" s="6" t="str">
        <f>N30 - N31 - N32</f>
        <v>0</v>
      </c>
    </row>
    <row r="34" spans="1:18">
      <c r="D34" s="8"/>
    </row>
    <row r="35" spans="1:18">
      <c r="D35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5" s="2" t="str">
        <f>M33</f>
        <v>0</v>
      </c>
    </row>
    <row r="36" spans="1:18">
      <c r="D36" s="8" t="s">
        <v>7</v>
      </c>
      <c r="F36" s="2" t="str">
        <f>(F35 + F37) * E28</f>
        <v>0</v>
      </c>
    </row>
    <row r="37" spans="1:18">
      <c r="D37" s="8" t="s">
        <v>70</v>
      </c>
      <c r="F37" s="2" t="str">
        <f>H33</f>
        <v>0</v>
      </c>
    </row>
    <row r="38" spans="1:18">
      <c r="D38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8" s="2" t="str">
        <f>SUM(F35:F37)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送金全体像</vt:lpstr>
      <vt:lpstr>額賀様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Work</cp:lastModifiedBy>
  <dcterms:created xsi:type="dcterms:W3CDTF">2010-05-12T03:09:05+09:00</dcterms:created>
  <dcterms:modified xsi:type="dcterms:W3CDTF">2016-11-03T15:49:51+09:00</dcterms:modified>
  <dc:title/>
  <dc:description/>
  <dc:subject/>
  <cp:keywords/>
  <cp:category/>
</cp:coreProperties>
</file>