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activeTab="4"/>
  </bookViews>
  <sheets>
    <sheet name="整合" sheetId="5" r:id="rId1"/>
    <sheet name="Sheet1" sheetId="6" r:id="rId2"/>
    <sheet name="供应套数" sheetId="4" r:id="rId3"/>
    <sheet name="浏览人数" sheetId="3" r:id="rId4"/>
    <sheet name="Sheet4" sheetId="7" r:id="rId5"/>
  </sheets>
  <definedNames>
    <definedName name="_xlnm._FilterDatabase" localSheetId="1" hidden="1">Sheet1!#REF!</definedName>
  </definedNames>
  <calcPr calcId="144525"/>
</workbook>
</file>

<file path=xl/sharedStrings.xml><?xml version="1.0" encoding="utf-8"?>
<sst xmlns="http://schemas.openxmlformats.org/spreadsheetml/2006/main" count="659" uniqueCount="168">
  <si>
    <t>全量</t>
  </si>
  <si>
    <t>城市</t>
  </si>
  <si>
    <t>供应套数</t>
  </si>
  <si>
    <t>浏览人数</t>
  </si>
  <si>
    <t>供需比</t>
  </si>
  <si>
    <t>成交套数</t>
  </si>
  <si>
    <t>网址</t>
  </si>
  <si>
    <t>人数/成交套数</t>
  </si>
  <si>
    <t>供应/成交</t>
  </si>
  <si>
    <t>西安</t>
  </si>
  <si>
    <t>西安市</t>
  </si>
  <si>
    <t>https://baijiahao.baidu.com/s?id=1687873910599822924&amp;wfr=spider&amp;for=pc</t>
  </si>
  <si>
    <t>2020)</t>
  </si>
  <si>
    <t>84609(2020)</t>
  </si>
  <si>
    <t>济南</t>
  </si>
  <si>
    <t>济南市</t>
  </si>
  <si>
    <t>https://www.sohu.com/a/365564923_99921235</t>
  </si>
  <si>
    <t>2019)</t>
  </si>
  <si>
    <t>80400(2019)</t>
  </si>
  <si>
    <t>南昌</t>
  </si>
  <si>
    <t>南昌市</t>
  </si>
  <si>
    <t>https://nc.newhouse.fang.com/2019-12-30/34369693.htm</t>
  </si>
  <si>
    <t>50000（2019）</t>
  </si>
  <si>
    <t>成都</t>
  </si>
  <si>
    <t>成都市</t>
  </si>
  <si>
    <t>https://m.fang.com/chengjiao/xf-cd/detail/</t>
  </si>
  <si>
    <t>2020.05~2021.04)</t>
  </si>
  <si>
    <t>215943(2020.05~2021.04)</t>
  </si>
  <si>
    <t>肇庆</t>
  </si>
  <si>
    <t>肇庆市</t>
  </si>
  <si>
    <t>http://www.h0758.net/info/a22eaea8-f724-45c0-b714-20850439d625/detail</t>
  </si>
  <si>
    <t>78045(2020)</t>
  </si>
  <si>
    <t>沈阳</t>
  </si>
  <si>
    <t>沈阳市</t>
  </si>
  <si>
    <t>https://baijiahao.baidu.com/s?id=1690195809625106356&amp;wfr=spider&amp;for=pc</t>
  </si>
  <si>
    <t>110000+(2020)</t>
  </si>
  <si>
    <t>杭州</t>
  </si>
  <si>
    <t>杭州市</t>
  </si>
  <si>
    <t>https://baijiahao.baidu.com/s?id=1688028334818163354&amp;wfr=spider&amp;for=pc</t>
  </si>
  <si>
    <t>152836(2020)</t>
  </si>
  <si>
    <t>长沙</t>
  </si>
  <si>
    <t>长沙市</t>
  </si>
  <si>
    <t>https://www.sohu.com/a/289805120_161207</t>
  </si>
  <si>
    <t>2018)</t>
  </si>
  <si>
    <t>2082000(2018)</t>
  </si>
  <si>
    <t>东莞</t>
  </si>
  <si>
    <t>东莞市</t>
  </si>
  <si>
    <t>https://fdc.fang.com/data/house/house_dg.htm</t>
  </si>
  <si>
    <t>九江</t>
  </si>
  <si>
    <t>九江市</t>
  </si>
  <si>
    <t>https://baijiahao.baidu.com/s?id=1688732765166823384&amp;wfr=spider&amp;for=pc</t>
  </si>
  <si>
    <t>21422（2020）</t>
  </si>
  <si>
    <t>重庆</t>
  </si>
  <si>
    <t>重庆市</t>
  </si>
  <si>
    <t>https://m.fang.com/chengjiao/xf-cq/detail/</t>
  </si>
  <si>
    <t>200,687(2020.05~2021.04)</t>
  </si>
  <si>
    <t>南宁</t>
  </si>
  <si>
    <t>南宁市</t>
  </si>
  <si>
    <t>http://nn.fccs.com/news/5509744.html</t>
  </si>
  <si>
    <t>153594（2019）</t>
  </si>
  <si>
    <t>武汉</t>
  </si>
  <si>
    <t>武汉市</t>
  </si>
  <si>
    <t>https://baijiahao.baidu.com/s?id=1688192732707425802&amp;wfr=spider&amp;for=pc</t>
  </si>
  <si>
    <t>201157(2020)</t>
  </si>
  <si>
    <t>惠州</t>
  </si>
  <si>
    <t>惠州市</t>
  </si>
  <si>
    <t>https://bbs.xizi.com/thread-4681889-1-1.html</t>
  </si>
  <si>
    <t>173776(2019)</t>
  </si>
  <si>
    <t>佛山</t>
  </si>
  <si>
    <t>佛山市</t>
  </si>
  <si>
    <t>https://fsfc.fszj.foshan.gov.cn/pub/fszjj/tjsj/?ad_check=1</t>
  </si>
  <si>
    <t>青岛</t>
  </si>
  <si>
    <t>青岛市</t>
  </si>
  <si>
    <t>https://baijiahao.baidu.com/s?id=1688107938378890882&amp;wfr=spider&amp;for=pc</t>
  </si>
  <si>
    <t>153396（2020）</t>
  </si>
  <si>
    <t>北京</t>
  </si>
  <si>
    <t>北京市</t>
  </si>
  <si>
    <t>https://data.house.163.com/bj/index.html</t>
  </si>
  <si>
    <t>海口</t>
  </si>
  <si>
    <t>海口市</t>
  </si>
  <si>
    <t>https://www.sohu.com/a/447463443_160958</t>
  </si>
  <si>
    <t>40000+(2020)</t>
  </si>
  <si>
    <t>贵阳</t>
  </si>
  <si>
    <t>贵阳市</t>
  </si>
  <si>
    <t>https://baijiahao.baidu.com/s?id=1688765204222053097&amp;wfr=spider&amp;for=pc</t>
  </si>
  <si>
    <t>70000+(2020)</t>
  </si>
  <si>
    <t>嘉兴</t>
  </si>
  <si>
    <t>嘉兴市</t>
  </si>
  <si>
    <t>http://fccszt.fccs.com/0573/sj0407/</t>
  </si>
  <si>
    <t>2021.01~2021.03）</t>
  </si>
  <si>
    <t>4*17000(2021.01~2021.03）</t>
  </si>
  <si>
    <t>中山</t>
  </si>
  <si>
    <t>中山市</t>
  </si>
  <si>
    <t>https://baijiahao.baidu.com/s?id=1688026725184405367&amp;wfr=spider&amp;for=pc</t>
  </si>
  <si>
    <t>54554(2020)</t>
  </si>
  <si>
    <t>无锡</t>
  </si>
  <si>
    <t>无锡市</t>
  </si>
  <si>
    <t>https://www.sohu.com/a/365821661_99986045</t>
  </si>
  <si>
    <t>56000(2019)</t>
  </si>
  <si>
    <t>合肥</t>
  </si>
  <si>
    <t>合肥市</t>
  </si>
  <si>
    <t>http://news.hf.berui.com/html/278155.html</t>
  </si>
  <si>
    <t>55000(2019)</t>
  </si>
  <si>
    <t>唐山</t>
  </si>
  <si>
    <t>唐山市</t>
  </si>
  <si>
    <t>https://ts.newhouse.fang.com/2020-01-13/34490084.htm</t>
  </si>
  <si>
    <t>41540(2019)</t>
  </si>
  <si>
    <t>淄博</t>
  </si>
  <si>
    <t>淄博市</t>
  </si>
  <si>
    <t>https://zb.loupan.com/html/news/201901/3678998.html</t>
  </si>
  <si>
    <t>41000(2018)</t>
  </si>
  <si>
    <t>南通</t>
  </si>
  <si>
    <t>南通市</t>
  </si>
  <si>
    <t>http://baijiahao.baidu.com/s?id=1689282459003582958&amp;wfr=spider&amp;for=pc</t>
  </si>
  <si>
    <t>30000+（2020）</t>
  </si>
  <si>
    <t>福州</t>
  </si>
  <si>
    <t>福州市</t>
  </si>
  <si>
    <t>https://fz.news.fang.com/open/31242785.html</t>
  </si>
  <si>
    <t>37093(2018)</t>
  </si>
  <si>
    <t>宝鸡</t>
  </si>
  <si>
    <t>宝鸡市</t>
  </si>
  <si>
    <t>http://house.baoji.goufang.com/zixun/260.html</t>
  </si>
  <si>
    <t>14000(2019)</t>
  </si>
  <si>
    <t>三亚</t>
  </si>
  <si>
    <t>三亚市</t>
  </si>
  <si>
    <t>https://han.leju.com/news/2021-01-14/17396755418003648864376.shtml</t>
  </si>
  <si>
    <t>6000+(2020)</t>
  </si>
  <si>
    <t>丽水</t>
  </si>
  <si>
    <t>丽水市</t>
  </si>
  <si>
    <t>http://gtj.lishui.gov.cn/art/2020/12/7/art_1229249402_58573677.html</t>
  </si>
  <si>
    <t>2019.11~2020.12)</t>
  </si>
  <si>
    <t>4099(2019.11~2020.12)</t>
  </si>
  <si>
    <t>厦门</t>
  </si>
  <si>
    <t>厦门市</t>
  </si>
  <si>
    <t>https://baijiahao.baidu.com/s?id=1620246285078911598&amp;wfr=spider&amp;for=pc</t>
  </si>
  <si>
    <t>4541(2018)</t>
  </si>
  <si>
    <t>温州</t>
  </si>
  <si>
    <t>温州市</t>
  </si>
  <si>
    <t>https://data.house.163.com/wz/housing/index.html</t>
  </si>
  <si>
    <t>2017)</t>
  </si>
  <si>
    <t>7568(2017)</t>
  </si>
  <si>
    <t>2021年第一季度</t>
  </si>
  <si>
    <t>面积</t>
  </si>
  <si>
    <t>2020年第四季度</t>
  </si>
  <si>
    <t>city_name</t>
  </si>
  <si>
    <t>保定市</t>
  </si>
  <si>
    <t>天津市</t>
  </si>
  <si>
    <t>石家庄市</t>
  </si>
  <si>
    <t>常州市</t>
  </si>
  <si>
    <t>长春市</t>
  </si>
  <si>
    <t>上海市</t>
  </si>
  <si>
    <t>赣州市</t>
  </si>
  <si>
    <t>南京市</t>
  </si>
  <si>
    <t>广州市</t>
  </si>
  <si>
    <t>苏州市</t>
  </si>
  <si>
    <t>宁波市</t>
  </si>
  <si>
    <t>湖州市</t>
  </si>
  <si>
    <t>济宁市</t>
  </si>
  <si>
    <t>昆明市</t>
  </si>
  <si>
    <t>郑州市</t>
  </si>
  <si>
    <t>深圳市</t>
  </si>
  <si>
    <t>汕头市</t>
  </si>
  <si>
    <t>绍兴市</t>
  </si>
  <si>
    <t>咸阳市</t>
  </si>
  <si>
    <t>徐州市</t>
  </si>
  <si>
    <t>烟台市</t>
  </si>
  <si>
    <t>扬州市</t>
  </si>
  <si>
    <t>珠海市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</si>
</sst>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</numFmts>
  <fonts count="28"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6"/>
      <color indexed="8"/>
      <name val="等线"/>
      <charset val="134"/>
      <scheme val="minor"/>
    </font>
    <font>
      <b/>
      <sz val="11"/>
      <name val="Calibri"/>
      <charset val="134"/>
    </font>
    <font>
      <b/>
      <sz val="11"/>
      <name val="等线"/>
      <charset val="134"/>
    </font>
    <font>
      <b/>
      <sz val="11"/>
      <name val="宋体"/>
      <charset val="134"/>
    </font>
    <font>
      <b/>
      <sz val="20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27" borderId="10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49">
      <alignment vertical="center"/>
    </xf>
    <xf numFmtId="0" fontId="2" fillId="2" borderId="0" xfId="49" applyFont="1" applyFill="1" applyAlignment="1">
      <alignment horizontal="center" vertical="center"/>
    </xf>
    <xf numFmtId="0" fontId="3" fillId="0" borderId="1" xfId="49" applyFont="1" applyBorder="1" applyAlignment="1"/>
    <xf numFmtId="0" fontId="4" fillId="0" borderId="1" xfId="49" applyFont="1" applyBorder="1" applyAlignment="1"/>
    <xf numFmtId="0" fontId="1" fillId="0" borderId="1" xfId="49" applyBorder="1" applyAlignment="1"/>
    <xf numFmtId="0" fontId="5" fillId="0" borderId="1" xfId="49" applyFont="1" applyBorder="1" applyAlignment="1"/>
    <xf numFmtId="0" fontId="1" fillId="0" borderId="1" xfId="49" applyBorder="1">
      <alignment vertical="center"/>
    </xf>
    <xf numFmtId="0" fontId="1" fillId="0" borderId="1" xfId="49" applyFill="1" applyBorder="1">
      <alignment vertical="center"/>
    </xf>
    <xf numFmtId="0" fontId="0" fillId="0" borderId="0" xfId="0" applyFill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49" applyFill="1" applyBorder="1" applyAlignment="1"/>
    <xf numFmtId="10" fontId="1" fillId="0" borderId="1" xfId="49" applyNumberFormat="1" applyFill="1" applyBorder="1" applyAlignment="1"/>
    <xf numFmtId="0" fontId="0" fillId="0" borderId="1" xfId="0" applyFill="1" applyBorder="1" applyAlignment="1">
      <alignment horizontal="left" vertical="center"/>
    </xf>
    <xf numFmtId="0" fontId="7" fillId="0" borderId="1" xfId="49" applyFont="1" applyFill="1" applyBorder="1" applyAlignment="1"/>
    <xf numFmtId="3" fontId="0" fillId="0" borderId="1" xfId="0" applyNumberFormat="1" applyFill="1" applyBorder="1" applyAlignment="1">
      <alignment horizontal="left" vertical="center"/>
    </xf>
    <xf numFmtId="0" fontId="7" fillId="0" borderId="1" xfId="7" applyFont="1" applyFill="1" applyBorder="1" applyAlignment="1"/>
    <xf numFmtId="0" fontId="8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10" fontId="8" fillId="0" borderId="2" xfId="0" applyNumberFormat="1" applyFont="1" applyBorder="1">
      <alignment vertical="center"/>
    </xf>
    <xf numFmtId="0" fontId="1" fillId="0" borderId="1" xfId="49" applyFont="1" applyFill="1" applyBorder="1" applyAlignment="1">
      <alignment vertical="center"/>
    </xf>
    <xf numFmtId="0" fontId="1" fillId="0" borderId="1" xfId="49" applyFont="1" applyFill="1" applyBorder="1" applyAlignment="1"/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Fill="1" applyBorder="1">
      <alignment vertical="center"/>
    </xf>
    <xf numFmtId="3" fontId="0" fillId="0" borderId="1" xfId="0" applyNumberFormat="1" applyFill="1" applyBorder="1">
      <alignment vertical="center"/>
    </xf>
    <xf numFmtId="0" fontId="9" fillId="0" borderId="1" xfId="10" applyFont="1" applyFill="1" applyBorder="1">
      <alignment vertical="center"/>
    </xf>
    <xf numFmtId="0" fontId="10" fillId="0" borderId="1" xfId="10" applyFill="1" applyBorder="1">
      <alignment vertical="center"/>
    </xf>
    <xf numFmtId="176" fontId="8" fillId="0" borderId="2" xfId="0" applyNumberFormat="1" applyFont="1" applyBorder="1">
      <alignment vertical="center"/>
    </xf>
    <xf numFmtId="0" fontId="8" fillId="0" borderId="2" xfId="0" applyFont="1" applyBorder="1" applyAlignment="1">
      <alignment horizontal="left" vertical="center"/>
    </xf>
    <xf numFmtId="10" fontId="1" fillId="0" borderId="1" xfId="49" applyNumberFormat="1" applyFont="1" applyFill="1" applyBorder="1" applyAlignment="1"/>
    <xf numFmtId="0" fontId="8" fillId="0" borderId="3" xfId="0" applyFont="1" applyBorder="1" applyAlignment="1">
      <alignment horizontal="left" vertical="center"/>
    </xf>
    <xf numFmtId="176" fontId="8" fillId="0" borderId="4" xfId="0" applyNumberFormat="1" applyFont="1" applyBorder="1">
      <alignment vertical="center"/>
    </xf>
    <xf numFmtId="10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www.h0758.net/info/a22eaea8-f724-45c0-b714-20850439d625/detail" TargetMode="External"/><Relationship Id="rId4" Type="http://schemas.openxmlformats.org/officeDocument/2006/relationships/hyperlink" Target="https://data.house.163.com/wz/housing/index.html" TargetMode="External"/><Relationship Id="rId3" Type="http://schemas.openxmlformats.org/officeDocument/2006/relationships/hyperlink" Target="https://ts.newhouse.fang.com/2020-01-13/34490084.htm" TargetMode="External"/><Relationship Id="rId2" Type="http://schemas.openxmlformats.org/officeDocument/2006/relationships/hyperlink" Target="https://fsfc.fszj.foshan.gov.cn/pub/fszjj/tjsj/?ad_check=1" TargetMode="External"/><Relationship Id="rId1" Type="http://schemas.openxmlformats.org/officeDocument/2006/relationships/hyperlink" Target="https://data.house.163.com/bj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5"/>
  <sheetViews>
    <sheetView topLeftCell="B1" workbookViewId="0">
      <selection activeCell="AE15" sqref="AE15"/>
    </sheetView>
  </sheetViews>
  <sheetFormatPr defaultColWidth="9" defaultRowHeight="14"/>
  <cols>
    <col min="1" max="1" width="8.25" customWidth="1"/>
    <col min="2" max="2" width="8.75" customWidth="1"/>
    <col min="3" max="3" width="6.91666666666667" hidden="1" customWidth="1"/>
    <col min="4" max="4" width="8.75" style="10" customWidth="1"/>
    <col min="5" max="5" width="5.08333333333333" hidden="1" customWidth="1"/>
    <col min="6" max="6" width="13.4166666666667" style="11" customWidth="1"/>
    <col min="7" max="7" width="11.1666666666667" customWidth="1"/>
    <col min="8" max="8" width="12.6666666666667" hidden="1" customWidth="1"/>
    <col min="9" max="9" width="69.8333333333333" hidden="1" customWidth="1"/>
    <col min="10" max="10" width="2.75" hidden="1" customWidth="1"/>
    <col min="11" max="11" width="13.5833333333333" style="12" customWidth="1"/>
    <col min="12" max="12" width="26.3333333333333" style="13" hidden="1" customWidth="1"/>
    <col min="13" max="13" width="9.41666666666667" style="12" customWidth="1"/>
    <col min="14" max="14" width="12.6666666666667"/>
    <col min="16" max="16" width="9" hidden="1" customWidth="1"/>
    <col min="19" max="19" width="20.6666666666667" customWidth="1"/>
    <col min="20" max="20" width="9" hidden="1" customWidth="1"/>
    <col min="22" max="22" width="9" hidden="1" customWidth="1"/>
    <col min="25" max="25" width="12.6666666666667" hidden="1" customWidth="1"/>
    <col min="26" max="27" width="9" hidden="1" customWidth="1"/>
    <col min="29" max="29" width="9" hidden="1" customWidth="1"/>
    <col min="32" max="33" width="9" hidden="1" customWidth="1"/>
  </cols>
  <sheetData>
    <row r="1" ht="35" customHeight="1" spans="1:1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>
      <c r="A2" s="1" t="s">
        <v>1</v>
      </c>
      <c r="B2" s="1" t="s">
        <v>2</v>
      </c>
      <c r="C2" s="1" t="s">
        <v>1</v>
      </c>
      <c r="D2" s="15" t="s">
        <v>3</v>
      </c>
      <c r="E2" s="1" t="s">
        <v>1</v>
      </c>
      <c r="F2" s="16" t="s">
        <v>4</v>
      </c>
      <c r="G2" s="1" t="s">
        <v>5</v>
      </c>
      <c r="H2" s="1"/>
      <c r="I2" s="1" t="s">
        <v>6</v>
      </c>
      <c r="J2" s="1"/>
      <c r="K2" s="28" t="s">
        <v>7</v>
      </c>
      <c r="L2" s="29"/>
      <c r="M2" s="28" t="s">
        <v>8</v>
      </c>
    </row>
    <row r="3" spans="1:13">
      <c r="A3" s="9" t="s">
        <v>9</v>
      </c>
      <c r="B3" s="9">
        <v>0</v>
      </c>
      <c r="C3" s="17" t="s">
        <v>10</v>
      </c>
      <c r="D3" s="17">
        <v>236829</v>
      </c>
      <c r="E3" s="17" t="s">
        <v>9</v>
      </c>
      <c r="F3" s="18">
        <v>0</v>
      </c>
      <c r="G3" s="19">
        <v>84609</v>
      </c>
      <c r="H3" s="15" t="e">
        <f t="shared" ref="H3:H34" si="0">D3/B3</f>
        <v>#DIV/0!</v>
      </c>
      <c r="I3" s="15" t="s">
        <v>11</v>
      </c>
      <c r="J3" s="15" t="s">
        <v>12</v>
      </c>
      <c r="K3" s="30">
        <f t="shared" ref="K3:K34" si="1">D3/G3</f>
        <v>2.79909938659008</v>
      </c>
      <c r="L3" s="15" t="s">
        <v>13</v>
      </c>
      <c r="M3" s="30">
        <f t="shared" ref="M3:M34" si="2">B3/G3</f>
        <v>0</v>
      </c>
    </row>
    <row r="4" spans="1:13">
      <c r="A4" s="9" t="s">
        <v>14</v>
      </c>
      <c r="B4" s="9">
        <v>0</v>
      </c>
      <c r="C4" s="17" t="s">
        <v>15</v>
      </c>
      <c r="D4" s="20">
        <v>148634</v>
      </c>
      <c r="E4" s="17" t="s">
        <v>14</v>
      </c>
      <c r="F4" s="18">
        <v>0</v>
      </c>
      <c r="G4" s="19">
        <v>80400</v>
      </c>
      <c r="H4" s="15" t="e">
        <f t="shared" si="0"/>
        <v>#DIV/0!</v>
      </c>
      <c r="I4" s="15" t="s">
        <v>16</v>
      </c>
      <c r="J4" s="15" t="s">
        <v>17</v>
      </c>
      <c r="K4" s="30">
        <f t="shared" si="1"/>
        <v>1.8486815920398</v>
      </c>
      <c r="L4" s="19" t="s">
        <v>18</v>
      </c>
      <c r="M4" s="30">
        <f t="shared" si="2"/>
        <v>0</v>
      </c>
    </row>
    <row r="5" spans="1:13">
      <c r="A5" s="9" t="s">
        <v>19</v>
      </c>
      <c r="B5" s="9">
        <v>0</v>
      </c>
      <c r="C5" s="17" t="s">
        <v>20</v>
      </c>
      <c r="D5" s="17">
        <v>42268</v>
      </c>
      <c r="E5" s="17" t="s">
        <v>19</v>
      </c>
      <c r="F5" s="18">
        <v>0</v>
      </c>
      <c r="G5" s="19">
        <v>50000</v>
      </c>
      <c r="H5" s="15" t="e">
        <f t="shared" si="0"/>
        <v>#DIV/0!</v>
      </c>
      <c r="I5" s="15" t="s">
        <v>21</v>
      </c>
      <c r="J5" s="15">
        <v>-2019</v>
      </c>
      <c r="K5" s="30">
        <f t="shared" si="1"/>
        <v>0.84536</v>
      </c>
      <c r="L5" s="15" t="s">
        <v>22</v>
      </c>
      <c r="M5" s="30">
        <f t="shared" si="2"/>
        <v>0</v>
      </c>
    </row>
    <row r="6" spans="1:13">
      <c r="A6" s="9" t="s">
        <v>23</v>
      </c>
      <c r="B6" s="9">
        <v>0</v>
      </c>
      <c r="C6" s="17" t="s">
        <v>24</v>
      </c>
      <c r="D6" s="17">
        <v>115772</v>
      </c>
      <c r="E6" s="17" t="s">
        <v>23</v>
      </c>
      <c r="F6" s="18">
        <v>0</v>
      </c>
      <c r="G6" s="21">
        <v>215943</v>
      </c>
      <c r="H6" s="15" t="e">
        <f t="shared" si="0"/>
        <v>#DIV/0!</v>
      </c>
      <c r="I6" s="15" t="s">
        <v>25</v>
      </c>
      <c r="J6" s="15" t="s">
        <v>26</v>
      </c>
      <c r="K6" s="30">
        <f t="shared" si="1"/>
        <v>0.536122958373274</v>
      </c>
      <c r="L6" s="31" t="s">
        <v>27</v>
      </c>
      <c r="M6" s="30">
        <f t="shared" si="2"/>
        <v>0</v>
      </c>
    </row>
    <row r="7" spans="1:13">
      <c r="A7" s="9" t="s">
        <v>28</v>
      </c>
      <c r="B7" s="9">
        <v>0</v>
      </c>
      <c r="C7" s="17" t="s">
        <v>29</v>
      </c>
      <c r="D7" s="22">
        <v>4006</v>
      </c>
      <c r="E7" s="17" t="s">
        <v>28</v>
      </c>
      <c r="F7" s="18">
        <v>0</v>
      </c>
      <c r="G7" s="19">
        <v>78045</v>
      </c>
      <c r="H7" s="15" t="e">
        <f t="shared" si="0"/>
        <v>#DIV/0!</v>
      </c>
      <c r="I7" s="32" t="s">
        <v>30</v>
      </c>
      <c r="J7" s="15" t="s">
        <v>12</v>
      </c>
      <c r="K7" s="30">
        <f t="shared" si="1"/>
        <v>0.0513293612659363</v>
      </c>
      <c r="L7" s="15" t="s">
        <v>31</v>
      </c>
      <c r="M7" s="30">
        <f t="shared" si="2"/>
        <v>0</v>
      </c>
    </row>
    <row r="8" spans="1:13">
      <c r="A8" s="9" t="s">
        <v>32</v>
      </c>
      <c r="B8" s="9">
        <v>1920</v>
      </c>
      <c r="C8" s="17" t="s">
        <v>33</v>
      </c>
      <c r="D8" s="17">
        <v>108510</v>
      </c>
      <c r="E8" s="17" t="s">
        <v>32</v>
      </c>
      <c r="F8" s="18">
        <f t="shared" ref="F8:F34" si="3">H8</f>
        <v>56.515625</v>
      </c>
      <c r="G8" s="19">
        <v>110000</v>
      </c>
      <c r="H8" s="15">
        <f t="shared" si="0"/>
        <v>56.515625</v>
      </c>
      <c r="I8" s="15" t="s">
        <v>34</v>
      </c>
      <c r="J8" s="15" t="s">
        <v>12</v>
      </c>
      <c r="K8" s="30">
        <f t="shared" si="1"/>
        <v>0.986454545454545</v>
      </c>
      <c r="L8" s="15" t="s">
        <v>35</v>
      </c>
      <c r="M8" s="30">
        <f t="shared" si="2"/>
        <v>0.0174545454545455</v>
      </c>
    </row>
    <row r="9" spans="1:13">
      <c r="A9" s="9" t="s">
        <v>36</v>
      </c>
      <c r="B9" s="9">
        <v>7110</v>
      </c>
      <c r="C9" s="17" t="s">
        <v>37</v>
      </c>
      <c r="D9" s="20">
        <v>108298</v>
      </c>
      <c r="E9" s="17" t="s">
        <v>36</v>
      </c>
      <c r="F9" s="18">
        <f t="shared" si="3"/>
        <v>15.2317862165963</v>
      </c>
      <c r="G9" s="19">
        <v>152836</v>
      </c>
      <c r="H9" s="15">
        <f t="shared" si="0"/>
        <v>15.2317862165963</v>
      </c>
      <c r="I9" s="15" t="s">
        <v>38</v>
      </c>
      <c r="J9" s="15" t="s">
        <v>12</v>
      </c>
      <c r="K9" s="30">
        <f t="shared" si="1"/>
        <v>0.708589599309063</v>
      </c>
      <c r="L9" s="19" t="s">
        <v>39</v>
      </c>
      <c r="M9" s="30">
        <f t="shared" si="2"/>
        <v>0.0465204532963438</v>
      </c>
    </row>
    <row r="10" spans="1:13">
      <c r="A10" s="9" t="s">
        <v>40</v>
      </c>
      <c r="B10" s="9">
        <v>191159</v>
      </c>
      <c r="C10" s="17" t="s">
        <v>41</v>
      </c>
      <c r="D10" s="17">
        <v>172608</v>
      </c>
      <c r="E10" s="17" t="s">
        <v>40</v>
      </c>
      <c r="F10" s="18">
        <f t="shared" si="3"/>
        <v>0.902955131592025</v>
      </c>
      <c r="G10" s="19">
        <v>2082000</v>
      </c>
      <c r="H10" s="15">
        <f t="shared" si="0"/>
        <v>0.902955131592025</v>
      </c>
      <c r="I10" s="15" t="s">
        <v>42</v>
      </c>
      <c r="J10" s="15" t="s">
        <v>43</v>
      </c>
      <c r="K10" s="30">
        <f t="shared" si="1"/>
        <v>0.0829048991354467</v>
      </c>
      <c r="L10" s="15" t="s">
        <v>44</v>
      </c>
      <c r="M10" s="30">
        <f t="shared" si="2"/>
        <v>0.0918150816522574</v>
      </c>
    </row>
    <row r="11" spans="1:13">
      <c r="A11" s="9" t="s">
        <v>45</v>
      </c>
      <c r="B11" s="9">
        <v>5722</v>
      </c>
      <c r="C11" s="17" t="s">
        <v>46</v>
      </c>
      <c r="D11" s="17">
        <v>21268</v>
      </c>
      <c r="E11" s="17" t="s">
        <v>45</v>
      </c>
      <c r="F11" s="18">
        <f t="shared" si="3"/>
        <v>3.71688220901783</v>
      </c>
      <c r="G11" s="21">
        <v>32538</v>
      </c>
      <c r="H11" s="15">
        <f t="shared" si="0"/>
        <v>3.71688220901783</v>
      </c>
      <c r="I11" s="32" t="s">
        <v>47</v>
      </c>
      <c r="J11" s="15"/>
      <c r="K11" s="30">
        <f t="shared" si="1"/>
        <v>0.653635748970435</v>
      </c>
      <c r="L11" s="21">
        <v>32538</v>
      </c>
      <c r="M11" s="30">
        <f t="shared" si="2"/>
        <v>0.175855922306227</v>
      </c>
    </row>
    <row r="12" spans="1:13">
      <c r="A12" s="9" t="s">
        <v>48</v>
      </c>
      <c r="B12" s="9">
        <v>6224</v>
      </c>
      <c r="C12" s="17" t="s">
        <v>49</v>
      </c>
      <c r="D12" s="17">
        <v>3480</v>
      </c>
      <c r="E12" s="17" t="s">
        <v>48</v>
      </c>
      <c r="F12" s="18">
        <f t="shared" si="3"/>
        <v>0.559125964010283</v>
      </c>
      <c r="G12" s="19">
        <v>21422</v>
      </c>
      <c r="H12" s="15">
        <f t="shared" si="0"/>
        <v>0.559125964010283</v>
      </c>
      <c r="I12" s="15" t="s">
        <v>50</v>
      </c>
      <c r="J12" s="15">
        <v>2020</v>
      </c>
      <c r="K12" s="30">
        <f t="shared" si="1"/>
        <v>0.16244981794417</v>
      </c>
      <c r="L12" s="19" t="s">
        <v>51</v>
      </c>
      <c r="M12" s="30">
        <f t="shared" si="2"/>
        <v>0.290542433012791</v>
      </c>
    </row>
    <row r="13" spans="1:13">
      <c r="A13" s="9" t="s">
        <v>52</v>
      </c>
      <c r="B13" s="9">
        <v>74487</v>
      </c>
      <c r="C13" s="17" t="s">
        <v>53</v>
      </c>
      <c r="D13" s="17">
        <v>311488</v>
      </c>
      <c r="E13" s="17" t="s">
        <v>52</v>
      </c>
      <c r="F13" s="18">
        <f t="shared" si="3"/>
        <v>4.18177668586465</v>
      </c>
      <c r="G13" s="21">
        <v>200687</v>
      </c>
      <c r="H13" s="15">
        <f t="shared" si="0"/>
        <v>4.18177668586465</v>
      </c>
      <c r="I13" s="15" t="s">
        <v>54</v>
      </c>
      <c r="J13" s="15" t="s">
        <v>26</v>
      </c>
      <c r="K13" s="30">
        <f t="shared" si="1"/>
        <v>1.5521085072775</v>
      </c>
      <c r="L13" s="15" t="s">
        <v>55</v>
      </c>
      <c r="M13" s="30">
        <f t="shared" si="2"/>
        <v>0.37116006517612</v>
      </c>
    </row>
    <row r="14" spans="1:13">
      <c r="A14" s="9" t="s">
        <v>56</v>
      </c>
      <c r="B14" s="9">
        <v>120175</v>
      </c>
      <c r="C14" s="17" t="s">
        <v>57</v>
      </c>
      <c r="D14" s="17">
        <v>45417</v>
      </c>
      <c r="E14" s="17" t="s">
        <v>56</v>
      </c>
      <c r="F14" s="18">
        <f t="shared" si="3"/>
        <v>0.377923861035989</v>
      </c>
      <c r="G14" s="19">
        <v>153594</v>
      </c>
      <c r="H14" s="15">
        <f t="shared" si="0"/>
        <v>0.377923861035989</v>
      </c>
      <c r="I14" s="15" t="s">
        <v>58</v>
      </c>
      <c r="J14" s="15">
        <v>-2019</v>
      </c>
      <c r="K14" s="30">
        <f t="shared" si="1"/>
        <v>0.295695144341576</v>
      </c>
      <c r="L14" s="15" t="s">
        <v>59</v>
      </c>
      <c r="M14" s="30">
        <f t="shared" si="2"/>
        <v>0.782419886193471</v>
      </c>
    </row>
    <row r="15" spans="1:13">
      <c r="A15" s="9" t="s">
        <v>60</v>
      </c>
      <c r="B15" s="9">
        <v>164630</v>
      </c>
      <c r="C15" s="17" t="s">
        <v>61</v>
      </c>
      <c r="D15" s="17">
        <v>275335</v>
      </c>
      <c r="E15" s="17" t="s">
        <v>60</v>
      </c>
      <c r="F15" s="18">
        <f t="shared" si="3"/>
        <v>1.6724473060803</v>
      </c>
      <c r="G15" s="19">
        <v>201157</v>
      </c>
      <c r="H15" s="15">
        <f t="shared" si="0"/>
        <v>1.6724473060803</v>
      </c>
      <c r="I15" s="15" t="s">
        <v>62</v>
      </c>
      <c r="J15" s="15" t="s">
        <v>12</v>
      </c>
      <c r="K15" s="30">
        <f t="shared" si="1"/>
        <v>1.36875674224611</v>
      </c>
      <c r="L15" s="15" t="s">
        <v>63</v>
      </c>
      <c r="M15" s="30">
        <f t="shared" si="2"/>
        <v>0.818415466526146</v>
      </c>
    </row>
    <row r="16" spans="1:13">
      <c r="A16" s="9" t="s">
        <v>64</v>
      </c>
      <c r="B16" s="9">
        <v>146246</v>
      </c>
      <c r="C16" s="17" t="s">
        <v>65</v>
      </c>
      <c r="D16" s="22">
        <v>3363</v>
      </c>
      <c r="E16" s="17" t="s">
        <v>64</v>
      </c>
      <c r="F16" s="18">
        <f t="shared" si="3"/>
        <v>0.0229955007316439</v>
      </c>
      <c r="G16" s="19">
        <v>173776</v>
      </c>
      <c r="H16" s="15">
        <f t="shared" si="0"/>
        <v>0.0229955007316439</v>
      </c>
      <c r="I16" s="15" t="s">
        <v>66</v>
      </c>
      <c r="J16" s="15" t="s">
        <v>17</v>
      </c>
      <c r="K16" s="30">
        <f t="shared" si="1"/>
        <v>0.0193524997698186</v>
      </c>
      <c r="L16" s="19" t="s">
        <v>67</v>
      </c>
      <c r="M16" s="30">
        <f t="shared" si="2"/>
        <v>0.841577663198601</v>
      </c>
    </row>
    <row r="17" spans="1:13">
      <c r="A17" s="9" t="s">
        <v>68</v>
      </c>
      <c r="B17" s="9">
        <v>184903</v>
      </c>
      <c r="C17" s="17" t="s">
        <v>69</v>
      </c>
      <c r="D17" s="22">
        <v>77309</v>
      </c>
      <c r="E17" s="17" t="s">
        <v>68</v>
      </c>
      <c r="F17" s="18">
        <f t="shared" si="3"/>
        <v>0.418105709480106</v>
      </c>
      <c r="G17" s="21">
        <v>183416</v>
      </c>
      <c r="H17" s="15">
        <f t="shared" si="0"/>
        <v>0.418105709480106</v>
      </c>
      <c r="I17" s="32" t="s">
        <v>70</v>
      </c>
      <c r="J17" s="15"/>
      <c r="K17" s="30">
        <f t="shared" si="1"/>
        <v>0.421495398438522</v>
      </c>
      <c r="L17" s="21">
        <v>183416</v>
      </c>
      <c r="M17" s="30">
        <f t="shared" si="2"/>
        <v>1.00810725345662</v>
      </c>
    </row>
    <row r="18" spans="1:13">
      <c r="A18" s="9" t="s">
        <v>71</v>
      </c>
      <c r="B18" s="9">
        <v>161947</v>
      </c>
      <c r="C18" s="17" t="s">
        <v>72</v>
      </c>
      <c r="D18" s="17">
        <v>128962</v>
      </c>
      <c r="E18" s="17" t="s">
        <v>71</v>
      </c>
      <c r="F18" s="18">
        <f t="shared" si="3"/>
        <v>0.796322253576787</v>
      </c>
      <c r="G18" s="19">
        <v>153396</v>
      </c>
      <c r="H18" s="15">
        <f t="shared" si="0"/>
        <v>0.796322253576787</v>
      </c>
      <c r="I18" s="15" t="s">
        <v>73</v>
      </c>
      <c r="J18" s="15">
        <v>-2020</v>
      </c>
      <c r="K18" s="30">
        <f t="shared" si="1"/>
        <v>0.840712926021539</v>
      </c>
      <c r="L18" s="19" t="s">
        <v>74</v>
      </c>
      <c r="M18" s="30">
        <f t="shared" si="2"/>
        <v>1.05574460872513</v>
      </c>
    </row>
    <row r="19" spans="1:13">
      <c r="A19" s="9" t="s">
        <v>75</v>
      </c>
      <c r="B19" s="9">
        <v>103946</v>
      </c>
      <c r="C19" s="17" t="s">
        <v>76</v>
      </c>
      <c r="D19" s="17">
        <v>104101</v>
      </c>
      <c r="E19" s="17" t="s">
        <v>75</v>
      </c>
      <c r="F19" s="18">
        <f t="shared" si="3"/>
        <v>1.00149115887095</v>
      </c>
      <c r="G19" s="19">
        <v>97104</v>
      </c>
      <c r="H19" s="15">
        <f t="shared" si="0"/>
        <v>1.00149115887095</v>
      </c>
      <c r="I19" s="33" t="s">
        <v>77</v>
      </c>
      <c r="J19" s="15"/>
      <c r="K19" s="30">
        <f t="shared" si="1"/>
        <v>1.07205676388202</v>
      </c>
      <c r="L19" s="19">
        <v>97104</v>
      </c>
      <c r="M19" s="30">
        <f t="shared" si="2"/>
        <v>1.07046053715604</v>
      </c>
    </row>
    <row r="20" spans="1:13">
      <c r="A20" s="9" t="s">
        <v>78</v>
      </c>
      <c r="B20" s="9">
        <v>46832</v>
      </c>
      <c r="C20" s="17" t="s">
        <v>79</v>
      </c>
      <c r="D20" s="17">
        <v>15741</v>
      </c>
      <c r="E20" s="17" t="s">
        <v>78</v>
      </c>
      <c r="F20" s="18">
        <f t="shared" si="3"/>
        <v>0.336116330714042</v>
      </c>
      <c r="G20" s="19">
        <v>40000</v>
      </c>
      <c r="H20" s="15">
        <f t="shared" si="0"/>
        <v>0.336116330714042</v>
      </c>
      <c r="I20" s="15" t="s">
        <v>80</v>
      </c>
      <c r="J20" s="15" t="s">
        <v>12</v>
      </c>
      <c r="K20" s="30">
        <f t="shared" si="1"/>
        <v>0.393525</v>
      </c>
      <c r="L20" s="15" t="s">
        <v>81</v>
      </c>
      <c r="M20" s="30">
        <f t="shared" si="2"/>
        <v>1.1708</v>
      </c>
    </row>
    <row r="21" spans="1:13">
      <c r="A21" s="9" t="s">
        <v>82</v>
      </c>
      <c r="B21" s="9">
        <v>129052</v>
      </c>
      <c r="C21" s="17" t="s">
        <v>83</v>
      </c>
      <c r="D21" s="17">
        <v>27518</v>
      </c>
      <c r="E21" s="17" t="s">
        <v>82</v>
      </c>
      <c r="F21" s="18">
        <f t="shared" si="3"/>
        <v>0.213231875523045</v>
      </c>
      <c r="G21" s="19">
        <v>70000</v>
      </c>
      <c r="H21" s="15">
        <f t="shared" si="0"/>
        <v>0.213231875523045</v>
      </c>
      <c r="I21" s="15" t="s">
        <v>84</v>
      </c>
      <c r="J21" s="15" t="s">
        <v>12</v>
      </c>
      <c r="K21" s="30">
        <f t="shared" si="1"/>
        <v>0.393114285714286</v>
      </c>
      <c r="L21" s="15" t="s">
        <v>85</v>
      </c>
      <c r="M21" s="30">
        <f t="shared" si="2"/>
        <v>1.8436</v>
      </c>
    </row>
    <row r="22" spans="1:13">
      <c r="A22" s="9" t="s">
        <v>86</v>
      </c>
      <c r="B22" s="9">
        <v>148310</v>
      </c>
      <c r="C22" s="17" t="s">
        <v>87</v>
      </c>
      <c r="D22" s="17">
        <v>14691</v>
      </c>
      <c r="E22" s="17" t="s">
        <v>86</v>
      </c>
      <c r="F22" s="18">
        <f t="shared" si="3"/>
        <v>0.0990560312858202</v>
      </c>
      <c r="G22" s="19">
        <v>68000</v>
      </c>
      <c r="H22" s="15">
        <f t="shared" si="0"/>
        <v>0.0990560312858202</v>
      </c>
      <c r="I22" s="15" t="s">
        <v>88</v>
      </c>
      <c r="J22" s="15" t="s">
        <v>89</v>
      </c>
      <c r="K22" s="30">
        <f t="shared" si="1"/>
        <v>0.216044117647059</v>
      </c>
      <c r="L22" s="15" t="s">
        <v>90</v>
      </c>
      <c r="M22" s="30">
        <f t="shared" si="2"/>
        <v>2.18102941176471</v>
      </c>
    </row>
    <row r="23" spans="1:13">
      <c r="A23" s="9" t="s">
        <v>91</v>
      </c>
      <c r="B23" s="9">
        <v>133928</v>
      </c>
      <c r="C23" s="17" t="s">
        <v>92</v>
      </c>
      <c r="D23" s="22">
        <v>1732</v>
      </c>
      <c r="E23" s="17" t="s">
        <v>91</v>
      </c>
      <c r="F23" s="18">
        <f t="shared" si="3"/>
        <v>0.0129323218445732</v>
      </c>
      <c r="G23" s="19">
        <v>54554</v>
      </c>
      <c r="H23" s="15">
        <f t="shared" si="0"/>
        <v>0.0129323218445732</v>
      </c>
      <c r="I23" s="15" t="s">
        <v>93</v>
      </c>
      <c r="J23" s="15" t="s">
        <v>12</v>
      </c>
      <c r="K23" s="30">
        <f t="shared" si="1"/>
        <v>0.0317483594236903</v>
      </c>
      <c r="L23" s="15" t="s">
        <v>94</v>
      </c>
      <c r="M23" s="30">
        <f t="shared" si="2"/>
        <v>2.45496205594457</v>
      </c>
    </row>
    <row r="24" spans="1:13">
      <c r="A24" s="9" t="s">
        <v>95</v>
      </c>
      <c r="B24" s="9">
        <v>173164</v>
      </c>
      <c r="C24" s="17" t="s">
        <v>96</v>
      </c>
      <c r="D24" s="17">
        <v>40357</v>
      </c>
      <c r="E24" s="17" t="s">
        <v>95</v>
      </c>
      <c r="F24" s="18">
        <f t="shared" si="3"/>
        <v>0.23305652445081</v>
      </c>
      <c r="G24" s="19">
        <v>56000</v>
      </c>
      <c r="H24" s="15">
        <f t="shared" si="0"/>
        <v>0.23305652445081</v>
      </c>
      <c r="I24" s="15" t="s">
        <v>97</v>
      </c>
      <c r="J24" s="15" t="s">
        <v>17</v>
      </c>
      <c r="K24" s="30">
        <f t="shared" si="1"/>
        <v>0.720660714285714</v>
      </c>
      <c r="L24" s="15" t="s">
        <v>98</v>
      </c>
      <c r="M24" s="30">
        <f t="shared" si="2"/>
        <v>3.09221428571429</v>
      </c>
    </row>
    <row r="25" spans="1:13">
      <c r="A25" s="9" t="s">
        <v>99</v>
      </c>
      <c r="B25" s="9">
        <v>186393</v>
      </c>
      <c r="C25" s="17" t="s">
        <v>100</v>
      </c>
      <c r="D25" s="20">
        <v>150972</v>
      </c>
      <c r="E25" s="17" t="s">
        <v>99</v>
      </c>
      <c r="F25" s="18">
        <f t="shared" si="3"/>
        <v>0.809966039497191</v>
      </c>
      <c r="G25" s="19">
        <v>55000</v>
      </c>
      <c r="H25" s="15">
        <f t="shared" si="0"/>
        <v>0.809966039497191</v>
      </c>
      <c r="I25" s="15" t="s">
        <v>101</v>
      </c>
      <c r="J25" s="15" t="s">
        <v>17</v>
      </c>
      <c r="K25" s="30">
        <f t="shared" si="1"/>
        <v>2.74494545454545</v>
      </c>
      <c r="L25" s="15" t="s">
        <v>102</v>
      </c>
      <c r="M25" s="30">
        <f t="shared" si="2"/>
        <v>3.38896363636364</v>
      </c>
    </row>
    <row r="26" spans="1:13">
      <c r="A26" s="9" t="s">
        <v>103</v>
      </c>
      <c r="B26" s="9">
        <v>144779</v>
      </c>
      <c r="C26" s="17" t="s">
        <v>104</v>
      </c>
      <c r="D26" s="17">
        <v>16285</v>
      </c>
      <c r="E26" s="17" t="s">
        <v>103</v>
      </c>
      <c r="F26" s="18">
        <f t="shared" si="3"/>
        <v>0.112481782578965</v>
      </c>
      <c r="G26" s="19">
        <v>41540</v>
      </c>
      <c r="H26" s="15">
        <f t="shared" si="0"/>
        <v>0.112481782578965</v>
      </c>
      <c r="I26" s="33" t="s">
        <v>105</v>
      </c>
      <c r="J26" s="15" t="s">
        <v>17</v>
      </c>
      <c r="K26" s="30">
        <f t="shared" si="1"/>
        <v>0.392031776600867</v>
      </c>
      <c r="L26" s="15" t="s">
        <v>106</v>
      </c>
      <c r="M26" s="30">
        <f t="shared" si="2"/>
        <v>3.48529128550794</v>
      </c>
    </row>
    <row r="27" spans="1:13">
      <c r="A27" s="9" t="s">
        <v>107</v>
      </c>
      <c r="B27" s="9">
        <v>143138</v>
      </c>
      <c r="C27" s="17" t="s">
        <v>108</v>
      </c>
      <c r="D27" s="17">
        <v>11708</v>
      </c>
      <c r="E27" s="17" t="s">
        <v>107</v>
      </c>
      <c r="F27" s="18">
        <f t="shared" si="3"/>
        <v>0.0817951906551719</v>
      </c>
      <c r="G27" s="19">
        <v>41000</v>
      </c>
      <c r="H27" s="15">
        <f t="shared" si="0"/>
        <v>0.0817951906551719</v>
      </c>
      <c r="I27" s="15" t="s">
        <v>109</v>
      </c>
      <c r="J27" s="15" t="s">
        <v>43</v>
      </c>
      <c r="K27" s="30">
        <f t="shared" si="1"/>
        <v>0.285560975609756</v>
      </c>
      <c r="L27" s="15" t="s">
        <v>110</v>
      </c>
      <c r="M27" s="30">
        <f t="shared" si="2"/>
        <v>3.49117073170732</v>
      </c>
    </row>
    <row r="28" spans="1:13">
      <c r="A28" s="9" t="s">
        <v>111</v>
      </c>
      <c r="B28" s="9">
        <v>124546</v>
      </c>
      <c r="C28" s="17" t="s">
        <v>112</v>
      </c>
      <c r="D28" s="17">
        <v>11462</v>
      </c>
      <c r="E28" s="17" t="s">
        <v>111</v>
      </c>
      <c r="F28" s="18">
        <f t="shared" si="3"/>
        <v>0.0920302538820998</v>
      </c>
      <c r="G28" s="19">
        <v>30000</v>
      </c>
      <c r="H28" s="15">
        <f t="shared" si="0"/>
        <v>0.0920302538820998</v>
      </c>
      <c r="I28" s="15" t="s">
        <v>113</v>
      </c>
      <c r="J28" s="15">
        <f>+(2020)</f>
        <v>2020</v>
      </c>
      <c r="K28" s="30">
        <f t="shared" si="1"/>
        <v>0.382066666666667</v>
      </c>
      <c r="L28" s="15" t="s">
        <v>114</v>
      </c>
      <c r="M28" s="30">
        <f t="shared" si="2"/>
        <v>4.15153333333333</v>
      </c>
    </row>
    <row r="29" spans="1:13">
      <c r="A29" s="9" t="s">
        <v>115</v>
      </c>
      <c r="B29" s="9">
        <v>173075</v>
      </c>
      <c r="C29" s="17" t="s">
        <v>116</v>
      </c>
      <c r="D29" s="17">
        <v>20420</v>
      </c>
      <c r="E29" s="17" t="s">
        <v>115</v>
      </c>
      <c r="F29" s="18">
        <f t="shared" si="3"/>
        <v>0.117983533150368</v>
      </c>
      <c r="G29" s="19">
        <v>37093</v>
      </c>
      <c r="H29" s="15">
        <f t="shared" si="0"/>
        <v>0.117983533150368</v>
      </c>
      <c r="I29" s="15" t="s">
        <v>117</v>
      </c>
      <c r="J29" s="15" t="s">
        <v>43</v>
      </c>
      <c r="K29" s="30">
        <f t="shared" si="1"/>
        <v>0.550508182136791</v>
      </c>
      <c r="L29" s="15" t="s">
        <v>118</v>
      </c>
      <c r="M29" s="30">
        <f t="shared" si="2"/>
        <v>4.66597471220985</v>
      </c>
    </row>
    <row r="30" spans="1:13">
      <c r="A30" s="9" t="s">
        <v>119</v>
      </c>
      <c r="B30" s="9">
        <v>104483</v>
      </c>
      <c r="C30" s="17" t="s">
        <v>120</v>
      </c>
      <c r="D30" s="17">
        <v>6284</v>
      </c>
      <c r="E30" s="17" t="s">
        <v>119</v>
      </c>
      <c r="F30" s="18">
        <f t="shared" si="3"/>
        <v>0.0601437554434693</v>
      </c>
      <c r="G30" s="19">
        <v>14000</v>
      </c>
      <c r="H30" s="15">
        <f t="shared" si="0"/>
        <v>0.0601437554434693</v>
      </c>
      <c r="I30" s="15" t="s">
        <v>121</v>
      </c>
      <c r="J30" s="15" t="s">
        <v>17</v>
      </c>
      <c r="K30" s="30">
        <f t="shared" si="1"/>
        <v>0.448857142857143</v>
      </c>
      <c r="L30" s="15" t="s">
        <v>122</v>
      </c>
      <c r="M30" s="30">
        <f t="shared" si="2"/>
        <v>7.46307142857143</v>
      </c>
    </row>
    <row r="31" spans="1:13">
      <c r="A31" s="9" t="s">
        <v>123</v>
      </c>
      <c r="B31" s="9">
        <v>62718</v>
      </c>
      <c r="C31" s="17" t="s">
        <v>124</v>
      </c>
      <c r="D31" s="17">
        <v>15551</v>
      </c>
      <c r="E31" s="17" t="s">
        <v>123</v>
      </c>
      <c r="F31" s="18">
        <f t="shared" si="3"/>
        <v>0.247951146401352</v>
      </c>
      <c r="G31" s="19">
        <v>6000</v>
      </c>
      <c r="H31" s="15">
        <f t="shared" si="0"/>
        <v>0.247951146401352</v>
      </c>
      <c r="I31" s="15" t="s">
        <v>125</v>
      </c>
      <c r="J31" s="15" t="s">
        <v>12</v>
      </c>
      <c r="K31" s="30">
        <f t="shared" si="1"/>
        <v>2.59183333333333</v>
      </c>
      <c r="L31" s="15" t="s">
        <v>126</v>
      </c>
      <c r="M31" s="30">
        <f t="shared" si="2"/>
        <v>10.453</v>
      </c>
    </row>
    <row r="32" spans="1:13">
      <c r="A32" s="9" t="s">
        <v>127</v>
      </c>
      <c r="B32" s="9">
        <v>74150</v>
      </c>
      <c r="C32" s="17" t="s">
        <v>128</v>
      </c>
      <c r="D32" s="17">
        <v>175</v>
      </c>
      <c r="E32" s="17" t="s">
        <v>127</v>
      </c>
      <c r="F32" s="18">
        <f t="shared" si="3"/>
        <v>0.00236008091706001</v>
      </c>
      <c r="G32" s="19">
        <v>4099</v>
      </c>
      <c r="H32" s="15">
        <f t="shared" si="0"/>
        <v>0.00236008091706001</v>
      </c>
      <c r="I32" s="15" t="s">
        <v>129</v>
      </c>
      <c r="J32" s="15" t="s">
        <v>130</v>
      </c>
      <c r="K32" s="30">
        <f t="shared" si="1"/>
        <v>0.0426933398389851</v>
      </c>
      <c r="L32" s="15" t="s">
        <v>131</v>
      </c>
      <c r="M32" s="30">
        <f t="shared" si="2"/>
        <v>18.0897779946328</v>
      </c>
    </row>
    <row r="33" spans="1:13">
      <c r="A33" s="9" t="s">
        <v>132</v>
      </c>
      <c r="B33" s="9">
        <v>99902</v>
      </c>
      <c r="C33" s="17" t="s">
        <v>133</v>
      </c>
      <c r="D33" s="17">
        <v>22532</v>
      </c>
      <c r="E33" s="17" t="s">
        <v>132</v>
      </c>
      <c r="F33" s="18">
        <f t="shared" si="3"/>
        <v>0.225541030209605</v>
      </c>
      <c r="G33" s="19">
        <v>4541</v>
      </c>
      <c r="H33" s="15">
        <f t="shared" si="0"/>
        <v>0.225541030209605</v>
      </c>
      <c r="I33" s="15" t="s">
        <v>134</v>
      </c>
      <c r="J33" s="15" t="s">
        <v>43</v>
      </c>
      <c r="K33" s="30">
        <f t="shared" si="1"/>
        <v>4.96190266461132</v>
      </c>
      <c r="L33" s="15" t="s">
        <v>135</v>
      </c>
      <c r="M33" s="30">
        <f t="shared" si="2"/>
        <v>22</v>
      </c>
    </row>
    <row r="34" spans="1:13">
      <c r="A34" s="9" t="s">
        <v>136</v>
      </c>
      <c r="B34" s="9">
        <v>179666</v>
      </c>
      <c r="C34" s="17" t="s">
        <v>137</v>
      </c>
      <c r="D34" s="17">
        <v>4709</v>
      </c>
      <c r="E34" s="17" t="s">
        <v>136</v>
      </c>
      <c r="F34" s="18">
        <f t="shared" si="3"/>
        <v>0.026209744748589</v>
      </c>
      <c r="G34" s="19">
        <v>7568</v>
      </c>
      <c r="H34" s="15">
        <f t="shared" si="0"/>
        <v>0.026209744748589</v>
      </c>
      <c r="I34" s="33" t="s">
        <v>138</v>
      </c>
      <c r="J34" s="15" t="s">
        <v>139</v>
      </c>
      <c r="K34" s="30">
        <f t="shared" si="1"/>
        <v>0.622225158562368</v>
      </c>
      <c r="L34" s="15" t="s">
        <v>140</v>
      </c>
      <c r="M34" s="30">
        <f t="shared" si="2"/>
        <v>23.740221987315</v>
      </c>
    </row>
    <row r="36" ht="25" spans="1:33">
      <c r="A36" s="14" t="s">
        <v>141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P36" t="s">
        <v>142</v>
      </c>
      <c r="R36" s="14" t="s">
        <v>143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G36" t="s">
        <v>142</v>
      </c>
    </row>
    <row r="37" spans="1:30">
      <c r="A37" s="23" t="s">
        <v>1</v>
      </c>
      <c r="B37" s="23" t="s">
        <v>2</v>
      </c>
      <c r="C37" s="23" t="s">
        <v>1</v>
      </c>
      <c r="D37" s="24" t="s">
        <v>3</v>
      </c>
      <c r="E37" s="23" t="s">
        <v>1</v>
      </c>
      <c r="F37" s="25" t="s">
        <v>4</v>
      </c>
      <c r="G37" s="23" t="s">
        <v>5</v>
      </c>
      <c r="H37" s="23"/>
      <c r="I37" s="23" t="s">
        <v>6</v>
      </c>
      <c r="J37" s="23"/>
      <c r="K37" s="34" t="s">
        <v>7</v>
      </c>
      <c r="L37" s="35"/>
      <c r="M37" s="34" t="s">
        <v>8</v>
      </c>
      <c r="P37">
        <v>0</v>
      </c>
      <c r="R37" s="23" t="s">
        <v>1</v>
      </c>
      <c r="S37" s="23" t="s">
        <v>2</v>
      </c>
      <c r="T37" s="23" t="s">
        <v>1</v>
      </c>
      <c r="U37" s="24" t="s">
        <v>3</v>
      </c>
      <c r="V37" s="23" t="s">
        <v>1</v>
      </c>
      <c r="W37" s="25" t="s">
        <v>4</v>
      </c>
      <c r="X37" s="23" t="s">
        <v>5</v>
      </c>
      <c r="Y37" s="23"/>
      <c r="Z37" s="23" t="s">
        <v>6</v>
      </c>
      <c r="AA37" s="23"/>
      <c r="AB37" s="34" t="s">
        <v>7</v>
      </c>
      <c r="AC37" s="37"/>
      <c r="AD37" s="38" t="s">
        <v>8</v>
      </c>
    </row>
    <row r="38" spans="1:33">
      <c r="A38" s="26" t="s">
        <v>120</v>
      </c>
      <c r="B38" s="26">
        <v>2451</v>
      </c>
      <c r="C38" s="27" t="s">
        <v>120</v>
      </c>
      <c r="D38" s="27">
        <v>6284</v>
      </c>
      <c r="E38" s="17" t="s">
        <v>9</v>
      </c>
      <c r="F38" s="18">
        <v>0</v>
      </c>
      <c r="G38" s="19">
        <f>P37/100</f>
        <v>0</v>
      </c>
      <c r="H38" s="15">
        <f t="shared" ref="H38:H58" si="4">D38/B38</f>
        <v>2.56385148918809</v>
      </c>
      <c r="I38" s="15" t="s">
        <v>11</v>
      </c>
      <c r="J38" s="15" t="s">
        <v>12</v>
      </c>
      <c r="K38" s="30">
        <v>0</v>
      </c>
      <c r="L38" s="15" t="s">
        <v>13</v>
      </c>
      <c r="M38" s="30">
        <v>0</v>
      </c>
      <c r="P38">
        <v>0</v>
      </c>
      <c r="R38" s="26" t="s">
        <v>120</v>
      </c>
      <c r="S38" s="26">
        <v>2348</v>
      </c>
      <c r="T38" s="27"/>
      <c r="U38" s="22"/>
      <c r="V38" s="27" t="s">
        <v>68</v>
      </c>
      <c r="W38" s="36">
        <f>Y38</f>
        <v>0</v>
      </c>
      <c r="X38" s="21">
        <f>AG38/100</f>
        <v>0</v>
      </c>
      <c r="Y38" s="15">
        <f t="shared" ref="Y38:Y58" si="5">U38/S38</f>
        <v>0</v>
      </c>
      <c r="Z38" s="32" t="s">
        <v>70</v>
      </c>
      <c r="AA38" s="15"/>
      <c r="AB38" s="30">
        <v>0</v>
      </c>
      <c r="AC38" s="21">
        <v>183416</v>
      </c>
      <c r="AD38" s="30">
        <v>0</v>
      </c>
      <c r="AF38" t="s">
        <v>119</v>
      </c>
      <c r="AG38">
        <v>0</v>
      </c>
    </row>
    <row r="39" spans="1:33">
      <c r="A39" s="26" t="s">
        <v>69</v>
      </c>
      <c r="B39" s="26">
        <v>0</v>
      </c>
      <c r="C39" s="27" t="s">
        <v>69</v>
      </c>
      <c r="D39" s="22">
        <v>77309</v>
      </c>
      <c r="E39" s="17" t="s">
        <v>14</v>
      </c>
      <c r="F39" s="18">
        <v>0</v>
      </c>
      <c r="G39" s="19">
        <f t="shared" ref="G39:G58" si="6">P38/100</f>
        <v>0</v>
      </c>
      <c r="H39" s="15" t="e">
        <f t="shared" si="4"/>
        <v>#DIV/0!</v>
      </c>
      <c r="I39" s="15" t="s">
        <v>16</v>
      </c>
      <c r="J39" s="15" t="s">
        <v>17</v>
      </c>
      <c r="K39" s="30">
        <v>0</v>
      </c>
      <c r="L39" s="19" t="s">
        <v>18</v>
      </c>
      <c r="M39" s="30">
        <v>0</v>
      </c>
      <c r="P39">
        <v>0</v>
      </c>
      <c r="R39" s="26" t="s">
        <v>69</v>
      </c>
      <c r="S39" s="26">
        <v>6746</v>
      </c>
      <c r="T39" s="27" t="s">
        <v>69</v>
      </c>
      <c r="U39" s="27">
        <v>100897</v>
      </c>
      <c r="V39" s="27" t="s">
        <v>9</v>
      </c>
      <c r="W39" s="36">
        <v>0</v>
      </c>
      <c r="X39" s="21">
        <f t="shared" ref="X39:X58" si="7">AG39/100</f>
        <v>4425.9318</v>
      </c>
      <c r="Y39" s="15">
        <f t="shared" si="5"/>
        <v>14.9565668544323</v>
      </c>
      <c r="Z39" s="15" t="s">
        <v>11</v>
      </c>
      <c r="AA39" s="15" t="s">
        <v>12</v>
      </c>
      <c r="AB39" s="30">
        <f t="shared" ref="AB38:AB58" si="8">U39/X39</f>
        <v>22.7967814596691</v>
      </c>
      <c r="AC39" s="15" t="s">
        <v>13</v>
      </c>
      <c r="AD39" s="30">
        <f t="shared" ref="AD38:AD58" si="9">S39/X39</f>
        <v>1.52419881390852</v>
      </c>
      <c r="AF39" t="s">
        <v>68</v>
      </c>
      <c r="AG39">
        <v>442593.18</v>
      </c>
    </row>
    <row r="40" spans="1:33">
      <c r="A40" s="26" t="s">
        <v>116</v>
      </c>
      <c r="B40" s="26">
        <v>0</v>
      </c>
      <c r="C40" s="27" t="s">
        <v>116</v>
      </c>
      <c r="D40" s="27">
        <v>20420</v>
      </c>
      <c r="E40" s="17" t="s">
        <v>19</v>
      </c>
      <c r="F40" s="18">
        <v>0</v>
      </c>
      <c r="G40" s="19">
        <f t="shared" si="6"/>
        <v>0</v>
      </c>
      <c r="H40" s="15" t="e">
        <f t="shared" si="4"/>
        <v>#DIV/0!</v>
      </c>
      <c r="I40" s="15" t="s">
        <v>21</v>
      </c>
      <c r="J40" s="15">
        <v>-2019</v>
      </c>
      <c r="K40" s="30">
        <v>0</v>
      </c>
      <c r="L40" s="15" t="s">
        <v>22</v>
      </c>
      <c r="M40" s="30">
        <v>0</v>
      </c>
      <c r="P40">
        <v>0</v>
      </c>
      <c r="R40" s="26" t="s">
        <v>116</v>
      </c>
      <c r="S40" s="26">
        <v>16033</v>
      </c>
      <c r="T40" s="27" t="s">
        <v>116</v>
      </c>
      <c r="U40" s="27">
        <v>17062</v>
      </c>
      <c r="V40" s="27" t="s">
        <v>14</v>
      </c>
      <c r="W40" s="36">
        <v>0</v>
      </c>
      <c r="X40" s="21">
        <f t="shared" si="7"/>
        <v>0</v>
      </c>
      <c r="Y40" s="15">
        <f t="shared" si="5"/>
        <v>1.064180128485</v>
      </c>
      <c r="Z40" s="15" t="s">
        <v>16</v>
      </c>
      <c r="AA40" s="15" t="s">
        <v>17</v>
      </c>
      <c r="AB40" s="30">
        <v>0</v>
      </c>
      <c r="AC40" s="19" t="s">
        <v>18</v>
      </c>
      <c r="AD40" s="30">
        <v>0</v>
      </c>
      <c r="AF40" t="s">
        <v>115</v>
      </c>
      <c r="AG40">
        <v>0</v>
      </c>
    </row>
    <row r="41" spans="1:32">
      <c r="A41" s="26" t="s">
        <v>83</v>
      </c>
      <c r="B41" s="26">
        <v>0</v>
      </c>
      <c r="C41" s="27" t="s">
        <v>83</v>
      </c>
      <c r="D41" s="27">
        <v>27518</v>
      </c>
      <c r="E41" s="17" t="s">
        <v>23</v>
      </c>
      <c r="F41" s="18">
        <v>0</v>
      </c>
      <c r="G41" s="19">
        <f t="shared" si="6"/>
        <v>0</v>
      </c>
      <c r="H41" s="15" t="e">
        <f t="shared" si="4"/>
        <v>#DIV/0!</v>
      </c>
      <c r="I41" s="15" t="s">
        <v>25</v>
      </c>
      <c r="J41" s="15" t="s">
        <v>26</v>
      </c>
      <c r="K41" s="30">
        <v>0</v>
      </c>
      <c r="L41" s="31" t="s">
        <v>27</v>
      </c>
      <c r="M41" s="30">
        <v>0</v>
      </c>
      <c r="P41">
        <v>0</v>
      </c>
      <c r="R41" s="26" t="s">
        <v>83</v>
      </c>
      <c r="S41" s="26">
        <v>0</v>
      </c>
      <c r="T41" s="27"/>
      <c r="U41" s="27"/>
      <c r="V41" s="27" t="s">
        <v>71</v>
      </c>
      <c r="W41" s="36">
        <v>0</v>
      </c>
      <c r="X41" s="21">
        <f t="shared" si="7"/>
        <v>0</v>
      </c>
      <c r="Y41" s="15" t="e">
        <f t="shared" si="5"/>
        <v>#DIV/0!</v>
      </c>
      <c r="Z41" s="15" t="s">
        <v>73</v>
      </c>
      <c r="AA41" s="15">
        <v>-2020</v>
      </c>
      <c r="AB41" s="30">
        <v>0</v>
      </c>
      <c r="AC41" s="19" t="s">
        <v>74</v>
      </c>
      <c r="AD41" s="30">
        <v>0</v>
      </c>
      <c r="AF41" t="s">
        <v>82</v>
      </c>
    </row>
    <row r="42" spans="1:33">
      <c r="A42" s="26" t="s">
        <v>79</v>
      </c>
      <c r="B42" s="26">
        <v>0</v>
      </c>
      <c r="C42" s="27" t="s">
        <v>79</v>
      </c>
      <c r="D42" s="27">
        <v>15741</v>
      </c>
      <c r="E42" s="17" t="s">
        <v>28</v>
      </c>
      <c r="F42" s="18">
        <v>0</v>
      </c>
      <c r="G42" s="19">
        <f t="shared" si="6"/>
        <v>0</v>
      </c>
      <c r="H42" s="15" t="e">
        <f t="shared" si="4"/>
        <v>#DIV/0!</v>
      </c>
      <c r="I42" s="33" t="s">
        <v>30</v>
      </c>
      <c r="J42" s="15" t="s">
        <v>12</v>
      </c>
      <c r="K42" s="30">
        <v>0</v>
      </c>
      <c r="L42" s="15" t="s">
        <v>31</v>
      </c>
      <c r="M42" s="30">
        <v>0</v>
      </c>
      <c r="P42">
        <v>0</v>
      </c>
      <c r="R42" s="26" t="s">
        <v>79</v>
      </c>
      <c r="S42" s="26">
        <v>1647</v>
      </c>
      <c r="T42" s="27" t="s">
        <v>79</v>
      </c>
      <c r="U42" s="27">
        <v>15147</v>
      </c>
      <c r="V42" s="27" t="s">
        <v>19</v>
      </c>
      <c r="W42" s="36">
        <v>0</v>
      </c>
      <c r="X42" s="21">
        <f>AG42/20</f>
        <v>1010.4735</v>
      </c>
      <c r="Y42" s="15">
        <f t="shared" si="5"/>
        <v>9.19672131147541</v>
      </c>
      <c r="Z42" s="15" t="s">
        <v>21</v>
      </c>
      <c r="AA42" s="15">
        <v>-2019</v>
      </c>
      <c r="AB42" s="30">
        <f t="shared" si="8"/>
        <v>14.9900022118344</v>
      </c>
      <c r="AC42" s="15" t="s">
        <v>22</v>
      </c>
      <c r="AD42" s="30">
        <f t="shared" si="9"/>
        <v>1.62992893925472</v>
      </c>
      <c r="AF42" t="s">
        <v>78</v>
      </c>
      <c r="AG42">
        <v>20209.47</v>
      </c>
    </row>
    <row r="43" spans="1:32">
      <c r="A43" s="26" t="s">
        <v>100</v>
      </c>
      <c r="B43" s="26">
        <v>0</v>
      </c>
      <c r="C43" s="27" t="s">
        <v>100</v>
      </c>
      <c r="D43" s="20">
        <v>150972</v>
      </c>
      <c r="E43" s="17" t="s">
        <v>32</v>
      </c>
      <c r="F43" s="18">
        <v>0</v>
      </c>
      <c r="G43" s="19">
        <f t="shared" si="6"/>
        <v>0</v>
      </c>
      <c r="H43" s="15" t="e">
        <f t="shared" si="4"/>
        <v>#DIV/0!</v>
      </c>
      <c r="I43" s="15" t="s">
        <v>34</v>
      </c>
      <c r="J43" s="15" t="s">
        <v>12</v>
      </c>
      <c r="K43" s="30">
        <v>0</v>
      </c>
      <c r="L43" s="15" t="s">
        <v>35</v>
      </c>
      <c r="M43" s="30">
        <v>0</v>
      </c>
      <c r="P43">
        <v>0</v>
      </c>
      <c r="R43" s="26" t="s">
        <v>100</v>
      </c>
      <c r="S43" s="26">
        <v>0</v>
      </c>
      <c r="T43" s="27" t="s">
        <v>100</v>
      </c>
      <c r="U43" s="27">
        <v>149265</v>
      </c>
      <c r="V43" s="27" t="s">
        <v>23</v>
      </c>
      <c r="W43" s="36">
        <v>0</v>
      </c>
      <c r="X43" s="21">
        <f t="shared" si="7"/>
        <v>0</v>
      </c>
      <c r="Y43" s="15" t="e">
        <f t="shared" si="5"/>
        <v>#DIV/0!</v>
      </c>
      <c r="Z43" s="15" t="s">
        <v>25</v>
      </c>
      <c r="AA43" s="15" t="s">
        <v>26</v>
      </c>
      <c r="AB43" s="30">
        <v>0</v>
      </c>
      <c r="AC43" s="31" t="s">
        <v>27</v>
      </c>
      <c r="AD43" s="30">
        <v>0</v>
      </c>
      <c r="AF43" t="s">
        <v>99</v>
      </c>
    </row>
    <row r="44" spans="1:33">
      <c r="A44" s="26" t="s">
        <v>65</v>
      </c>
      <c r="B44" s="26">
        <v>0</v>
      </c>
      <c r="C44" s="27" t="s">
        <v>65</v>
      </c>
      <c r="D44" s="22">
        <v>3363</v>
      </c>
      <c r="E44" s="17" t="s">
        <v>36</v>
      </c>
      <c r="F44" s="18">
        <v>0</v>
      </c>
      <c r="G44" s="19">
        <f t="shared" si="6"/>
        <v>0</v>
      </c>
      <c r="H44" s="15" t="e">
        <f t="shared" si="4"/>
        <v>#DIV/0!</v>
      </c>
      <c r="I44" s="15" t="s">
        <v>38</v>
      </c>
      <c r="J44" s="15" t="s">
        <v>12</v>
      </c>
      <c r="K44" s="30">
        <v>0</v>
      </c>
      <c r="L44" s="19" t="s">
        <v>39</v>
      </c>
      <c r="M44" s="30">
        <v>0</v>
      </c>
      <c r="P44">
        <v>14853.91</v>
      </c>
      <c r="R44" s="26" t="s">
        <v>65</v>
      </c>
      <c r="S44" s="26">
        <v>14521</v>
      </c>
      <c r="T44" s="27"/>
      <c r="U44" s="27"/>
      <c r="V44" s="27" t="s">
        <v>75</v>
      </c>
      <c r="W44" s="36">
        <f t="shared" ref="W44:W47" si="10">Y44</f>
        <v>0</v>
      </c>
      <c r="X44" s="21">
        <f>AG44/10</f>
        <v>12595.648</v>
      </c>
      <c r="Y44" s="15">
        <f t="shared" si="5"/>
        <v>0</v>
      </c>
      <c r="Z44" s="33" t="s">
        <v>77</v>
      </c>
      <c r="AA44" s="15"/>
      <c r="AB44" s="30">
        <f t="shared" si="8"/>
        <v>0</v>
      </c>
      <c r="AC44" s="19">
        <v>97104</v>
      </c>
      <c r="AD44" s="30">
        <f t="shared" si="9"/>
        <v>1.15285851113019</v>
      </c>
      <c r="AF44" t="s">
        <v>64</v>
      </c>
      <c r="AG44">
        <v>125956.48</v>
      </c>
    </row>
    <row r="45" spans="1:33">
      <c r="A45" s="26" t="s">
        <v>87</v>
      </c>
      <c r="B45" s="26">
        <v>2975</v>
      </c>
      <c r="C45" s="27" t="s">
        <v>87</v>
      </c>
      <c r="D45" s="27">
        <v>14691</v>
      </c>
      <c r="E45" s="17" t="s">
        <v>40</v>
      </c>
      <c r="F45" s="18">
        <f>H45</f>
        <v>4.9381512605042</v>
      </c>
      <c r="G45" s="19">
        <f>P44/10</f>
        <v>1485.391</v>
      </c>
      <c r="H45" s="15">
        <f t="shared" si="4"/>
        <v>4.9381512605042</v>
      </c>
      <c r="I45" s="15" t="s">
        <v>42</v>
      </c>
      <c r="J45" s="15" t="s">
        <v>43</v>
      </c>
      <c r="K45" s="30">
        <f>D45/G45</f>
        <v>9.89032517364115</v>
      </c>
      <c r="L45" s="15" t="s">
        <v>44</v>
      </c>
      <c r="M45" s="30">
        <f>B45/G45</f>
        <v>2.00283965635984</v>
      </c>
      <c r="P45">
        <v>81344.9399999999</v>
      </c>
      <c r="R45" s="26" t="s">
        <v>87</v>
      </c>
      <c r="S45" s="26">
        <v>3750</v>
      </c>
      <c r="T45" s="27" t="s">
        <v>87</v>
      </c>
      <c r="U45" s="27">
        <v>12746</v>
      </c>
      <c r="V45" s="27" t="s">
        <v>28</v>
      </c>
      <c r="W45" s="36">
        <v>0</v>
      </c>
      <c r="X45" s="21">
        <f>AG45/10</f>
        <v>3448.71099999999</v>
      </c>
      <c r="Y45" s="15">
        <f t="shared" si="5"/>
        <v>3.39893333333333</v>
      </c>
      <c r="Z45" s="33" t="s">
        <v>30</v>
      </c>
      <c r="AA45" s="15" t="s">
        <v>12</v>
      </c>
      <c r="AB45" s="30">
        <f t="shared" si="8"/>
        <v>3.69587361770819</v>
      </c>
      <c r="AC45" s="15" t="s">
        <v>31</v>
      </c>
      <c r="AD45" s="30">
        <f t="shared" si="9"/>
        <v>1.08736278569008</v>
      </c>
      <c r="AF45" t="s">
        <v>86</v>
      </c>
      <c r="AG45">
        <v>34487.1099999999</v>
      </c>
    </row>
    <row r="46" spans="1:33">
      <c r="A46" s="26" t="s">
        <v>128</v>
      </c>
      <c r="B46" s="26">
        <v>3700</v>
      </c>
      <c r="C46" s="27" t="s">
        <v>128</v>
      </c>
      <c r="D46" s="27">
        <v>175</v>
      </c>
      <c r="E46" s="17" t="s">
        <v>45</v>
      </c>
      <c r="F46" s="18">
        <f>H46</f>
        <v>0.0472972972972973</v>
      </c>
      <c r="G46" s="19">
        <f>P45/10</f>
        <v>8134.49399999999</v>
      </c>
      <c r="H46" s="15">
        <f t="shared" si="4"/>
        <v>0.0472972972972973</v>
      </c>
      <c r="I46" s="32" t="s">
        <v>47</v>
      </c>
      <c r="J46" s="15"/>
      <c r="K46" s="30">
        <f>D46/G46</f>
        <v>0.0215133233855726</v>
      </c>
      <c r="L46" s="21">
        <v>32538</v>
      </c>
      <c r="M46" s="30">
        <f>B46/G46</f>
        <v>0.45485312300925</v>
      </c>
      <c r="P46">
        <v>0</v>
      </c>
      <c r="R46" s="26" t="s">
        <v>128</v>
      </c>
      <c r="S46" s="26">
        <v>6445</v>
      </c>
      <c r="T46" s="27"/>
      <c r="U46" s="27"/>
      <c r="V46" s="27" t="s">
        <v>78</v>
      </c>
      <c r="W46" s="36">
        <f t="shared" si="10"/>
        <v>0</v>
      </c>
      <c r="X46" s="21">
        <f>AG46/40</f>
        <v>3640.209</v>
      </c>
      <c r="Y46" s="15">
        <f t="shared" si="5"/>
        <v>0</v>
      </c>
      <c r="Z46" s="15" t="s">
        <v>80</v>
      </c>
      <c r="AA46" s="15" t="s">
        <v>12</v>
      </c>
      <c r="AB46" s="30">
        <f t="shared" si="8"/>
        <v>0</v>
      </c>
      <c r="AC46" s="15" t="s">
        <v>81</v>
      </c>
      <c r="AD46" s="30">
        <f t="shared" si="9"/>
        <v>1.77050273761754</v>
      </c>
      <c r="AF46" t="s">
        <v>127</v>
      </c>
      <c r="AG46">
        <v>145608.36</v>
      </c>
    </row>
    <row r="47" spans="1:33">
      <c r="A47" s="26" t="s">
        <v>57</v>
      </c>
      <c r="B47" s="26">
        <v>0</v>
      </c>
      <c r="C47" s="27" t="s">
        <v>57</v>
      </c>
      <c r="D47" s="27">
        <v>45417</v>
      </c>
      <c r="E47" s="17" t="s">
        <v>48</v>
      </c>
      <c r="F47" s="18">
        <v>0</v>
      </c>
      <c r="G47" s="19">
        <f t="shared" si="6"/>
        <v>0</v>
      </c>
      <c r="H47" s="15" t="e">
        <f t="shared" si="4"/>
        <v>#DIV/0!</v>
      </c>
      <c r="I47" s="15" t="s">
        <v>50</v>
      </c>
      <c r="J47" s="15">
        <v>2020</v>
      </c>
      <c r="K47" s="30">
        <v>0</v>
      </c>
      <c r="L47" s="19" t="s">
        <v>51</v>
      </c>
      <c r="M47" s="30">
        <v>0</v>
      </c>
      <c r="P47">
        <v>0</v>
      </c>
      <c r="R47" s="26" t="s">
        <v>57</v>
      </c>
      <c r="S47" s="26">
        <v>8102</v>
      </c>
      <c r="T47" s="27" t="s">
        <v>57</v>
      </c>
      <c r="U47" s="27">
        <v>65869</v>
      </c>
      <c r="V47" s="27" t="s">
        <v>32</v>
      </c>
      <c r="W47" s="36">
        <f t="shared" si="10"/>
        <v>8.12996790915823</v>
      </c>
      <c r="X47" s="21">
        <f>AG47/20</f>
        <v>5738.44599999995</v>
      </c>
      <c r="Y47" s="15">
        <f t="shared" si="5"/>
        <v>8.12996790915823</v>
      </c>
      <c r="Z47" s="15" t="s">
        <v>34</v>
      </c>
      <c r="AA47" s="15" t="s">
        <v>12</v>
      </c>
      <c r="AB47" s="30">
        <f t="shared" si="8"/>
        <v>11.4785431456531</v>
      </c>
      <c r="AC47" s="15" t="s">
        <v>35</v>
      </c>
      <c r="AD47" s="30">
        <f t="shared" si="9"/>
        <v>1.41188049865766</v>
      </c>
      <c r="AF47" t="s">
        <v>56</v>
      </c>
      <c r="AG47">
        <v>114768.919999999</v>
      </c>
    </row>
    <row r="48" spans="1:32">
      <c r="A48" s="26" t="s">
        <v>112</v>
      </c>
      <c r="B48" s="26">
        <v>0</v>
      </c>
      <c r="C48" s="27" t="s">
        <v>112</v>
      </c>
      <c r="D48" s="27">
        <v>11462</v>
      </c>
      <c r="E48" s="17" t="s">
        <v>52</v>
      </c>
      <c r="F48" s="18">
        <v>0</v>
      </c>
      <c r="G48" s="19">
        <f t="shared" si="6"/>
        <v>0</v>
      </c>
      <c r="H48" s="15" t="e">
        <f t="shared" si="4"/>
        <v>#DIV/0!</v>
      </c>
      <c r="I48" s="15" t="s">
        <v>54</v>
      </c>
      <c r="J48" s="15" t="s">
        <v>26</v>
      </c>
      <c r="K48" s="30">
        <v>0</v>
      </c>
      <c r="L48" s="15" t="s">
        <v>55</v>
      </c>
      <c r="M48" s="30">
        <v>0</v>
      </c>
      <c r="P48">
        <v>0</v>
      </c>
      <c r="R48" s="26" t="s">
        <v>112</v>
      </c>
      <c r="S48" s="26">
        <v>0</v>
      </c>
      <c r="T48" s="27" t="s">
        <v>112</v>
      </c>
      <c r="U48" s="27">
        <v>10861</v>
      </c>
      <c r="V48" s="27" t="s">
        <v>36</v>
      </c>
      <c r="W48" s="36">
        <v>0</v>
      </c>
      <c r="X48" s="21">
        <f t="shared" si="7"/>
        <v>0</v>
      </c>
      <c r="Y48" s="15" t="e">
        <f t="shared" si="5"/>
        <v>#DIV/0!</v>
      </c>
      <c r="Z48" s="15" t="s">
        <v>38</v>
      </c>
      <c r="AA48" s="15" t="s">
        <v>12</v>
      </c>
      <c r="AB48" s="30">
        <v>0</v>
      </c>
      <c r="AC48" s="19" t="s">
        <v>39</v>
      </c>
      <c r="AD48" s="30">
        <v>0</v>
      </c>
      <c r="AF48" t="s">
        <v>111</v>
      </c>
    </row>
    <row r="49" spans="1:32">
      <c r="A49" s="26" t="s">
        <v>72</v>
      </c>
      <c r="B49" s="26">
        <v>0</v>
      </c>
      <c r="C49" s="27" t="s">
        <v>72</v>
      </c>
      <c r="D49" s="27">
        <v>128962</v>
      </c>
      <c r="E49" s="17" t="s">
        <v>56</v>
      </c>
      <c r="F49" s="18">
        <v>0</v>
      </c>
      <c r="G49" s="19">
        <f t="shared" si="6"/>
        <v>0</v>
      </c>
      <c r="H49" s="15" t="e">
        <f t="shared" si="4"/>
        <v>#DIV/0!</v>
      </c>
      <c r="I49" s="15" t="s">
        <v>58</v>
      </c>
      <c r="J49" s="15">
        <v>-2019</v>
      </c>
      <c r="K49" s="30">
        <v>0</v>
      </c>
      <c r="L49" s="15" t="s">
        <v>59</v>
      </c>
      <c r="M49" s="30">
        <v>0</v>
      </c>
      <c r="P49">
        <v>585908.849999998</v>
      </c>
      <c r="R49" s="26" t="s">
        <v>72</v>
      </c>
      <c r="S49" s="26">
        <v>0</v>
      </c>
      <c r="T49" s="27" t="s">
        <v>72</v>
      </c>
      <c r="U49" s="27">
        <v>136516</v>
      </c>
      <c r="V49" s="27" t="s">
        <v>40</v>
      </c>
      <c r="W49" s="36">
        <v>0</v>
      </c>
      <c r="X49" s="21">
        <f t="shared" si="7"/>
        <v>0</v>
      </c>
      <c r="Y49" s="15" t="e">
        <f t="shared" si="5"/>
        <v>#DIV/0!</v>
      </c>
      <c r="Z49" s="15" t="s">
        <v>42</v>
      </c>
      <c r="AA49" s="15" t="s">
        <v>43</v>
      </c>
      <c r="AB49" s="30">
        <v>0</v>
      </c>
      <c r="AC49" s="15" t="s">
        <v>44</v>
      </c>
      <c r="AD49" s="30">
        <v>0</v>
      </c>
      <c r="AF49" t="s">
        <v>71</v>
      </c>
    </row>
    <row r="50" spans="1:33">
      <c r="A50" s="26" t="s">
        <v>133</v>
      </c>
      <c r="B50" s="26">
        <v>6051</v>
      </c>
      <c r="C50" s="27" t="s">
        <v>133</v>
      </c>
      <c r="D50" s="27">
        <v>22532</v>
      </c>
      <c r="E50" s="17" t="s">
        <v>60</v>
      </c>
      <c r="F50" s="18">
        <f>H50</f>
        <v>3.7236820360271</v>
      </c>
      <c r="G50" s="19">
        <f t="shared" si="6"/>
        <v>5859.08849999998</v>
      </c>
      <c r="H50" s="15">
        <f t="shared" si="4"/>
        <v>3.7236820360271</v>
      </c>
      <c r="I50" s="15" t="s">
        <v>62</v>
      </c>
      <c r="J50" s="15" t="s">
        <v>12</v>
      </c>
      <c r="K50" s="30">
        <f>D50/G50</f>
        <v>3.84564937020495</v>
      </c>
      <c r="L50" s="15" t="s">
        <v>63</v>
      </c>
      <c r="M50" s="30">
        <f>B50/G50</f>
        <v>1.03275449756392</v>
      </c>
      <c r="P50">
        <v>0</v>
      </c>
      <c r="R50" s="26" t="s">
        <v>133</v>
      </c>
      <c r="S50" s="26">
        <v>6614</v>
      </c>
      <c r="T50" s="27" t="s">
        <v>133</v>
      </c>
      <c r="U50" s="27">
        <v>21057</v>
      </c>
      <c r="V50" s="27" t="s">
        <v>45</v>
      </c>
      <c r="W50" s="36">
        <f t="shared" ref="W50:W53" si="11">Y50</f>
        <v>3.18370123979438</v>
      </c>
      <c r="X50" s="21">
        <f t="shared" si="7"/>
        <v>3794.223</v>
      </c>
      <c r="Y50" s="15">
        <f t="shared" si="5"/>
        <v>3.18370123979438</v>
      </c>
      <c r="Z50" s="32" t="s">
        <v>47</v>
      </c>
      <c r="AA50" s="15"/>
      <c r="AB50" s="30">
        <f t="shared" si="8"/>
        <v>5.54975287430391</v>
      </c>
      <c r="AC50" s="21">
        <v>32538</v>
      </c>
      <c r="AD50" s="30">
        <f t="shared" si="9"/>
        <v>1.74317640265214</v>
      </c>
      <c r="AF50" t="s">
        <v>132</v>
      </c>
      <c r="AG50">
        <v>379422.3</v>
      </c>
    </row>
    <row r="51" spans="1:33">
      <c r="A51" s="26" t="s">
        <v>104</v>
      </c>
      <c r="B51" s="26">
        <v>0</v>
      </c>
      <c r="C51" s="27" t="s">
        <v>104</v>
      </c>
      <c r="D51" s="27">
        <v>16285</v>
      </c>
      <c r="E51" s="17" t="s">
        <v>64</v>
      </c>
      <c r="F51" s="18">
        <v>0</v>
      </c>
      <c r="G51" s="19">
        <f t="shared" si="6"/>
        <v>0</v>
      </c>
      <c r="H51" s="15" t="e">
        <f t="shared" si="4"/>
        <v>#DIV/0!</v>
      </c>
      <c r="I51" s="15" t="s">
        <v>66</v>
      </c>
      <c r="J51" s="15" t="s">
        <v>17</v>
      </c>
      <c r="K51" s="30">
        <v>0</v>
      </c>
      <c r="L51" s="19" t="s">
        <v>67</v>
      </c>
      <c r="M51" s="30">
        <v>0</v>
      </c>
      <c r="P51">
        <v>0</v>
      </c>
      <c r="R51" s="26" t="s">
        <v>104</v>
      </c>
      <c r="S51" s="26">
        <v>10127</v>
      </c>
      <c r="T51" s="27" t="s">
        <v>104</v>
      </c>
      <c r="U51" s="27">
        <v>16675</v>
      </c>
      <c r="V51" s="27" t="s">
        <v>48</v>
      </c>
      <c r="W51" s="36">
        <f t="shared" si="11"/>
        <v>1.64658832823146</v>
      </c>
      <c r="X51" s="21">
        <f>AG51/20</f>
        <v>8021.825</v>
      </c>
      <c r="Y51" s="15">
        <f t="shared" si="5"/>
        <v>1.64658832823146</v>
      </c>
      <c r="Z51" s="15" t="s">
        <v>50</v>
      </c>
      <c r="AA51" s="15">
        <v>2020</v>
      </c>
      <c r="AB51" s="30">
        <f t="shared" si="8"/>
        <v>2.07870403555301</v>
      </c>
      <c r="AC51" s="19" t="s">
        <v>51</v>
      </c>
      <c r="AD51" s="30">
        <f t="shared" si="9"/>
        <v>1.26243093061741</v>
      </c>
      <c r="AF51" t="s">
        <v>103</v>
      </c>
      <c r="AG51">
        <v>160436.5</v>
      </c>
    </row>
    <row r="52" spans="1:33">
      <c r="A52" s="26" t="s">
        <v>137</v>
      </c>
      <c r="B52" s="26">
        <v>0</v>
      </c>
      <c r="C52" s="27" t="s">
        <v>137</v>
      </c>
      <c r="D52" s="27">
        <v>4709</v>
      </c>
      <c r="E52" s="17" t="s">
        <v>68</v>
      </c>
      <c r="F52" s="18">
        <v>0</v>
      </c>
      <c r="G52" s="19">
        <f t="shared" si="6"/>
        <v>0</v>
      </c>
      <c r="H52" s="15" t="e">
        <f t="shared" si="4"/>
        <v>#DIV/0!</v>
      </c>
      <c r="I52" s="32" t="s">
        <v>70</v>
      </c>
      <c r="J52" s="15"/>
      <c r="K52" s="30">
        <v>0</v>
      </c>
      <c r="L52" s="21">
        <v>183416</v>
      </c>
      <c r="M52" s="30">
        <v>0</v>
      </c>
      <c r="P52">
        <v>0</v>
      </c>
      <c r="R52" s="26" t="s">
        <v>137</v>
      </c>
      <c r="S52" s="26">
        <v>16729</v>
      </c>
      <c r="T52" s="27"/>
      <c r="U52" s="27"/>
      <c r="V52" s="27" t="s">
        <v>82</v>
      </c>
      <c r="W52" s="36">
        <f t="shared" si="11"/>
        <v>0</v>
      </c>
      <c r="X52" s="21">
        <f>AG52/10</f>
        <v>18264.8309999999</v>
      </c>
      <c r="Y52" s="15">
        <f t="shared" si="5"/>
        <v>0</v>
      </c>
      <c r="Z52" s="15" t="s">
        <v>84</v>
      </c>
      <c r="AA52" s="15" t="s">
        <v>12</v>
      </c>
      <c r="AB52" s="30">
        <f t="shared" si="8"/>
        <v>0</v>
      </c>
      <c r="AC52" s="15" t="s">
        <v>85</v>
      </c>
      <c r="AD52" s="30">
        <f t="shared" si="9"/>
        <v>0.915913210475372</v>
      </c>
      <c r="AF52" t="s">
        <v>136</v>
      </c>
      <c r="AG52">
        <v>182648.309999999</v>
      </c>
    </row>
    <row r="53" spans="1:33">
      <c r="A53" s="26" t="s">
        <v>96</v>
      </c>
      <c r="B53" s="26">
        <v>0</v>
      </c>
      <c r="C53" s="27" t="s">
        <v>96</v>
      </c>
      <c r="D53" s="27">
        <v>40357</v>
      </c>
      <c r="E53" s="17" t="s">
        <v>71</v>
      </c>
      <c r="F53" s="18">
        <v>0</v>
      </c>
      <c r="G53" s="19">
        <f t="shared" si="6"/>
        <v>0</v>
      </c>
      <c r="H53" s="15" t="e">
        <f t="shared" si="4"/>
        <v>#DIV/0!</v>
      </c>
      <c r="I53" s="15" t="s">
        <v>73</v>
      </c>
      <c r="J53" s="15">
        <v>-2020</v>
      </c>
      <c r="K53" s="30">
        <v>0</v>
      </c>
      <c r="L53" s="19" t="s">
        <v>74</v>
      </c>
      <c r="M53" s="30">
        <v>0</v>
      </c>
      <c r="P53">
        <v>0</v>
      </c>
      <c r="R53" s="26" t="s">
        <v>96</v>
      </c>
      <c r="S53" s="26">
        <v>16886</v>
      </c>
      <c r="T53" s="27" t="s">
        <v>96</v>
      </c>
      <c r="U53" s="27">
        <v>40207</v>
      </c>
      <c r="V53" s="27" t="s">
        <v>52</v>
      </c>
      <c r="W53" s="36">
        <f t="shared" si="11"/>
        <v>2.38108492242094</v>
      </c>
      <c r="X53" s="21">
        <f>AG53/1</f>
        <v>15648.3</v>
      </c>
      <c r="Y53" s="15">
        <f t="shared" si="5"/>
        <v>2.38108492242094</v>
      </c>
      <c r="Z53" s="15" t="s">
        <v>54</v>
      </c>
      <c r="AA53" s="15" t="s">
        <v>26</v>
      </c>
      <c r="AB53" s="30">
        <f t="shared" si="8"/>
        <v>2.56941648613587</v>
      </c>
      <c r="AC53" s="15" t="s">
        <v>55</v>
      </c>
      <c r="AD53" s="30">
        <f t="shared" si="9"/>
        <v>1.07909485375408</v>
      </c>
      <c r="AF53" t="s">
        <v>95</v>
      </c>
      <c r="AG53">
        <v>15648.3</v>
      </c>
    </row>
    <row r="54" spans="1:32">
      <c r="A54" s="26" t="s">
        <v>61</v>
      </c>
      <c r="B54" s="26">
        <v>0</v>
      </c>
      <c r="C54" s="27" t="s">
        <v>61</v>
      </c>
      <c r="D54" s="27">
        <v>275335</v>
      </c>
      <c r="E54" s="17" t="s">
        <v>75</v>
      </c>
      <c r="F54" s="18">
        <v>0</v>
      </c>
      <c r="G54" s="19">
        <f t="shared" si="6"/>
        <v>0</v>
      </c>
      <c r="H54" s="15" t="e">
        <f t="shared" si="4"/>
        <v>#DIV/0!</v>
      </c>
      <c r="I54" s="33" t="s">
        <v>77</v>
      </c>
      <c r="J54" s="15"/>
      <c r="K54" s="30">
        <v>0</v>
      </c>
      <c r="L54" s="19">
        <v>97104</v>
      </c>
      <c r="M54" s="30">
        <v>0</v>
      </c>
      <c r="P54">
        <v>0</v>
      </c>
      <c r="R54" s="26" t="s">
        <v>61</v>
      </c>
      <c r="S54" s="26">
        <v>0</v>
      </c>
      <c r="T54" s="27" t="s">
        <v>61</v>
      </c>
      <c r="U54" s="27">
        <v>303225</v>
      </c>
      <c r="V54" s="27" t="s">
        <v>56</v>
      </c>
      <c r="W54" s="36">
        <v>0</v>
      </c>
      <c r="X54" s="21">
        <f t="shared" si="7"/>
        <v>0</v>
      </c>
      <c r="Y54" s="15" t="e">
        <f t="shared" si="5"/>
        <v>#DIV/0!</v>
      </c>
      <c r="Z54" s="15" t="s">
        <v>58</v>
      </c>
      <c r="AA54" s="15">
        <v>-2019</v>
      </c>
      <c r="AB54" s="30">
        <v>0</v>
      </c>
      <c r="AC54" s="15" t="s">
        <v>59</v>
      </c>
      <c r="AD54" s="30">
        <v>0</v>
      </c>
      <c r="AF54" t="s">
        <v>60</v>
      </c>
    </row>
    <row r="55" spans="1:33">
      <c r="A55" s="26" t="s">
        <v>41</v>
      </c>
      <c r="B55" s="26">
        <v>0</v>
      </c>
      <c r="C55" s="27" t="s">
        <v>41</v>
      </c>
      <c r="D55" s="27">
        <v>172608</v>
      </c>
      <c r="E55" s="17" t="s">
        <v>78</v>
      </c>
      <c r="F55" s="18">
        <v>0</v>
      </c>
      <c r="G55" s="19">
        <f t="shared" si="6"/>
        <v>0</v>
      </c>
      <c r="H55" s="15" t="e">
        <f t="shared" si="4"/>
        <v>#DIV/0!</v>
      </c>
      <c r="I55" s="15" t="s">
        <v>80</v>
      </c>
      <c r="J55" s="15" t="s">
        <v>12</v>
      </c>
      <c r="K55" s="30">
        <v>0</v>
      </c>
      <c r="L55" s="15" t="s">
        <v>81</v>
      </c>
      <c r="M55" s="30">
        <v>0</v>
      </c>
      <c r="P55">
        <v>173478.849999999</v>
      </c>
      <c r="R55" s="26" t="s">
        <v>41</v>
      </c>
      <c r="S55" s="26">
        <v>19161</v>
      </c>
      <c r="T55" s="27" t="s">
        <v>41</v>
      </c>
      <c r="U55" s="27">
        <v>207727</v>
      </c>
      <c r="V55" s="27" t="s">
        <v>60</v>
      </c>
      <c r="W55" s="36">
        <f t="shared" ref="W55:W58" si="12">Y55</f>
        <v>10.8411356401023</v>
      </c>
      <c r="X55" s="21">
        <f>AG55/10</f>
        <v>18789.5219999999</v>
      </c>
      <c r="Y55" s="15">
        <f t="shared" si="5"/>
        <v>10.8411356401023</v>
      </c>
      <c r="Z55" s="15" t="s">
        <v>62</v>
      </c>
      <c r="AA55" s="15" t="s">
        <v>12</v>
      </c>
      <c r="AB55" s="30">
        <f t="shared" si="8"/>
        <v>11.055470171088</v>
      </c>
      <c r="AC55" s="15" t="s">
        <v>63</v>
      </c>
      <c r="AD55" s="30">
        <f t="shared" si="9"/>
        <v>1.01977048697674</v>
      </c>
      <c r="AF55" t="s">
        <v>40</v>
      </c>
      <c r="AG55">
        <v>187895.219999999</v>
      </c>
    </row>
    <row r="56" spans="1:33">
      <c r="A56" s="26" t="s">
        <v>92</v>
      </c>
      <c r="B56" s="26">
        <v>11838</v>
      </c>
      <c r="C56" s="27" t="s">
        <v>92</v>
      </c>
      <c r="D56" s="22">
        <v>1732</v>
      </c>
      <c r="E56" s="17" t="s">
        <v>82</v>
      </c>
      <c r="F56" s="18">
        <f>H56</f>
        <v>0.146308498057104</v>
      </c>
      <c r="G56" s="19">
        <f>P55/10</f>
        <v>17347.8849999999</v>
      </c>
      <c r="H56" s="15">
        <f t="shared" si="4"/>
        <v>0.146308498057104</v>
      </c>
      <c r="I56" s="15" t="s">
        <v>84</v>
      </c>
      <c r="J56" s="15" t="s">
        <v>12</v>
      </c>
      <c r="K56" s="30">
        <f>D56/G56</f>
        <v>0.0998392599443684</v>
      </c>
      <c r="L56" s="15" t="s">
        <v>85</v>
      </c>
      <c r="M56" s="30">
        <f>B56/G56</f>
        <v>0.682388660058564</v>
      </c>
      <c r="P56">
        <v>0</v>
      </c>
      <c r="R56" s="26" t="s">
        <v>92</v>
      </c>
      <c r="S56" s="26">
        <v>9272</v>
      </c>
      <c r="T56" s="27"/>
      <c r="U56" s="27"/>
      <c r="V56" s="27" t="s">
        <v>86</v>
      </c>
      <c r="W56" s="36">
        <f t="shared" si="12"/>
        <v>0</v>
      </c>
      <c r="X56" s="21">
        <f t="shared" si="7"/>
        <v>859.9716</v>
      </c>
      <c r="Y56" s="15">
        <f t="shared" si="5"/>
        <v>0</v>
      </c>
      <c r="Z56" s="15" t="s">
        <v>88</v>
      </c>
      <c r="AA56" s="15" t="s">
        <v>89</v>
      </c>
      <c r="AB56" s="30">
        <f t="shared" si="8"/>
        <v>0</v>
      </c>
      <c r="AC56" s="15" t="s">
        <v>90</v>
      </c>
      <c r="AD56" s="30">
        <f t="shared" si="9"/>
        <v>10.7817513973717</v>
      </c>
      <c r="AF56" t="s">
        <v>91</v>
      </c>
      <c r="AG56">
        <v>85997.16</v>
      </c>
    </row>
    <row r="57" spans="1:32">
      <c r="A57" s="26" t="s">
        <v>53</v>
      </c>
      <c r="B57" s="26">
        <v>0</v>
      </c>
      <c r="C57" s="27" t="s">
        <v>53</v>
      </c>
      <c r="D57" s="27">
        <v>311488</v>
      </c>
      <c r="E57" s="17" t="s">
        <v>86</v>
      </c>
      <c r="F57" s="18">
        <v>0</v>
      </c>
      <c r="G57" s="19">
        <f t="shared" si="6"/>
        <v>0</v>
      </c>
      <c r="H57" s="15" t="e">
        <f t="shared" si="4"/>
        <v>#DIV/0!</v>
      </c>
      <c r="I57" s="15" t="s">
        <v>88</v>
      </c>
      <c r="J57" s="15" t="s">
        <v>89</v>
      </c>
      <c r="K57" s="30">
        <v>0</v>
      </c>
      <c r="L57" s="15" t="s">
        <v>90</v>
      </c>
      <c r="M57" s="30">
        <v>0</v>
      </c>
      <c r="P57">
        <v>0</v>
      </c>
      <c r="R57" s="26" t="s">
        <v>53</v>
      </c>
      <c r="S57" s="26">
        <v>0</v>
      </c>
      <c r="T57" s="27" t="s">
        <v>53</v>
      </c>
      <c r="U57" s="27">
        <v>391279</v>
      </c>
      <c r="V57" s="27" t="s">
        <v>64</v>
      </c>
      <c r="W57" s="36">
        <v>0</v>
      </c>
      <c r="X57" s="21">
        <f t="shared" si="7"/>
        <v>0</v>
      </c>
      <c r="Y57" s="15" t="e">
        <f t="shared" si="5"/>
        <v>#DIV/0!</v>
      </c>
      <c r="Z57" s="15" t="s">
        <v>66</v>
      </c>
      <c r="AA57" s="15" t="s">
        <v>17</v>
      </c>
      <c r="AB57" s="30">
        <v>0</v>
      </c>
      <c r="AC57" s="19" t="s">
        <v>67</v>
      </c>
      <c r="AD57" s="30">
        <v>0</v>
      </c>
      <c r="AF57" t="s">
        <v>52</v>
      </c>
    </row>
    <row r="58" spans="1:33">
      <c r="A58" s="26" t="s">
        <v>108</v>
      </c>
      <c r="B58" s="26">
        <v>0</v>
      </c>
      <c r="C58" s="27" t="s">
        <v>108</v>
      </c>
      <c r="D58" s="27">
        <v>11708</v>
      </c>
      <c r="E58" s="17" t="s">
        <v>91</v>
      </c>
      <c r="F58" s="18">
        <v>0</v>
      </c>
      <c r="G58" s="19">
        <f t="shared" si="6"/>
        <v>0</v>
      </c>
      <c r="H58" s="15" t="e">
        <f t="shared" si="4"/>
        <v>#DIV/0!</v>
      </c>
      <c r="I58" s="15" t="s">
        <v>93</v>
      </c>
      <c r="J58" s="15" t="s">
        <v>12</v>
      </c>
      <c r="K58" s="30">
        <v>0</v>
      </c>
      <c r="L58" s="15" t="s">
        <v>94</v>
      </c>
      <c r="M58" s="30">
        <v>0</v>
      </c>
      <c r="P58">
        <v>0</v>
      </c>
      <c r="R58" s="26" t="s">
        <v>108</v>
      </c>
      <c r="S58" s="26">
        <v>6534</v>
      </c>
      <c r="T58" s="27"/>
      <c r="U58" s="22"/>
      <c r="V58" s="27" t="s">
        <v>91</v>
      </c>
      <c r="W58" s="36">
        <f t="shared" si="12"/>
        <v>0</v>
      </c>
      <c r="X58" s="21">
        <f t="shared" si="7"/>
        <v>1387.1539</v>
      </c>
      <c r="Y58" s="15">
        <f t="shared" si="5"/>
        <v>0</v>
      </c>
      <c r="Z58" s="15" t="s">
        <v>93</v>
      </c>
      <c r="AA58" s="15" t="s">
        <v>12</v>
      </c>
      <c r="AB58" s="30">
        <f t="shared" si="8"/>
        <v>0</v>
      </c>
      <c r="AC58" s="15" t="s">
        <v>94</v>
      </c>
      <c r="AD58" s="30">
        <f t="shared" si="9"/>
        <v>4.71036414921228</v>
      </c>
      <c r="AF58" t="s">
        <v>107</v>
      </c>
      <c r="AG58">
        <v>138715.39</v>
      </c>
    </row>
    <row r="83" spans="1:14">
      <c r="A83" s="10"/>
      <c r="B83" s="10"/>
      <c r="C83" s="10"/>
      <c r="E83" s="10"/>
      <c r="F83" s="39"/>
      <c r="G83" s="10"/>
      <c r="H83" s="10"/>
      <c r="I83" s="10"/>
      <c r="J83" s="10"/>
      <c r="K83" s="40"/>
      <c r="L83" s="41"/>
      <c r="M83" s="40"/>
      <c r="N83" s="10"/>
    </row>
    <row r="84" spans="1:14">
      <c r="A84" s="10"/>
      <c r="B84" s="10"/>
      <c r="C84" s="10"/>
      <c r="E84" s="10"/>
      <c r="F84" s="39"/>
      <c r="G84" s="10"/>
      <c r="H84" s="10"/>
      <c r="I84" s="10"/>
      <c r="J84" s="10"/>
      <c r="K84" s="40"/>
      <c r="L84" s="41"/>
      <c r="M84" s="40"/>
      <c r="N84" s="10"/>
    </row>
    <row r="85" spans="1:14">
      <c r="A85" s="10"/>
      <c r="B85" s="10"/>
      <c r="C85" s="10"/>
      <c r="E85" s="10"/>
      <c r="F85" s="39"/>
      <c r="G85" s="10"/>
      <c r="H85" s="10"/>
      <c r="I85" s="10"/>
      <c r="J85" s="10"/>
      <c r="K85" s="40"/>
      <c r="L85" s="41"/>
      <c r="M85" s="40"/>
      <c r="N85" s="10"/>
    </row>
  </sheetData>
  <sortState ref="A2:M33">
    <sortCondition ref="M2"/>
  </sortState>
  <mergeCells count="3">
    <mergeCell ref="A1:M1"/>
    <mergeCell ref="A36:M36"/>
    <mergeCell ref="R36:AD36"/>
  </mergeCells>
  <conditionalFormatting sqref="A38:A58">
    <cfRule type="duplicateValues" dxfId="0" priority="14"/>
    <cfRule type="duplicateValues" dxfId="1" priority="13"/>
    <cfRule type="duplicateValues" dxfId="2" priority="12"/>
  </conditionalFormatting>
  <conditionalFormatting sqref="C3:C34">
    <cfRule type="duplicateValues" dxfId="1" priority="27"/>
    <cfRule type="duplicateValues" dxfId="1" priority="28"/>
  </conditionalFormatting>
  <conditionalFormatting sqref="C55:C58">
    <cfRule type="duplicateValues" dxfId="0" priority="11"/>
    <cfRule type="duplicateValues" dxfId="1" priority="10"/>
    <cfRule type="duplicateValues" dxfId="2" priority="9"/>
  </conditionalFormatting>
  <conditionalFormatting sqref="E3:E34">
    <cfRule type="duplicateValues" dxfId="1" priority="25"/>
    <cfRule type="duplicateValues" dxfId="1" priority="26"/>
  </conditionalFormatting>
  <conditionalFormatting sqref="E38:E58">
    <cfRule type="duplicateValues" dxfId="1" priority="21"/>
    <cfRule type="duplicateValues" dxfId="1" priority="22"/>
  </conditionalFormatting>
  <conditionalFormatting sqref="R38:R51">
    <cfRule type="duplicateValues" dxfId="1" priority="2"/>
  </conditionalFormatting>
  <conditionalFormatting sqref="R52:R58">
    <cfRule type="duplicateValues" dxfId="1" priority="1"/>
  </conditionalFormatting>
  <conditionalFormatting sqref="T52:T58">
    <cfRule type="duplicateValues" dxfId="1" priority="5"/>
    <cfRule type="duplicateValues" dxfId="1" priority="6"/>
  </conditionalFormatting>
  <conditionalFormatting sqref="V38:V58">
    <cfRule type="duplicateValues" dxfId="1" priority="3"/>
    <cfRule type="duplicateValues" dxfId="1" priority="4"/>
  </conditionalFormatting>
  <hyperlinks>
    <hyperlink ref="I19" r:id="rId1" display="https://data.house.163.com/bj/index.html"/>
    <hyperlink ref="I17" r:id="rId2" display="https://fsfc.fszj.foshan.gov.cn/pub/fszjj/tjsj/?ad_check=1" tooltip="https://fsfc.fszj.foshan.gov.cn/pub/fszjj/tjsj/?ad_check=1"/>
    <hyperlink ref="I26" r:id="rId3" display="https://ts.newhouse.fang.com/2020-01-13/34490084.htm"/>
    <hyperlink ref="I34" r:id="rId4" display="https://data.house.163.com/wz/housing/index.html"/>
    <hyperlink ref="I7" r:id="rId5" display="http://www.h0758.net/info/a22eaea8-f724-45c0-b714-20850439d625/detail"/>
    <hyperlink ref="I54" r:id="rId1" display="https://data.house.163.com/bj/index.html"/>
    <hyperlink ref="I52" r:id="rId2" display="https://fsfc.fszj.foshan.gov.cn/pub/fszjj/tjsj/?ad_check=1" tooltip="https://fsfc.fszj.foshan.gov.cn/pub/fszjj/tjsj/?ad_check=1"/>
    <hyperlink ref="I42" r:id="rId5" display="http://www.h0758.net/info/a22eaea8-f724-45c0-b714-20850439d625/detail"/>
    <hyperlink ref="Z44" r:id="rId1" display="https://data.house.163.com/bj/index.html"/>
    <hyperlink ref="Z38" r:id="rId2" display="https://fsfc.fszj.foshan.gov.cn/pub/fszjj/tjsj/?ad_check=1" tooltip="https://fsfc.fszj.foshan.gov.cn/pub/fszjj/tjsj/?ad_check=1"/>
    <hyperlink ref="Z45" r:id="rId5" display="http://www.h0758.net/info/a22eaea8-f724-45c0-b714-20850439d625/detai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23"/>
  <sheetViews>
    <sheetView workbookViewId="0">
      <selection activeCell="K14" sqref="K14"/>
    </sheetView>
  </sheetViews>
  <sheetFormatPr defaultColWidth="8.66666666666667" defaultRowHeight="14" outlineLevelCol="2"/>
  <cols>
    <col min="3" max="3" width="10.5"/>
  </cols>
  <sheetData>
    <row r="3" spans="2:3">
      <c r="B3" t="s">
        <v>119</v>
      </c>
      <c r="C3">
        <v>0</v>
      </c>
    </row>
    <row r="4" spans="2:3">
      <c r="B4" t="s">
        <v>68</v>
      </c>
      <c r="C4">
        <v>442593.18</v>
      </c>
    </row>
    <row r="5" spans="2:3">
      <c r="B5" t="s">
        <v>115</v>
      </c>
      <c r="C5">
        <v>0</v>
      </c>
    </row>
    <row r="6" spans="2:2">
      <c r="B6" t="s">
        <v>82</v>
      </c>
    </row>
    <row r="7" spans="2:3">
      <c r="B7" t="s">
        <v>78</v>
      </c>
      <c r="C7">
        <v>20209.47</v>
      </c>
    </row>
    <row r="8" spans="2:2">
      <c r="B8" t="s">
        <v>99</v>
      </c>
    </row>
    <row r="9" spans="2:3">
      <c r="B9" t="s">
        <v>64</v>
      </c>
      <c r="C9">
        <v>125956.48</v>
      </c>
    </row>
    <row r="10" spans="2:3">
      <c r="B10" t="s">
        <v>86</v>
      </c>
      <c r="C10">
        <v>34487.1099999999</v>
      </c>
    </row>
    <row r="11" spans="2:3">
      <c r="B11" t="s">
        <v>127</v>
      </c>
      <c r="C11">
        <v>145608.36</v>
      </c>
    </row>
    <row r="12" spans="2:3">
      <c r="B12" t="s">
        <v>56</v>
      </c>
      <c r="C12">
        <v>114768.919999999</v>
      </c>
    </row>
    <row r="13" spans="2:2">
      <c r="B13" t="s">
        <v>111</v>
      </c>
    </row>
    <row r="14" spans="2:2">
      <c r="B14" t="s">
        <v>71</v>
      </c>
    </row>
    <row r="15" spans="2:3">
      <c r="B15" t="s">
        <v>132</v>
      </c>
      <c r="C15">
        <v>379422.3</v>
      </c>
    </row>
    <row r="16" spans="2:3">
      <c r="B16" t="s">
        <v>103</v>
      </c>
      <c r="C16">
        <v>160436.5</v>
      </c>
    </row>
    <row r="17" spans="2:3">
      <c r="B17" t="s">
        <v>136</v>
      </c>
      <c r="C17">
        <v>182648.309999999</v>
      </c>
    </row>
    <row r="18" spans="2:3">
      <c r="B18" t="s">
        <v>95</v>
      </c>
      <c r="C18">
        <v>15648.3</v>
      </c>
    </row>
    <row r="19" spans="2:2">
      <c r="B19" t="s">
        <v>60</v>
      </c>
    </row>
    <row r="20" spans="2:3">
      <c r="B20" t="s">
        <v>40</v>
      </c>
      <c r="C20">
        <v>187895.219999999</v>
      </c>
    </row>
    <row r="21" spans="2:3">
      <c r="B21" t="s">
        <v>91</v>
      </c>
      <c r="C21">
        <v>85997.16</v>
      </c>
    </row>
    <row r="22" spans="2:2">
      <c r="B22" t="s">
        <v>52</v>
      </c>
    </row>
    <row r="23" spans="2:3">
      <c r="B23" t="s">
        <v>107</v>
      </c>
      <c r="C23">
        <v>138715.39</v>
      </c>
    </row>
  </sheetData>
  <sortState ref="B3:C23">
    <sortCondition ref="B3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zoomScale="115" zoomScaleNormal="115" topLeftCell="C1" workbookViewId="0">
      <selection activeCell="H10" sqref="H10"/>
    </sheetView>
  </sheetViews>
  <sheetFormatPr defaultColWidth="9" defaultRowHeight="14" outlineLevelCol="5"/>
  <cols>
    <col min="1" max="1" width="11.6583333333333" style="2" hidden="1" customWidth="1"/>
    <col min="2" max="2" width="12.9" style="2" hidden="1" customWidth="1"/>
    <col min="3" max="3" width="9.33333333333333" style="2" customWidth="1"/>
    <col min="4" max="4" width="16.95" style="2" customWidth="1"/>
    <col min="5" max="5" width="9.33333333333333" style="2" customWidth="1"/>
    <col min="6" max="6" width="18.0416666666667" style="2" customWidth="1"/>
    <col min="7" max="16384" width="9" style="2"/>
  </cols>
  <sheetData>
    <row r="1" ht="20" spans="1:6">
      <c r="A1" s="3" t="s">
        <v>0</v>
      </c>
      <c r="B1" s="3"/>
      <c r="C1" s="3" t="s">
        <v>141</v>
      </c>
      <c r="D1" s="3"/>
      <c r="E1" s="3" t="s">
        <v>143</v>
      </c>
      <c r="F1" s="3"/>
    </row>
    <row r="2" ht="14.5" spans="1:6">
      <c r="A2" s="4" t="s">
        <v>144</v>
      </c>
      <c r="B2" s="7" t="s">
        <v>2</v>
      </c>
      <c r="C2" s="4" t="s">
        <v>144</v>
      </c>
      <c r="D2" s="7" t="s">
        <v>2</v>
      </c>
      <c r="E2" s="4" t="s">
        <v>144</v>
      </c>
      <c r="F2" s="7" t="s">
        <v>2</v>
      </c>
    </row>
    <row r="3" spans="1:6">
      <c r="A3" s="8" t="s">
        <v>71</v>
      </c>
      <c r="B3" s="8">
        <v>161947</v>
      </c>
      <c r="C3" s="8" t="s">
        <v>119</v>
      </c>
      <c r="D3" s="8">
        <v>2451</v>
      </c>
      <c r="E3" s="8" t="s">
        <v>119</v>
      </c>
      <c r="F3" s="8">
        <v>2348</v>
      </c>
    </row>
    <row r="4" spans="1:6">
      <c r="A4" s="8" t="s">
        <v>19</v>
      </c>
      <c r="B4" s="8">
        <v>0</v>
      </c>
      <c r="C4" s="8" t="s">
        <v>68</v>
      </c>
      <c r="D4" s="8">
        <v>0</v>
      </c>
      <c r="E4" s="8" t="s">
        <v>68</v>
      </c>
      <c r="F4" s="8">
        <v>6746</v>
      </c>
    </row>
    <row r="5" spans="1:6">
      <c r="A5" s="8" t="s">
        <v>36</v>
      </c>
      <c r="B5" s="8">
        <v>7110</v>
      </c>
      <c r="C5" s="8" t="s">
        <v>115</v>
      </c>
      <c r="D5" s="8">
        <v>0</v>
      </c>
      <c r="E5" s="8" t="s">
        <v>115</v>
      </c>
      <c r="F5" s="8">
        <v>16033</v>
      </c>
    </row>
    <row r="6" spans="1:6">
      <c r="A6" s="8" t="s">
        <v>23</v>
      </c>
      <c r="B6" s="8">
        <v>0</v>
      </c>
      <c r="C6" s="8" t="s">
        <v>82</v>
      </c>
      <c r="D6" s="8">
        <v>0</v>
      </c>
      <c r="E6" s="8" t="s">
        <v>82</v>
      </c>
      <c r="F6" s="8">
        <v>0</v>
      </c>
    </row>
    <row r="7" spans="1:6">
      <c r="A7" s="9" t="s">
        <v>82</v>
      </c>
      <c r="B7" s="9">
        <v>129052</v>
      </c>
      <c r="C7" s="8" t="s">
        <v>78</v>
      </c>
      <c r="D7" s="8">
        <v>0</v>
      </c>
      <c r="E7" s="8" t="s">
        <v>78</v>
      </c>
      <c r="F7" s="8">
        <v>1647</v>
      </c>
    </row>
    <row r="8" spans="1:6">
      <c r="A8" s="9" t="s">
        <v>99</v>
      </c>
      <c r="B8" s="9">
        <v>186393</v>
      </c>
      <c r="C8" s="8" t="s">
        <v>99</v>
      </c>
      <c r="D8" s="8">
        <v>0</v>
      </c>
      <c r="E8" s="8" t="s">
        <v>99</v>
      </c>
      <c r="F8" s="8">
        <v>0</v>
      </c>
    </row>
    <row r="9" spans="1:6">
      <c r="A9" s="8" t="s">
        <v>119</v>
      </c>
      <c r="B9" s="8">
        <v>104483</v>
      </c>
      <c r="C9" s="8" t="s">
        <v>64</v>
      </c>
      <c r="D9" s="8">
        <v>0</v>
      </c>
      <c r="E9" s="8" t="s">
        <v>64</v>
      </c>
      <c r="F9" s="8">
        <v>14521</v>
      </c>
    </row>
    <row r="10" spans="1:6">
      <c r="A10" s="8" t="s">
        <v>111</v>
      </c>
      <c r="B10" s="8">
        <v>124546</v>
      </c>
      <c r="C10" s="8" t="s">
        <v>86</v>
      </c>
      <c r="D10" s="8">
        <v>2975</v>
      </c>
      <c r="E10" s="8" t="s">
        <v>86</v>
      </c>
      <c r="F10" s="8">
        <v>3750</v>
      </c>
    </row>
    <row r="11" spans="1:6">
      <c r="A11" s="8" t="s">
        <v>123</v>
      </c>
      <c r="B11" s="8">
        <v>62718</v>
      </c>
      <c r="C11" s="8" t="s">
        <v>127</v>
      </c>
      <c r="D11" s="8">
        <v>3700</v>
      </c>
      <c r="E11" s="8" t="s">
        <v>127</v>
      </c>
      <c r="F11" s="8">
        <v>6445</v>
      </c>
    </row>
    <row r="12" spans="1:6">
      <c r="A12" s="8" t="s">
        <v>86</v>
      </c>
      <c r="B12" s="8">
        <v>148310</v>
      </c>
      <c r="C12" s="8" t="s">
        <v>56</v>
      </c>
      <c r="D12" s="8">
        <v>0</v>
      </c>
      <c r="E12" s="8" t="s">
        <v>56</v>
      </c>
      <c r="F12" s="8">
        <v>8102</v>
      </c>
    </row>
    <row r="13" spans="1:6">
      <c r="A13" s="8" t="s">
        <v>132</v>
      </c>
      <c r="B13" s="8">
        <v>99902</v>
      </c>
      <c r="C13" s="8" t="s">
        <v>111</v>
      </c>
      <c r="D13" s="8">
        <v>0</v>
      </c>
      <c r="E13" s="8" t="s">
        <v>111</v>
      </c>
      <c r="F13" s="8">
        <v>0</v>
      </c>
    </row>
    <row r="14" spans="1:6">
      <c r="A14" s="8" t="s">
        <v>48</v>
      </c>
      <c r="B14" s="8">
        <v>6224</v>
      </c>
      <c r="C14" s="8" t="s">
        <v>71</v>
      </c>
      <c r="D14" s="8">
        <v>0</v>
      </c>
      <c r="E14" s="8" t="s">
        <v>71</v>
      </c>
      <c r="F14" s="8">
        <v>0</v>
      </c>
    </row>
    <row r="15" spans="1:6">
      <c r="A15" s="8" t="s">
        <v>56</v>
      </c>
      <c r="B15" s="8">
        <v>120175</v>
      </c>
      <c r="C15" s="8" t="s">
        <v>132</v>
      </c>
      <c r="D15" s="8">
        <v>6051</v>
      </c>
      <c r="E15" s="8" t="s">
        <v>132</v>
      </c>
      <c r="F15" s="8">
        <v>6614</v>
      </c>
    </row>
    <row r="16" spans="1:6">
      <c r="A16" s="8" t="s">
        <v>68</v>
      </c>
      <c r="B16" s="8">
        <v>184903</v>
      </c>
      <c r="C16" s="8" t="s">
        <v>103</v>
      </c>
      <c r="D16" s="8">
        <v>0</v>
      </c>
      <c r="E16" s="8" t="s">
        <v>103</v>
      </c>
      <c r="F16" s="8">
        <v>10127</v>
      </c>
    </row>
    <row r="17" spans="1:6">
      <c r="A17" s="9" t="s">
        <v>115</v>
      </c>
      <c r="B17" s="9">
        <v>173075</v>
      </c>
      <c r="C17" s="8" t="s">
        <v>136</v>
      </c>
      <c r="D17" s="8">
        <v>0</v>
      </c>
      <c r="E17" s="8" t="s">
        <v>136</v>
      </c>
      <c r="F17" s="8">
        <v>16729</v>
      </c>
    </row>
    <row r="18" spans="1:6">
      <c r="A18" s="9" t="s">
        <v>78</v>
      </c>
      <c r="B18" s="9">
        <v>46832</v>
      </c>
      <c r="C18" s="8" t="s">
        <v>95</v>
      </c>
      <c r="D18" s="8">
        <v>0</v>
      </c>
      <c r="E18" s="8" t="s">
        <v>95</v>
      </c>
      <c r="F18" s="8">
        <v>16886</v>
      </c>
    </row>
    <row r="19" spans="1:6">
      <c r="A19" s="8" t="s">
        <v>45</v>
      </c>
      <c r="B19" s="8">
        <v>5722</v>
      </c>
      <c r="C19" s="8" t="s">
        <v>60</v>
      </c>
      <c r="D19" s="8">
        <v>0</v>
      </c>
      <c r="E19" s="8" t="s">
        <v>60</v>
      </c>
      <c r="F19" s="8">
        <v>0</v>
      </c>
    </row>
    <row r="20" spans="1:6">
      <c r="A20" s="8" t="s">
        <v>14</v>
      </c>
      <c r="B20" s="8">
        <v>0</v>
      </c>
      <c r="C20" s="8" t="s">
        <v>40</v>
      </c>
      <c r="D20" s="8">
        <v>0</v>
      </c>
      <c r="E20" s="8" t="s">
        <v>40</v>
      </c>
      <c r="F20" s="8">
        <v>19161</v>
      </c>
    </row>
    <row r="21" spans="1:6">
      <c r="A21" s="8" t="s">
        <v>64</v>
      </c>
      <c r="B21" s="8">
        <v>146246</v>
      </c>
      <c r="C21" s="8" t="s">
        <v>91</v>
      </c>
      <c r="D21" s="8">
        <v>11838</v>
      </c>
      <c r="E21" s="8" t="s">
        <v>91</v>
      </c>
      <c r="F21" s="8">
        <v>9272</v>
      </c>
    </row>
    <row r="22" spans="1:6">
      <c r="A22" s="8" t="s">
        <v>75</v>
      </c>
      <c r="B22" s="8">
        <v>103946</v>
      </c>
      <c r="C22" s="8" t="s">
        <v>52</v>
      </c>
      <c r="D22" s="8">
        <v>0</v>
      </c>
      <c r="E22" s="8" t="s">
        <v>52</v>
      </c>
      <c r="F22" s="8">
        <v>0</v>
      </c>
    </row>
    <row r="23" spans="1:6">
      <c r="A23" s="8" t="s">
        <v>127</v>
      </c>
      <c r="B23" s="8">
        <v>74150</v>
      </c>
      <c r="C23" s="8" t="s">
        <v>107</v>
      </c>
      <c r="D23" s="8">
        <v>0</v>
      </c>
      <c r="E23" s="8" t="s">
        <v>107</v>
      </c>
      <c r="F23" s="8">
        <v>6534</v>
      </c>
    </row>
    <row r="24" spans="1:2">
      <c r="A24" s="8" t="s">
        <v>32</v>
      </c>
      <c r="B24" s="8">
        <v>1920</v>
      </c>
    </row>
    <row r="25" spans="1:2">
      <c r="A25" s="9" t="s">
        <v>103</v>
      </c>
      <c r="B25" s="9">
        <v>144779</v>
      </c>
    </row>
    <row r="26" spans="1:2">
      <c r="A26" s="9" t="s">
        <v>136</v>
      </c>
      <c r="B26" s="9">
        <v>179666</v>
      </c>
    </row>
    <row r="27" spans="1:2">
      <c r="A27" s="9" t="s">
        <v>95</v>
      </c>
      <c r="B27" s="9">
        <v>173164</v>
      </c>
    </row>
    <row r="28" spans="1:2">
      <c r="A28" s="9" t="s">
        <v>60</v>
      </c>
      <c r="B28" s="9">
        <v>164630</v>
      </c>
    </row>
    <row r="29" spans="1:2">
      <c r="A29" s="8" t="s">
        <v>9</v>
      </c>
      <c r="B29" s="8">
        <v>0</v>
      </c>
    </row>
    <row r="30" spans="1:2">
      <c r="A30" s="9" t="s">
        <v>40</v>
      </c>
      <c r="B30" s="9">
        <v>191159</v>
      </c>
    </row>
    <row r="31" spans="1:2">
      <c r="A31" s="8" t="s">
        <v>28</v>
      </c>
      <c r="B31" s="8">
        <v>0</v>
      </c>
    </row>
    <row r="32" spans="1:2">
      <c r="A32" s="9" t="s">
        <v>91</v>
      </c>
      <c r="B32" s="9">
        <v>133928</v>
      </c>
    </row>
    <row r="33" spans="1:2">
      <c r="A33" s="8" t="s">
        <v>52</v>
      </c>
      <c r="B33" s="8">
        <v>74487</v>
      </c>
    </row>
    <row r="34" spans="1:2">
      <c r="A34" s="8" t="s">
        <v>107</v>
      </c>
      <c r="B34" s="8">
        <v>143138</v>
      </c>
    </row>
  </sheetData>
  <sortState ref="A3:F34">
    <sortCondition ref="C3"/>
  </sortState>
  <mergeCells count="3">
    <mergeCell ref="A1:B1"/>
    <mergeCell ref="C1:D1"/>
    <mergeCell ref="E1:F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C56" sqref="C56"/>
    </sheetView>
  </sheetViews>
  <sheetFormatPr defaultColWidth="9" defaultRowHeight="14" outlineLevelCol="3"/>
  <cols>
    <col min="1" max="1" width="10.625" style="2" customWidth="1"/>
    <col min="2" max="2" width="31.75" style="2" customWidth="1"/>
    <col min="3" max="3" width="21.75" style="2" customWidth="1"/>
    <col min="4" max="4" width="18.0833333333333" style="2" customWidth="1"/>
    <col min="5" max="16384" width="9" style="2"/>
  </cols>
  <sheetData>
    <row r="1" ht="20" spans="1:4">
      <c r="A1" s="3" t="s">
        <v>141</v>
      </c>
      <c r="B1" s="3"/>
      <c r="C1" s="3" t="s">
        <v>143</v>
      </c>
      <c r="D1" s="3"/>
    </row>
    <row r="2" ht="14.5" spans="1:4">
      <c r="A2" s="4" t="s">
        <v>144</v>
      </c>
      <c r="B2" s="5" t="s">
        <v>3</v>
      </c>
      <c r="C2" s="4" t="s">
        <v>144</v>
      </c>
      <c r="D2" s="5" t="s">
        <v>3</v>
      </c>
    </row>
    <row r="3" spans="1:4">
      <c r="A3" s="6" t="s">
        <v>120</v>
      </c>
      <c r="B3" s="6">
        <v>6284</v>
      </c>
      <c r="C3" s="6" t="s">
        <v>76</v>
      </c>
      <c r="D3" s="6">
        <v>173194</v>
      </c>
    </row>
    <row r="4" spans="1:4">
      <c r="A4" s="6" t="s">
        <v>145</v>
      </c>
      <c r="B4" s="6">
        <v>4010</v>
      </c>
      <c r="C4" s="6" t="s">
        <v>146</v>
      </c>
      <c r="D4" s="6">
        <v>313386</v>
      </c>
    </row>
    <row r="5" spans="1:4">
      <c r="A5" s="6" t="s">
        <v>76</v>
      </c>
      <c r="B5" s="6">
        <v>104101</v>
      </c>
      <c r="C5" s="6" t="s">
        <v>147</v>
      </c>
      <c r="D5" s="6">
        <v>85193</v>
      </c>
    </row>
    <row r="6" spans="1:4">
      <c r="A6" s="6" t="s">
        <v>148</v>
      </c>
      <c r="B6" s="6">
        <v>11077</v>
      </c>
      <c r="C6" s="6" t="s">
        <v>104</v>
      </c>
      <c r="D6" s="6">
        <v>16675</v>
      </c>
    </row>
    <row r="7" spans="1:4">
      <c r="A7" s="6" t="s">
        <v>24</v>
      </c>
      <c r="B7" s="6">
        <v>115772</v>
      </c>
      <c r="C7" s="6" t="s">
        <v>145</v>
      </c>
      <c r="D7" s="6">
        <v>4795</v>
      </c>
    </row>
    <row r="8" spans="1:4">
      <c r="A8" s="6" t="s">
        <v>46</v>
      </c>
      <c r="B8" s="6">
        <v>21268</v>
      </c>
      <c r="C8" s="6" t="s">
        <v>33</v>
      </c>
      <c r="D8" s="6">
        <v>158964</v>
      </c>
    </row>
    <row r="9" spans="1:4">
      <c r="A9" s="6" t="s">
        <v>69</v>
      </c>
      <c r="B9" s="6">
        <v>77309</v>
      </c>
      <c r="C9" s="6" t="s">
        <v>149</v>
      </c>
      <c r="D9" s="6">
        <v>78632</v>
      </c>
    </row>
    <row r="10" spans="1:4">
      <c r="A10" s="6" t="s">
        <v>116</v>
      </c>
      <c r="B10" s="6">
        <v>20420</v>
      </c>
      <c r="C10" s="6" t="s">
        <v>150</v>
      </c>
      <c r="D10" s="6">
        <v>264302</v>
      </c>
    </row>
    <row r="11" spans="1:4">
      <c r="A11" s="6" t="s">
        <v>151</v>
      </c>
      <c r="B11" s="6">
        <v>5950</v>
      </c>
      <c r="C11" s="6" t="s">
        <v>152</v>
      </c>
      <c r="D11" s="6">
        <v>50688</v>
      </c>
    </row>
    <row r="12" spans="1:4">
      <c r="A12" s="6" t="s">
        <v>153</v>
      </c>
      <c r="B12" s="6">
        <v>162180</v>
      </c>
      <c r="C12" s="6" t="s">
        <v>96</v>
      </c>
      <c r="D12" s="6">
        <v>40207</v>
      </c>
    </row>
    <row r="13" spans="1:4">
      <c r="A13" s="6" t="s">
        <v>83</v>
      </c>
      <c r="B13" s="6">
        <v>27518</v>
      </c>
      <c r="C13" s="6" t="s">
        <v>154</v>
      </c>
      <c r="D13" s="6">
        <v>108957</v>
      </c>
    </row>
    <row r="14" spans="1:4">
      <c r="A14" s="6" t="s">
        <v>79</v>
      </c>
      <c r="B14" s="6">
        <v>15741</v>
      </c>
      <c r="C14" s="6" t="s">
        <v>112</v>
      </c>
      <c r="D14" s="6">
        <v>10861</v>
      </c>
    </row>
    <row r="15" spans="1:4">
      <c r="A15" s="6" t="s">
        <v>37</v>
      </c>
      <c r="B15" s="6">
        <v>108298</v>
      </c>
      <c r="C15" s="6" t="s">
        <v>37</v>
      </c>
      <c r="D15" s="6">
        <v>123857</v>
      </c>
    </row>
    <row r="16" spans="1:4">
      <c r="A16" s="6" t="s">
        <v>100</v>
      </c>
      <c r="B16" s="6">
        <v>150972</v>
      </c>
      <c r="C16" s="6" t="s">
        <v>155</v>
      </c>
      <c r="D16" s="6">
        <v>53154</v>
      </c>
    </row>
    <row r="17" spans="1:4">
      <c r="A17" s="6" t="s">
        <v>156</v>
      </c>
      <c r="B17" s="6">
        <v>6522</v>
      </c>
      <c r="C17" s="6" t="s">
        <v>87</v>
      </c>
      <c r="D17" s="6">
        <v>12746</v>
      </c>
    </row>
    <row r="18" spans="1:4">
      <c r="A18" s="6" t="s">
        <v>65</v>
      </c>
      <c r="B18" s="6">
        <v>3363</v>
      </c>
      <c r="C18" s="6" t="s">
        <v>100</v>
      </c>
      <c r="D18" s="6">
        <v>149265</v>
      </c>
    </row>
    <row r="19" spans="1:4">
      <c r="A19" s="6" t="s">
        <v>15</v>
      </c>
      <c r="B19" s="6">
        <v>148634</v>
      </c>
      <c r="C19" s="6" t="s">
        <v>116</v>
      </c>
      <c r="D19" s="6">
        <v>17062</v>
      </c>
    </row>
    <row r="20" spans="1:4">
      <c r="A20" s="6" t="s">
        <v>157</v>
      </c>
      <c r="B20" s="6">
        <v>11522</v>
      </c>
      <c r="C20" s="6" t="s">
        <v>133</v>
      </c>
      <c r="D20" s="6">
        <v>21057</v>
      </c>
    </row>
    <row r="21" spans="1:4">
      <c r="A21" s="6" t="s">
        <v>87</v>
      </c>
      <c r="B21" s="6">
        <v>14691</v>
      </c>
      <c r="C21" s="6" t="s">
        <v>15</v>
      </c>
      <c r="D21" s="6">
        <v>162726</v>
      </c>
    </row>
    <row r="22" spans="1:4">
      <c r="A22" s="6" t="s">
        <v>49</v>
      </c>
      <c r="B22" s="6">
        <v>3480</v>
      </c>
      <c r="C22" s="6" t="s">
        <v>72</v>
      </c>
      <c r="D22" s="6">
        <v>136516</v>
      </c>
    </row>
    <row r="23" spans="1:4">
      <c r="A23" s="6" t="s">
        <v>158</v>
      </c>
      <c r="B23" s="6">
        <v>19172</v>
      </c>
      <c r="C23" s="6" t="s">
        <v>159</v>
      </c>
      <c r="D23" s="6">
        <v>102231</v>
      </c>
    </row>
    <row r="24" spans="1:4">
      <c r="A24" s="6" t="s">
        <v>128</v>
      </c>
      <c r="B24" s="6">
        <v>175</v>
      </c>
      <c r="C24" s="6" t="s">
        <v>61</v>
      </c>
      <c r="D24" s="6">
        <v>303225</v>
      </c>
    </row>
    <row r="25" spans="1:4">
      <c r="A25" s="6" t="s">
        <v>20</v>
      </c>
      <c r="B25" s="6">
        <v>42268</v>
      </c>
      <c r="C25" s="6" t="s">
        <v>41</v>
      </c>
      <c r="D25" s="6">
        <v>207727</v>
      </c>
    </row>
    <row r="26" spans="1:4">
      <c r="A26" s="6" t="s">
        <v>152</v>
      </c>
      <c r="B26" s="6">
        <v>54195</v>
      </c>
      <c r="C26" s="6" t="s">
        <v>153</v>
      </c>
      <c r="D26" s="6">
        <v>233101</v>
      </c>
    </row>
    <row r="27" spans="1:4">
      <c r="A27" s="6" t="s">
        <v>57</v>
      </c>
      <c r="B27" s="6">
        <v>45417</v>
      </c>
      <c r="C27" s="6" t="s">
        <v>160</v>
      </c>
      <c r="D27" s="6">
        <v>105513</v>
      </c>
    </row>
    <row r="28" spans="1:4">
      <c r="A28" s="6" t="s">
        <v>112</v>
      </c>
      <c r="B28" s="6">
        <v>11462</v>
      </c>
      <c r="C28" s="6" t="s">
        <v>69</v>
      </c>
      <c r="D28" s="6">
        <v>100897</v>
      </c>
    </row>
    <row r="29" spans="1:4">
      <c r="A29" s="6" t="s">
        <v>155</v>
      </c>
      <c r="B29" s="6">
        <v>42161</v>
      </c>
      <c r="C29" s="6" t="s">
        <v>46</v>
      </c>
      <c r="D29" s="6">
        <v>32651</v>
      </c>
    </row>
    <row r="30" spans="1:4">
      <c r="A30" s="6" t="s">
        <v>72</v>
      </c>
      <c r="B30" s="6">
        <v>128962</v>
      </c>
      <c r="C30" s="6" t="s">
        <v>57</v>
      </c>
      <c r="D30" s="6">
        <v>65869</v>
      </c>
    </row>
    <row r="31" spans="1:4">
      <c r="A31" s="6" t="s">
        <v>124</v>
      </c>
      <c r="B31" s="6">
        <v>15551</v>
      </c>
      <c r="C31" s="6" t="s">
        <v>79</v>
      </c>
      <c r="D31" s="6">
        <v>15147</v>
      </c>
    </row>
    <row r="32" spans="1:4">
      <c r="A32" s="6" t="s">
        <v>133</v>
      </c>
      <c r="B32" s="6">
        <v>22532</v>
      </c>
      <c r="C32" s="6" t="s">
        <v>53</v>
      </c>
      <c r="D32" s="6">
        <v>391279</v>
      </c>
    </row>
    <row r="33" spans="1:4">
      <c r="A33" s="6" t="s">
        <v>161</v>
      </c>
      <c r="B33" s="6">
        <v>2720</v>
      </c>
      <c r="C33" s="6" t="s">
        <v>24</v>
      </c>
      <c r="D33" s="6">
        <v>125952</v>
      </c>
    </row>
    <row r="34" spans="1:4">
      <c r="A34" s="6" t="s">
        <v>150</v>
      </c>
      <c r="B34" s="6">
        <v>169242</v>
      </c>
      <c r="C34" s="6" t="s">
        <v>158</v>
      </c>
      <c r="D34" s="6">
        <v>34271</v>
      </c>
    </row>
    <row r="35" spans="1:4">
      <c r="A35" s="6" t="s">
        <v>162</v>
      </c>
      <c r="B35" s="6">
        <v>8174</v>
      </c>
      <c r="C35" s="6"/>
      <c r="D35" s="6">
        <v>292158</v>
      </c>
    </row>
    <row r="36" spans="1:4">
      <c r="A36" s="6" t="s">
        <v>160</v>
      </c>
      <c r="B36" s="6">
        <v>51443</v>
      </c>
      <c r="C36" s="6"/>
      <c r="D36" s="6"/>
    </row>
    <row r="37" spans="1:4">
      <c r="A37" s="6" t="s">
        <v>33</v>
      </c>
      <c r="B37" s="6">
        <v>108510</v>
      </c>
      <c r="C37" s="6"/>
      <c r="D37" s="6"/>
    </row>
    <row r="38" spans="1:4">
      <c r="A38" s="6" t="s">
        <v>147</v>
      </c>
      <c r="B38" s="6">
        <v>68179</v>
      </c>
      <c r="C38" s="6"/>
      <c r="D38" s="6"/>
    </row>
    <row r="39" spans="1:4">
      <c r="A39" s="6" t="s">
        <v>154</v>
      </c>
      <c r="B39" s="6">
        <v>110257</v>
      </c>
      <c r="C39" s="6"/>
      <c r="D39" s="6"/>
    </row>
    <row r="40" spans="1:4">
      <c r="A40" s="6" t="s">
        <v>104</v>
      </c>
      <c r="B40" s="6">
        <v>16285</v>
      </c>
      <c r="C40" s="6"/>
      <c r="D40" s="6"/>
    </row>
    <row r="41" spans="1:4">
      <c r="A41" s="6" t="s">
        <v>146</v>
      </c>
      <c r="B41" s="6">
        <v>208819</v>
      </c>
      <c r="C41" s="6"/>
      <c r="D41" s="6"/>
    </row>
    <row r="42" spans="1:4">
      <c r="A42" s="6" t="s">
        <v>137</v>
      </c>
      <c r="B42" s="6">
        <v>4709</v>
      </c>
      <c r="C42" s="6"/>
      <c r="D42" s="6"/>
    </row>
    <row r="43" spans="1:4">
      <c r="A43" s="6" t="s">
        <v>96</v>
      </c>
      <c r="B43" s="6">
        <v>40357</v>
      </c>
      <c r="C43" s="6"/>
      <c r="D43" s="6"/>
    </row>
    <row r="44" spans="1:4">
      <c r="A44" s="6" t="s">
        <v>61</v>
      </c>
      <c r="B44" s="6">
        <v>275335</v>
      </c>
      <c r="C44" s="6"/>
      <c r="D44" s="6"/>
    </row>
    <row r="45" spans="1:4">
      <c r="A45" s="6" t="s">
        <v>10</v>
      </c>
      <c r="B45" s="6">
        <v>236829</v>
      </c>
      <c r="C45" s="6"/>
      <c r="D45" s="6"/>
    </row>
    <row r="46" spans="1:4">
      <c r="A46" s="6" t="s">
        <v>163</v>
      </c>
      <c r="B46" s="6">
        <v>32453</v>
      </c>
      <c r="C46" s="6"/>
      <c r="D46" s="6"/>
    </row>
    <row r="47" spans="1:4">
      <c r="A47" s="6" t="s">
        <v>164</v>
      </c>
      <c r="B47" s="6">
        <v>10955</v>
      </c>
      <c r="C47" s="6"/>
      <c r="D47" s="6"/>
    </row>
    <row r="48" spans="1:4">
      <c r="A48" s="6" t="s">
        <v>165</v>
      </c>
      <c r="B48" s="6">
        <v>46221</v>
      </c>
      <c r="C48" s="6"/>
      <c r="D48" s="6"/>
    </row>
    <row r="49" spans="1:4">
      <c r="A49" s="6" t="s">
        <v>166</v>
      </c>
      <c r="B49" s="6">
        <v>3287</v>
      </c>
      <c r="C49" s="6"/>
      <c r="D49" s="6"/>
    </row>
    <row r="50" spans="1:4">
      <c r="A50" s="6" t="s">
        <v>149</v>
      </c>
      <c r="B50" s="6">
        <v>62625</v>
      </c>
      <c r="C50" s="6"/>
      <c r="D50" s="6"/>
    </row>
    <row r="51" spans="1:4">
      <c r="A51" s="6" t="s">
        <v>41</v>
      </c>
      <c r="B51" s="6">
        <v>172608</v>
      </c>
      <c r="C51" s="6"/>
      <c r="D51" s="6"/>
    </row>
    <row r="52" spans="1:4">
      <c r="A52" s="6" t="s">
        <v>29</v>
      </c>
      <c r="B52" s="6">
        <v>4006</v>
      </c>
      <c r="C52" s="6"/>
      <c r="D52" s="6"/>
    </row>
    <row r="53" spans="1:4">
      <c r="A53" s="6" t="s">
        <v>159</v>
      </c>
      <c r="B53" s="6">
        <v>96092</v>
      </c>
      <c r="C53" s="6"/>
      <c r="D53" s="6"/>
    </row>
    <row r="54" spans="1:4">
      <c r="A54" s="6" t="s">
        <v>92</v>
      </c>
      <c r="B54" s="6">
        <v>1732</v>
      </c>
      <c r="C54" s="6"/>
      <c r="D54" s="6"/>
    </row>
    <row r="55" spans="1:4">
      <c r="A55" s="6" t="s">
        <v>53</v>
      </c>
      <c r="B55" s="6">
        <v>311488</v>
      </c>
      <c r="C55" s="6"/>
      <c r="D55" s="6"/>
    </row>
    <row r="56" spans="1:4">
      <c r="A56" s="6" t="s">
        <v>167</v>
      </c>
      <c r="B56" s="6">
        <v>13171</v>
      </c>
      <c r="C56" s="6"/>
      <c r="D56" s="6"/>
    </row>
    <row r="57" spans="1:4">
      <c r="A57" s="6" t="s">
        <v>108</v>
      </c>
      <c r="B57" s="6">
        <v>11708</v>
      </c>
      <c r="C57" s="6"/>
      <c r="D57" s="6"/>
    </row>
  </sheetData>
  <sortState ref="A2:B57">
    <sortCondition ref="A2"/>
  </sortState>
  <mergeCells count="2">
    <mergeCell ref="A1:B1"/>
    <mergeCell ref="C1:D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24:L32"/>
  <sheetViews>
    <sheetView tabSelected="1" workbookViewId="0">
      <selection activeCell="N36" sqref="N36"/>
    </sheetView>
  </sheetViews>
  <sheetFormatPr defaultColWidth="8.66666666666667" defaultRowHeight="14"/>
  <cols>
    <col min="9" max="9" width="8.75"/>
    <col min="11" max="11" width="12.6666666666667"/>
  </cols>
  <sheetData>
    <row r="24" spans="11:12">
      <c r="K24" s="1"/>
      <c r="L24" s="1"/>
    </row>
    <row r="25" spans="11:12">
      <c r="K25" s="1"/>
      <c r="L25" s="1"/>
    </row>
    <row r="26" spans="11:12">
      <c r="K26" s="1"/>
      <c r="L26" s="1"/>
    </row>
    <row r="27" spans="11:12">
      <c r="K27" s="1"/>
      <c r="L27" s="1"/>
    </row>
    <row r="28" spans="11:12">
      <c r="K28" s="1"/>
      <c r="L28" s="1"/>
    </row>
    <row r="29" spans="11:12">
      <c r="K29" s="1"/>
      <c r="L29" s="1"/>
    </row>
    <row r="30" spans="11:12">
      <c r="K30" s="1"/>
      <c r="L30" s="1"/>
    </row>
    <row r="31" spans="11:12">
      <c r="K31" s="1"/>
      <c r="L31" s="1"/>
    </row>
    <row r="32" spans="11:12">
      <c r="K32" s="1"/>
      <c r="L32" s="1"/>
    </row>
  </sheetData>
  <sortState ref="D6:P24">
    <sortCondition ref="D6"/>
  </sortState>
  <conditionalFormatting sqref="K24:K32">
    <cfRule type="duplicateValues" dxfId="1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整合</vt:lpstr>
      <vt:lpstr>Sheet1</vt:lpstr>
      <vt:lpstr>供应套数</vt:lpstr>
      <vt:lpstr>浏览人数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</dc:creator>
  <cp:lastModifiedBy>86133</cp:lastModifiedBy>
  <dcterms:created xsi:type="dcterms:W3CDTF">2021-05-20T01:23:00Z</dcterms:created>
  <dcterms:modified xsi:type="dcterms:W3CDTF">2021-07-14T08:11:53Z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5A2AF7FFDD7F4B8BB303D868C0FB10FC</vt:lpwstr>
  </property>
  <property fmtid="{D5CDD505-2E9C-101B-9397-08002B2CF9AE}" pid="3" name="KSOProductBuildVer">
    <vt:lpwstr>2052-11.1.0.10578</vt:lpwstr>
  </property>
</Properties>
</file>