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20" firstSheet="2" activeTab="4"/>
  </bookViews>
  <sheets>
    <sheet name="june " sheetId="1" r:id="rId1"/>
    <sheet name="abduddlha" sheetId="2" r:id="rId2"/>
    <sheet name="COMPLETE SHEET  " sheetId="3" r:id="rId3"/>
    <sheet name="aga qamar  " sheetId="4" r:id="rId4"/>
    <sheet name="press" sheetId="5" r:id="rId5"/>
    <sheet name="press working  " sheetId="6" r:id="rId6"/>
    <sheet name="Sheet2" sheetId="7" r:id="rId7"/>
    <sheet name="HORIZON  " sheetId="8" r:id="rId8"/>
    <sheet name="TEHSEEN BHAI  " sheetId="9" r:id="rId9"/>
    <sheet name="AUG '24" sheetId="10" r:id="rId10"/>
    <sheet name="BC " sheetId="11" r:id="rId11"/>
    <sheet name="Sheet4" sheetId="12" r:id="rId12"/>
  </sheets>
  <calcPr calcId="144525"/>
</workbook>
</file>

<file path=xl/calcChain.xml><?xml version="1.0" encoding="utf-8"?>
<calcChain xmlns="http://schemas.openxmlformats.org/spreadsheetml/2006/main">
  <c r="P26" i="5" l="1"/>
  <c r="O16" i="12"/>
  <c r="L16" i="12"/>
  <c r="L19" i="12" l="1"/>
  <c r="W14" i="5"/>
  <c r="R15" i="5"/>
  <c r="Q15" i="5"/>
  <c r="P13" i="5"/>
  <c r="P12" i="5"/>
  <c r="R30" i="10"/>
  <c r="R29" i="10"/>
  <c r="R28" i="10"/>
  <c r="R27" i="10"/>
  <c r="R26" i="10"/>
  <c r="R25" i="10" l="1"/>
  <c r="R24" i="10"/>
  <c r="R23" i="10"/>
  <c r="K18" i="10"/>
  <c r="R5" i="10" l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4" i="10"/>
  <c r="E15" i="10"/>
  <c r="E13" i="10"/>
  <c r="E11" i="10"/>
  <c r="E9" i="10"/>
  <c r="F16" i="12"/>
  <c r="C16" i="12"/>
  <c r="L20" i="8"/>
  <c r="L18" i="8"/>
  <c r="L16" i="8"/>
  <c r="L21" i="11"/>
  <c r="H21" i="11"/>
  <c r="C21" i="11"/>
  <c r="H12" i="10"/>
  <c r="H10" i="10"/>
  <c r="H9" i="10"/>
  <c r="E7" i="10"/>
  <c r="E5" i="10"/>
  <c r="C19" i="12" l="1"/>
  <c r="N38" i="5"/>
  <c r="N37" i="5"/>
  <c r="N32" i="5"/>
  <c r="P13" i="9" l="1"/>
  <c r="K12" i="9"/>
  <c r="K9" i="9"/>
  <c r="K10" i="9" s="1"/>
  <c r="M10" i="9"/>
  <c r="M8" i="9"/>
  <c r="C16" i="3" l="1"/>
  <c r="F16" i="3"/>
  <c r="K16" i="3"/>
  <c r="K12" i="3"/>
  <c r="K10" i="3"/>
  <c r="N28" i="5"/>
  <c r="N31" i="5" s="1"/>
  <c r="N33" i="5" s="1"/>
  <c r="Q28" i="5"/>
  <c r="Q29" i="5" s="1"/>
  <c r="P25" i="5"/>
  <c r="P24" i="5"/>
  <c r="P23" i="5"/>
  <c r="F17" i="8"/>
  <c r="P28" i="5" l="1"/>
  <c r="P29" i="5" s="1"/>
  <c r="R29" i="5" s="1"/>
  <c r="E7" i="9"/>
  <c r="E9" i="9" s="1"/>
  <c r="N22" i="5" l="1"/>
  <c r="P22" i="5" s="1"/>
  <c r="N21" i="5"/>
  <c r="P21" i="5" s="1"/>
  <c r="N20" i="5"/>
  <c r="P20" i="5" s="1"/>
  <c r="N19" i="5"/>
  <c r="P19" i="5" s="1"/>
  <c r="N18" i="5"/>
  <c r="P18" i="5" s="1"/>
  <c r="Q13" i="5"/>
  <c r="M13" i="5"/>
  <c r="K13" i="5"/>
  <c r="I13" i="5"/>
  <c r="G13" i="5"/>
  <c r="E13" i="5"/>
  <c r="C13" i="5"/>
  <c r="N12" i="5"/>
  <c r="N11" i="5"/>
  <c r="P11" i="5" s="1"/>
  <c r="N10" i="5"/>
  <c r="P10" i="5" s="1"/>
  <c r="N9" i="5"/>
  <c r="P9" i="5" s="1"/>
  <c r="N8" i="5"/>
  <c r="P8" i="5" s="1"/>
  <c r="N7" i="5"/>
  <c r="P7" i="5" s="1"/>
  <c r="P6" i="5"/>
  <c r="N6" i="5"/>
  <c r="N5" i="5"/>
  <c r="P5" i="5" s="1"/>
  <c r="N4" i="5"/>
  <c r="P4" i="5" s="1"/>
  <c r="N3" i="5"/>
  <c r="N2" i="5"/>
  <c r="P2" i="5" s="1"/>
  <c r="N13" i="5" l="1"/>
  <c r="R28" i="5"/>
  <c r="P3" i="5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N29" i="5" l="1"/>
  <c r="S11" i="5"/>
  <c r="S12" i="5" s="1"/>
  <c r="S22" i="5"/>
  <c r="F14" i="1"/>
  <c r="C14" i="1"/>
  <c r="C17" i="1" s="1"/>
  <c r="K16" i="1"/>
  <c r="K14" i="1"/>
  <c r="K12" i="1"/>
  <c r="D32" i="1" l="1"/>
  <c r="B32" i="1"/>
  <c r="C20" i="3" l="1"/>
  <c r="C34" i="1"/>
</calcChain>
</file>

<file path=xl/sharedStrings.xml><?xml version="1.0" encoding="utf-8"?>
<sst xmlns="http://schemas.openxmlformats.org/spreadsheetml/2006/main" count="725" uniqueCount="317">
  <si>
    <t xml:space="preserve">payment received </t>
  </si>
  <si>
    <t xml:space="preserve">payable </t>
  </si>
  <si>
    <t xml:space="preserve">election asad bhai  </t>
  </si>
  <si>
    <t xml:space="preserve">MUJAHID  </t>
  </si>
  <si>
    <t>ABDULLHA</t>
  </si>
  <si>
    <t xml:space="preserve">rent  </t>
  </si>
  <si>
    <t xml:space="preserve">ABDULLHA  </t>
  </si>
  <si>
    <t xml:space="preserve">pakistan cock  </t>
  </si>
  <si>
    <t xml:space="preserve">KHASIF  </t>
  </si>
  <si>
    <t xml:space="preserve">FARAZ BHAI </t>
  </si>
  <si>
    <t xml:space="preserve">HORIZON </t>
  </si>
  <si>
    <t xml:space="preserve">TAQI  </t>
  </si>
  <si>
    <t xml:space="preserve">sibtain  </t>
  </si>
  <si>
    <t>TAQI COM APRIL ADNAN</t>
  </si>
  <si>
    <t>muzzaffer</t>
  </si>
  <si>
    <t xml:space="preserve">total  </t>
  </si>
  <si>
    <t xml:space="preserve">BALANCE </t>
  </si>
  <si>
    <t xml:space="preserve">RAZA BHAI  </t>
  </si>
  <si>
    <t xml:space="preserve">ABDULLAH COMMSION </t>
  </si>
  <si>
    <t xml:space="preserve">TAQI BHAI  </t>
  </si>
  <si>
    <t xml:space="preserve">cash tissue  </t>
  </si>
  <si>
    <t xml:space="preserve">zain  </t>
  </si>
  <si>
    <t xml:space="preserve">badami </t>
  </si>
  <si>
    <t xml:space="preserve">ali akbar  </t>
  </si>
  <si>
    <t xml:space="preserve">shadi account  </t>
  </si>
  <si>
    <t xml:space="preserve">odeez </t>
  </si>
  <si>
    <t xml:space="preserve">muzammil mehsi  </t>
  </si>
  <si>
    <t xml:space="preserve">raza bhai june  </t>
  </si>
  <si>
    <t>\</t>
  </si>
  <si>
    <t xml:space="preserve">NET  PROFIT  </t>
  </si>
  <si>
    <t xml:space="preserve">EXTRA  AMOUNT  </t>
  </si>
  <si>
    <t xml:space="preserve">COMISSION  FTY  </t>
  </si>
  <si>
    <t xml:space="preserve">QAMAR </t>
  </si>
  <si>
    <t xml:space="preserve">ABDULLAH </t>
  </si>
  <si>
    <t xml:space="preserve">BEFORE EID  </t>
  </si>
  <si>
    <t xml:space="preserve">JAMAT  </t>
  </si>
  <si>
    <t xml:space="preserve">ABBAS  </t>
  </si>
  <si>
    <t xml:space="preserve">ABDULLAH  </t>
  </si>
  <si>
    <t xml:space="preserve">NAME  </t>
  </si>
  <si>
    <t xml:space="preserve">PAYMENT  </t>
  </si>
  <si>
    <t xml:space="preserve">TAQI </t>
  </si>
  <si>
    <t xml:space="preserve">BAKRA  </t>
  </si>
  <si>
    <t xml:space="preserve">SIBTAIN </t>
  </si>
  <si>
    <t xml:space="preserve">ZAIN </t>
  </si>
  <si>
    <t xml:space="preserve">EIDI FTY  </t>
  </si>
  <si>
    <t xml:space="preserve">COMSSION </t>
  </si>
  <si>
    <t xml:space="preserve">ZAIN BAWA  </t>
  </si>
  <si>
    <t xml:space="preserve">ALI ASGHAR MOLIDENA  </t>
  </si>
  <si>
    <t xml:space="preserve">raza bhai  </t>
  </si>
  <si>
    <t xml:space="preserve">khasif  </t>
  </si>
  <si>
    <t xml:space="preserve">taqi </t>
  </si>
  <si>
    <t xml:space="preserve">abdulllha </t>
  </si>
  <si>
    <t xml:space="preserve">chq </t>
  </si>
  <si>
    <t xml:space="preserve">shadi  </t>
  </si>
  <si>
    <t xml:space="preserve">DATE </t>
  </si>
  <si>
    <t>DESCRIPTION</t>
  </si>
  <si>
    <t xml:space="preserve">PAYMENT </t>
  </si>
  <si>
    <t xml:space="preserve">RECEIVED </t>
  </si>
  <si>
    <t>BALANCE</t>
  </si>
  <si>
    <t xml:space="preserve">PAYMENT FARAZ </t>
  </si>
  <si>
    <t xml:space="preserve">CHQ RECEIVED  </t>
  </si>
  <si>
    <t xml:space="preserve">CASH RECEIVED </t>
  </si>
  <si>
    <t xml:space="preserve">PROFIT </t>
  </si>
  <si>
    <t xml:space="preserve">NEW BADAL CRAFT  6 TON </t>
  </si>
  <si>
    <t xml:space="preserve">cash paksitn chock </t>
  </si>
  <si>
    <t xml:space="preserve">cash /chq received </t>
  </si>
  <si>
    <t xml:space="preserve">profit </t>
  </si>
  <si>
    <t xml:space="preserve">cash abdullha  </t>
  </si>
  <si>
    <t xml:space="preserve">PAYMENT AGA QAMAR  </t>
  </si>
  <si>
    <t xml:space="preserve">LESS PROFIT </t>
  </si>
  <si>
    <t xml:space="preserve">MONTH  </t>
  </si>
  <si>
    <t xml:space="preserve">PARTY </t>
  </si>
  <si>
    <t xml:space="preserve">AMOUNT </t>
  </si>
  <si>
    <t>TOTAL</t>
  </si>
  <si>
    <t>RECEIVED</t>
  </si>
  <si>
    <t>FEB</t>
  </si>
  <si>
    <t>N/S/SAM</t>
  </si>
  <si>
    <t>HASHAM</t>
  </si>
  <si>
    <t>KINGS</t>
  </si>
  <si>
    <t>BLUE</t>
  </si>
  <si>
    <t>SPANLIK</t>
  </si>
  <si>
    <t>ZILLON</t>
  </si>
  <si>
    <t>MAR</t>
  </si>
  <si>
    <t xml:space="preserve">NOOR </t>
  </si>
  <si>
    <t>LUCKY</t>
  </si>
  <si>
    <t>APRIL</t>
  </si>
  <si>
    <t xml:space="preserve">MAY </t>
  </si>
  <si>
    <t>AN</t>
  </si>
  <si>
    <t>ELITE</t>
  </si>
  <si>
    <t>NOOR</t>
  </si>
  <si>
    <t xml:space="preserve">JUNE </t>
  </si>
  <si>
    <t>ZILLOM</t>
  </si>
  <si>
    <t>JULY</t>
  </si>
  <si>
    <t>AUG</t>
  </si>
  <si>
    <t>SEPT</t>
  </si>
  <si>
    <t>BLUE STIT</t>
  </si>
  <si>
    <t>OCT</t>
  </si>
  <si>
    <t>DALAL</t>
  </si>
  <si>
    <t>kings</t>
  </si>
  <si>
    <t>lucky</t>
  </si>
  <si>
    <t>noor</t>
  </si>
  <si>
    <t>NOV</t>
  </si>
  <si>
    <t>dalal</t>
  </si>
  <si>
    <t>design</t>
  </si>
  <si>
    <t>DEC</t>
  </si>
  <si>
    <t>noor /azgrd</t>
  </si>
  <si>
    <t xml:space="preserve">BALANCE  </t>
  </si>
  <si>
    <t xml:space="preserve">FOR THE YEAR  24 </t>
  </si>
  <si>
    <t>jan '24</t>
  </si>
  <si>
    <t xml:space="preserve">design  </t>
  </si>
  <si>
    <t xml:space="preserve">hasham </t>
  </si>
  <si>
    <t xml:space="preserve">noor </t>
  </si>
  <si>
    <t xml:space="preserve">LUCKY </t>
  </si>
  <si>
    <t>FEB '24</t>
  </si>
  <si>
    <t>TEXTILE</t>
  </si>
  <si>
    <t>MAR'24</t>
  </si>
  <si>
    <t>spr/cresent</t>
  </si>
  <si>
    <t xml:space="preserve">lucky  </t>
  </si>
  <si>
    <t>APRIL'24</t>
  </si>
  <si>
    <t>tex</t>
  </si>
  <si>
    <t>duke</t>
  </si>
  <si>
    <t>MAY '24</t>
  </si>
  <si>
    <t>june '24</t>
  </si>
  <si>
    <t>julu'24</t>
  </si>
  <si>
    <t xml:space="preserve">TOTAL  </t>
  </si>
  <si>
    <t>sprink/creset</t>
  </si>
  <si>
    <t>duke/ liberty</t>
  </si>
  <si>
    <t xml:space="preserve">textile/ noor </t>
  </si>
  <si>
    <t xml:space="preserve">ya abdullah bhai say lenay hai  </t>
  </si>
  <si>
    <t xml:space="preserve">abudllah  </t>
  </si>
  <si>
    <t xml:space="preserve">folker  tag  </t>
  </si>
  <si>
    <t xml:space="preserve">sticker  amir  izod </t>
  </si>
  <si>
    <t xml:space="preserve">color sticker  </t>
  </si>
  <si>
    <t xml:space="preserve">cresent  </t>
  </si>
  <si>
    <t xml:space="preserve">hang tag  </t>
  </si>
  <si>
    <t xml:space="preserve">label  </t>
  </si>
  <si>
    <t xml:space="preserve">hangtag </t>
  </si>
  <si>
    <t xml:space="preserve">dalal </t>
  </si>
  <si>
    <t xml:space="preserve">care label </t>
  </si>
  <si>
    <t xml:space="preserve">craft tag care label  </t>
  </si>
  <si>
    <t xml:space="preserve">brown  craft bandol  </t>
  </si>
  <si>
    <t xml:space="preserve">taha tefeta label </t>
  </si>
  <si>
    <t xml:space="preserve">prince label </t>
  </si>
  <si>
    <t xml:space="preserve">prince care lable  </t>
  </si>
  <si>
    <t xml:space="preserve">shorts long care lable </t>
  </si>
  <si>
    <t xml:space="preserve">satin lable  </t>
  </si>
  <si>
    <t xml:space="preserve">poly bag sticker  </t>
  </si>
  <si>
    <t xml:space="preserve">ctn sticker  </t>
  </si>
  <si>
    <t xml:space="preserve">new york card </t>
  </si>
  <si>
    <t xml:space="preserve">new york label </t>
  </si>
  <si>
    <t>new york price ticket</t>
  </si>
  <si>
    <t xml:space="preserve">mountane  hang tag </t>
  </si>
  <si>
    <t xml:space="preserve">mountane leg sticker  </t>
  </si>
  <si>
    <t xml:space="preserve">mountane  care lable  </t>
  </si>
  <si>
    <t xml:space="preserve">mounatne  tracking lable  </t>
  </si>
  <si>
    <t xml:space="preserve">textile channel </t>
  </si>
  <si>
    <t xml:space="preserve">lucky textile </t>
  </si>
  <si>
    <t xml:space="preserve">sprink textile  </t>
  </si>
  <si>
    <t xml:space="preserve">montane hangtag </t>
  </si>
  <si>
    <t xml:space="preserve">montane sticker  </t>
  </si>
  <si>
    <t xml:space="preserve">montane label  </t>
  </si>
  <si>
    <t xml:space="preserve">montane  </t>
  </si>
  <si>
    <t xml:space="preserve">tarcking label  </t>
  </si>
  <si>
    <t xml:space="preserve">dkny  </t>
  </si>
  <si>
    <t xml:space="preserve">fire label </t>
  </si>
  <si>
    <t xml:space="preserve">hangt ag  / secondery tag  </t>
  </si>
  <si>
    <t xml:space="preserve">montane </t>
  </si>
  <si>
    <t xml:space="preserve">bally band  </t>
  </si>
  <si>
    <t xml:space="preserve">SAH </t>
  </si>
  <si>
    <t xml:space="preserve">RAINBOW  </t>
  </si>
  <si>
    <t xml:space="preserve">MONTANE  HANGTAG  </t>
  </si>
  <si>
    <t xml:space="preserve">MONTANE SIZE STIPE  </t>
  </si>
  <si>
    <t xml:space="preserve">MONTANE  CARE LABEL </t>
  </si>
  <si>
    <t xml:space="preserve">MONTANE  </t>
  </si>
  <si>
    <t xml:space="preserve">TRACKING LABLE </t>
  </si>
  <si>
    <t xml:space="preserve">FORWARD TO REHAN BHAI GOHEAD TO PRODUCTION  </t>
  </si>
  <si>
    <t xml:space="preserve">RED COLOR   PENDING TO FORWARDS </t>
  </si>
  <si>
    <t xml:space="preserve">HANGER STICKER  </t>
  </si>
  <si>
    <t xml:space="preserve">SAMPLING </t>
  </si>
  <si>
    <t xml:space="preserve">MUSTAFA COMPANY </t>
  </si>
  <si>
    <t xml:space="preserve">CRAFT CARD </t>
  </si>
  <si>
    <t xml:space="preserve">BLUE CARD </t>
  </si>
  <si>
    <t xml:space="preserve">PINK CARD WITH SILVER  </t>
  </si>
  <si>
    <t xml:space="preserve">izod hang tag   red  silver  </t>
  </si>
  <si>
    <t xml:space="preserve">liberty   </t>
  </si>
  <si>
    <t xml:space="preserve">canvas label  </t>
  </si>
  <si>
    <t xml:space="preserve">black satin lable </t>
  </si>
  <si>
    <t xml:space="preserve">public  tag  </t>
  </si>
  <si>
    <t xml:space="preserve">24267 all items  </t>
  </si>
  <si>
    <t xml:space="preserve">24268 all items  </t>
  </si>
  <si>
    <t xml:space="preserve">24278 all items  </t>
  </si>
  <si>
    <t xml:space="preserve">PENDING FOR THE MONTH OF JULY  24 </t>
  </si>
  <si>
    <t xml:space="preserve">STATUS  </t>
  </si>
  <si>
    <t xml:space="preserve">ON PRODUCTION  </t>
  </si>
  <si>
    <t xml:space="preserve">STILL PENDING ALI </t>
  </si>
  <si>
    <t xml:space="preserve">COMPLETE  </t>
  </si>
  <si>
    <t xml:space="preserve">ON PRODUCTION </t>
  </si>
  <si>
    <t xml:space="preserve">READY TO SHIP </t>
  </si>
  <si>
    <t xml:space="preserve">STILL AWAITNG ALI  </t>
  </si>
  <si>
    <t xml:space="preserve">STILL AWAITING FTY </t>
  </si>
  <si>
    <t xml:space="preserve">AWAITING TO ALI </t>
  </si>
  <si>
    <t xml:space="preserve">STATUS </t>
  </si>
  <si>
    <t xml:space="preserve">READY TO SHIP  </t>
  </si>
  <si>
    <t xml:space="preserve">STILL AWAITING TO ALI </t>
  </si>
  <si>
    <t xml:space="preserve">STILL AWAITING TO FTY  </t>
  </si>
  <si>
    <t xml:space="preserve">DATE  </t>
  </si>
  <si>
    <t xml:space="preserve">RATE </t>
  </si>
  <si>
    <t xml:space="preserve">DEBIT  </t>
  </si>
  <si>
    <t xml:space="preserve">CREDIT  </t>
  </si>
  <si>
    <t>HORIZON 10M</t>
  </si>
  <si>
    <t>HORIZON 20M</t>
  </si>
  <si>
    <t>HORIZON 30M</t>
  </si>
  <si>
    <t xml:space="preserve">SONERI </t>
  </si>
  <si>
    <t xml:space="preserve">SONERI  </t>
  </si>
  <si>
    <t>MEZAN  5-1-24</t>
  </si>
  <si>
    <t>HMB  22-1-24</t>
  </si>
  <si>
    <t>HORIZON  30M</t>
  </si>
  <si>
    <t>MEZAN  15/2/24</t>
  </si>
  <si>
    <t xml:space="preserve">HORIZON 35M  </t>
  </si>
  <si>
    <t xml:space="preserve">MEZAN 11/4 </t>
  </si>
  <si>
    <t xml:space="preserve">APRIL  </t>
  </si>
  <si>
    <t xml:space="preserve">CASH ADJUST  </t>
  </si>
  <si>
    <t xml:space="preserve">NOBEL  ACCOUNT FOR HORIZON SOURCESS  </t>
  </si>
  <si>
    <t xml:space="preserve">MAY  </t>
  </si>
  <si>
    <t xml:space="preserve">JUNE  </t>
  </si>
  <si>
    <t xml:space="preserve">JULY  </t>
  </si>
  <si>
    <t xml:space="preserve">GIFT </t>
  </si>
  <si>
    <t>cash chq</t>
  </si>
  <si>
    <t xml:space="preserve">folker  tag production </t>
  </si>
  <si>
    <t xml:space="preserve">rate issue  </t>
  </si>
  <si>
    <t>july '24</t>
  </si>
  <si>
    <t xml:space="preserve">abdullha paper  </t>
  </si>
  <si>
    <t xml:space="preserve">hemani </t>
  </si>
  <si>
    <t xml:space="preserve">ali light  </t>
  </si>
  <si>
    <t xml:space="preserve">rashan  </t>
  </si>
  <si>
    <t xml:space="preserve">raza  bhai  </t>
  </si>
  <si>
    <t xml:space="preserve">salman  dal wala  </t>
  </si>
  <si>
    <t xml:space="preserve">ajo </t>
  </si>
  <si>
    <t>rent  / odeez</t>
  </si>
  <si>
    <t xml:space="preserve">ali akbar /khasif bhsi /qamar </t>
  </si>
  <si>
    <t xml:space="preserve">water / ice </t>
  </si>
  <si>
    <t>sadiq asuhara</t>
  </si>
  <si>
    <t>press cash</t>
  </si>
  <si>
    <t xml:space="preserve">slip 1 </t>
  </si>
  <si>
    <t>slip  2</t>
  </si>
  <si>
    <t>balance</t>
  </si>
  <si>
    <t xml:space="preserve">amount  </t>
  </si>
  <si>
    <t xml:space="preserve">cash  fty  </t>
  </si>
  <si>
    <t xml:space="preserve">balance </t>
  </si>
  <si>
    <t xml:space="preserve">aed </t>
  </si>
  <si>
    <t xml:space="preserve">TOTAL </t>
  </si>
  <si>
    <t xml:space="preserve">PERCANTAGE </t>
  </si>
  <si>
    <t xml:space="preserve">PAID </t>
  </si>
  <si>
    <t xml:space="preserve">ABDULLHA </t>
  </si>
  <si>
    <t xml:space="preserve">SALARY  </t>
  </si>
  <si>
    <t xml:space="preserve">BANK </t>
  </si>
  <si>
    <t xml:space="preserve">GHAR </t>
  </si>
  <si>
    <t xml:space="preserve">NOSHIN  </t>
  </si>
  <si>
    <t xml:space="preserve">ABIYHA  FEES </t>
  </si>
  <si>
    <t xml:space="preserve">SANI </t>
  </si>
  <si>
    <t xml:space="preserve">ANIE NAND  </t>
  </si>
  <si>
    <t xml:space="preserve">RATION </t>
  </si>
  <si>
    <t xml:space="preserve">SR NO </t>
  </si>
  <si>
    <t xml:space="preserve">AUG  </t>
  </si>
  <si>
    <t xml:space="preserve">SEPT </t>
  </si>
  <si>
    <t>JAN</t>
  </si>
  <si>
    <t xml:space="preserve">MARCH </t>
  </si>
  <si>
    <t>APR</t>
  </si>
  <si>
    <t xml:space="preserve">OCT </t>
  </si>
  <si>
    <t xml:space="preserve">NOV </t>
  </si>
  <si>
    <t>MUNAWER</t>
  </si>
  <si>
    <t xml:space="preserve">NOSHIN </t>
  </si>
  <si>
    <t xml:space="preserve">gst  </t>
  </si>
  <si>
    <t xml:space="preserve">payemnt shadi </t>
  </si>
  <si>
    <t xml:space="preserve">balance  </t>
  </si>
  <si>
    <t xml:space="preserve">water  </t>
  </si>
  <si>
    <t xml:space="preserve">ticket  </t>
  </si>
  <si>
    <t xml:space="preserve">IN </t>
  </si>
  <si>
    <t xml:space="preserve">OUT </t>
  </si>
  <si>
    <t xml:space="preserve">REMARKS </t>
  </si>
  <si>
    <t>ABIYHA FEES</t>
  </si>
  <si>
    <t xml:space="preserve">SANI  </t>
  </si>
  <si>
    <t xml:space="preserve">ANIE NAND </t>
  </si>
  <si>
    <t xml:space="preserve">RATION  </t>
  </si>
  <si>
    <t xml:space="preserve">ALI SGHAR BULDING  </t>
  </si>
  <si>
    <t xml:space="preserve">TEHSEEN  BHAI  </t>
  </si>
  <si>
    <t xml:space="preserve">GST AMOUNT  </t>
  </si>
  <si>
    <t xml:space="preserve">SHADI AMOUNT  </t>
  </si>
  <si>
    <t xml:space="preserve">KHASIF BHAI  </t>
  </si>
  <si>
    <t xml:space="preserve">PAKSITAN CHOCK  </t>
  </si>
  <si>
    <t xml:space="preserve">PAYMENT ZAIN  BHAI </t>
  </si>
  <si>
    <t xml:space="preserve">DUM  </t>
  </si>
  <si>
    <t xml:space="preserve">ASIF  </t>
  </si>
  <si>
    <t xml:space="preserve">MEHDI RAZA </t>
  </si>
  <si>
    <t xml:space="preserve">cash abdullah  </t>
  </si>
  <si>
    <t>14-8024</t>
  </si>
  <si>
    <t xml:space="preserve">raza bhaii balance  </t>
  </si>
  <si>
    <t xml:space="preserve">car  </t>
  </si>
  <si>
    <t xml:space="preserve">dollar  </t>
  </si>
  <si>
    <t xml:space="preserve">ticket iraq  </t>
  </si>
  <si>
    <t xml:space="preserve">sadiq vbalance </t>
  </si>
  <si>
    <t xml:space="preserve">aqa qamar  </t>
  </si>
  <si>
    <t>ansari /allied com</t>
  </si>
  <si>
    <t xml:space="preserve">raza bhai auq  </t>
  </si>
  <si>
    <t xml:space="preserve">samosay  </t>
  </si>
  <si>
    <t xml:space="preserve">shadi payment  </t>
  </si>
  <si>
    <t xml:space="preserve">sprink </t>
  </si>
  <si>
    <t xml:space="preserve">sah </t>
  </si>
  <si>
    <t xml:space="preserve">rainbow  </t>
  </si>
  <si>
    <t xml:space="preserve">cresent </t>
  </si>
  <si>
    <t xml:space="preserve">textile  </t>
  </si>
  <si>
    <t xml:space="preserve">liberty  </t>
  </si>
  <si>
    <t>abdullha cpommissiom</t>
  </si>
  <si>
    <t xml:space="preserve">taqi horizon  kings  </t>
  </si>
  <si>
    <t xml:space="preserve">horizon raza bhai </t>
  </si>
  <si>
    <t xml:space="preserve">approx  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</si>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</sst>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12" borderId="9" xfId="0" applyFont="1" applyFill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7" borderId="9" xfId="0" applyFill="1" applyBorder="1" applyAlignment="1">
      <alignment horizontal="center"/>
    </xf>
    <xf numFmtId="16" fontId="0" fillId="0" borderId="9" xfId="0" applyNumberFormat="1" applyBorder="1"/>
    <xf numFmtId="0" fontId="0" fillId="0" borderId="9" xfId="0" applyFill="1" applyBorder="1" applyAlignment="1">
      <alignment horizontal="center"/>
    </xf>
    <xf numFmtId="0" fontId="0" fillId="0" borderId="9" xfId="0" applyBorder="1"/>
    <xf numFmtId="16" fontId="0" fillId="0" borderId="9" xfId="0" applyNumberFormat="1" applyBorder="1" applyAlignment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3" borderId="0" xfId="0" applyFill="1"/>
    <xf numFmtId="0" fontId="3" fillId="0" borderId="0" xfId="0" applyFont="1"/>
    <xf numFmtId="0" fontId="0" fillId="13" borderId="0" xfId="0" applyFont="1" applyFill="1"/>
    <xf numFmtId="0" fontId="1" fillId="0" borderId="0" xfId="0" applyFont="1" applyAlignment="1">
      <alignment horizontal="center"/>
    </xf>
    <xf numFmtId="0" fontId="0" fillId="13" borderId="0" xfId="0" applyFont="1" applyFill="1" applyAlignment="1">
      <alignment horizontal="right"/>
    </xf>
    <xf numFmtId="0" fontId="0" fillId="13" borderId="0" xfId="0" applyFill="1" applyAlignment="1">
      <alignment horizontal="right"/>
    </xf>
    <xf numFmtId="0" fontId="3" fillId="14" borderId="0" xfId="0" applyFont="1" applyFill="1"/>
    <xf numFmtId="0" fontId="0" fillId="0" borderId="13" xfId="0" applyBorder="1" applyAlignment="1">
      <alignment horizontal="center"/>
    </xf>
    <xf numFmtId="0" fontId="0" fillId="13" borderId="5" xfId="0" applyFill="1" applyBorder="1"/>
    <xf numFmtId="0" fontId="0" fillId="13" borderId="0" xfId="0" applyFill="1" applyBorder="1"/>
    <xf numFmtId="0" fontId="0" fillId="0" borderId="6" xfId="0" applyBorder="1"/>
    <xf numFmtId="0" fontId="3" fillId="14" borderId="5" xfId="0" applyFont="1" applyFill="1" applyBorder="1"/>
    <xf numFmtId="0" fontId="3" fillId="14" borderId="0" xfId="0" applyFont="1" applyFill="1" applyBorder="1"/>
    <xf numFmtId="0" fontId="3" fillId="14" borderId="6" xfId="0" applyFont="1" applyFill="1" applyBorder="1"/>
    <xf numFmtId="0" fontId="3" fillId="0" borderId="5" xfId="0" applyFont="1" applyBorder="1"/>
    <xf numFmtId="0" fontId="3" fillId="0" borderId="0" xfId="0" applyFont="1" applyBorder="1"/>
    <xf numFmtId="0" fontId="0" fillId="13" borderId="5" xfId="0" applyFont="1" applyFill="1" applyBorder="1" applyAlignment="1">
      <alignment horizontal="right"/>
    </xf>
    <xf numFmtId="0" fontId="0" fillId="13" borderId="0" xfId="0" applyFont="1" applyFill="1" applyBorder="1" applyAlignment="1">
      <alignment horizontal="right"/>
    </xf>
    <xf numFmtId="0" fontId="0" fillId="13" borderId="5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13" borderId="5" xfId="0" applyFont="1" applyFill="1" applyBorder="1"/>
    <xf numFmtId="0" fontId="0" fillId="13" borderId="0" xfId="0" applyFont="1" applyFill="1" applyBorder="1"/>
    <xf numFmtId="0" fontId="3" fillId="14" borderId="7" xfId="0" applyFont="1" applyFill="1" applyBorder="1"/>
    <xf numFmtId="0" fontId="3" fillId="14" borderId="4" xfId="0" applyFont="1" applyFill="1" applyBorder="1"/>
    <xf numFmtId="0" fontId="0" fillId="0" borderId="13" xfId="0" applyBorder="1"/>
    <xf numFmtId="0" fontId="3" fillId="0" borderId="6" xfId="0" applyFont="1" applyBorder="1"/>
    <xf numFmtId="0" fontId="1" fillId="0" borderId="5" xfId="0" applyFont="1" applyBorder="1" applyAlignment="1">
      <alignment horizontal="center"/>
    </xf>
    <xf numFmtId="0" fontId="0" fillId="14" borderId="6" xfId="0" applyFont="1" applyFill="1" applyBorder="1"/>
    <xf numFmtId="0" fontId="0" fillId="14" borderId="6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7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7" borderId="0" xfId="0" applyFill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20" sqref="H20"/>
    </sheetView>
  </sheetViews>
  <sheetFormatPr defaultRowHeight="14.5" x14ac:dyDescent="0.35"/>
  <cols>
    <col min="1" max="1" width="21.36328125" customWidth="1"/>
    <col min="2" max="2" width="15.90625" customWidth="1"/>
    <col min="3" max="3" width="11.90625" customWidth="1"/>
    <col min="4" max="4" width="11.81640625" customWidth="1"/>
    <col min="5" max="5" width="17.81640625" customWidth="1"/>
    <col min="6" max="6" width="15" customWidth="1"/>
  </cols>
  <sheetData>
    <row r="1" spans="1:11" ht="15" thickBot="1" x14ac:dyDescent="0.35">
      <c r="A1" s="74" t="s">
        <v>0</v>
      </c>
      <c r="B1" s="75"/>
      <c r="C1" s="76"/>
      <c r="D1" s="1"/>
      <c r="E1" s="74" t="s">
        <v>1</v>
      </c>
      <c r="F1" s="76"/>
    </row>
    <row r="2" spans="1:11" ht="14.4" x14ac:dyDescent="0.3">
      <c r="A2" s="2" t="s">
        <v>2</v>
      </c>
      <c r="B2" s="3"/>
      <c r="C2" s="4">
        <v>0</v>
      </c>
      <c r="D2" s="5"/>
      <c r="E2" s="2" t="s">
        <v>30</v>
      </c>
      <c r="F2" s="19">
        <v>0</v>
      </c>
    </row>
    <row r="3" spans="1:11" ht="14.4" x14ac:dyDescent="0.3">
      <c r="A3" s="2" t="s">
        <v>22</v>
      </c>
      <c r="B3" s="3"/>
      <c r="C3" s="19">
        <v>0</v>
      </c>
      <c r="D3" s="5"/>
      <c r="E3" s="2" t="s">
        <v>3</v>
      </c>
      <c r="F3" s="19">
        <v>0</v>
      </c>
    </row>
    <row r="4" spans="1:11" ht="14.4" x14ac:dyDescent="0.3">
      <c r="A4" s="2" t="s">
        <v>4</v>
      </c>
      <c r="B4" s="3" t="s">
        <v>20</v>
      </c>
      <c r="C4" s="18">
        <v>0</v>
      </c>
      <c r="D4" s="5"/>
      <c r="E4" s="2" t="s">
        <v>6</v>
      </c>
      <c r="F4" s="19">
        <v>45000</v>
      </c>
      <c r="G4" t="s">
        <v>25</v>
      </c>
    </row>
    <row r="5" spans="1:11" ht="14.4" x14ac:dyDescent="0.3">
      <c r="A5" s="2" t="s">
        <v>7</v>
      </c>
      <c r="B5" s="3"/>
      <c r="C5" s="18">
        <v>500000</v>
      </c>
      <c r="D5" s="5"/>
      <c r="E5" s="2"/>
      <c r="F5" s="19"/>
    </row>
    <row r="6" spans="1:11" ht="14.4" x14ac:dyDescent="0.3">
      <c r="A6" s="2" t="s">
        <v>8</v>
      </c>
      <c r="B6" s="3"/>
      <c r="C6" s="4">
        <v>235000</v>
      </c>
      <c r="D6" s="5"/>
      <c r="E6" s="2" t="s">
        <v>21</v>
      </c>
      <c r="F6" s="8">
        <v>300000</v>
      </c>
    </row>
    <row r="7" spans="1:11" ht="14.4" x14ac:dyDescent="0.3">
      <c r="A7" s="2" t="s">
        <v>32</v>
      </c>
      <c r="B7" s="3"/>
      <c r="C7" s="7">
        <v>0</v>
      </c>
      <c r="D7" s="5"/>
      <c r="E7" s="2" t="s">
        <v>9</v>
      </c>
      <c r="F7" s="6">
        <v>72000</v>
      </c>
      <c r="K7" t="s">
        <v>50</v>
      </c>
    </row>
    <row r="8" spans="1:11" ht="14.4" x14ac:dyDescent="0.3">
      <c r="A8" s="2" t="s">
        <v>10</v>
      </c>
      <c r="B8" s="3" t="s">
        <v>17</v>
      </c>
      <c r="C8" s="6">
        <v>0</v>
      </c>
      <c r="D8" s="5"/>
      <c r="E8" s="2" t="s">
        <v>19</v>
      </c>
      <c r="F8" s="18">
        <v>125000</v>
      </c>
      <c r="K8">
        <v>153000</v>
      </c>
    </row>
    <row r="9" spans="1:11" ht="14.4" x14ac:dyDescent="0.3">
      <c r="A9" s="2" t="s">
        <v>23</v>
      </c>
      <c r="B9" s="3"/>
      <c r="C9" s="9">
        <v>15000</v>
      </c>
      <c r="D9" s="5"/>
      <c r="E9" s="2" t="s">
        <v>48</v>
      </c>
      <c r="F9" s="4">
        <v>525000</v>
      </c>
      <c r="J9" t="s">
        <v>51</v>
      </c>
      <c r="K9">
        <v>150000</v>
      </c>
    </row>
    <row r="10" spans="1:11" ht="14.4" x14ac:dyDescent="0.3">
      <c r="A10" s="2" t="s">
        <v>129</v>
      </c>
      <c r="B10" s="3"/>
      <c r="C10" s="10">
        <v>1000000</v>
      </c>
      <c r="D10" s="5"/>
      <c r="E10" s="2" t="s">
        <v>11</v>
      </c>
      <c r="F10" s="11">
        <v>372000</v>
      </c>
      <c r="G10" t="s">
        <v>24</v>
      </c>
      <c r="J10" t="s">
        <v>52</v>
      </c>
      <c r="K10">
        <v>525000</v>
      </c>
    </row>
    <row r="11" spans="1:11" ht="14.4" x14ac:dyDescent="0.3">
      <c r="A11" s="2" t="s">
        <v>18</v>
      </c>
      <c r="B11" s="3" t="s">
        <v>17</v>
      </c>
      <c r="C11" s="11">
        <v>150000</v>
      </c>
      <c r="D11" s="5"/>
      <c r="E11" s="2" t="s">
        <v>12</v>
      </c>
      <c r="F11" s="7">
        <v>0</v>
      </c>
      <c r="J11" t="s">
        <v>52</v>
      </c>
      <c r="K11">
        <v>450000</v>
      </c>
    </row>
    <row r="12" spans="1:11" ht="14.4" x14ac:dyDescent="0.3">
      <c r="A12" s="2" t="s">
        <v>13</v>
      </c>
      <c r="B12" s="3"/>
      <c r="C12" s="12">
        <v>1275000</v>
      </c>
      <c r="D12" s="5"/>
      <c r="E12" s="2" t="s">
        <v>5</v>
      </c>
      <c r="F12" s="12">
        <v>196000</v>
      </c>
      <c r="K12">
        <f>SUM(K8:K11)</f>
        <v>1278000</v>
      </c>
    </row>
    <row r="13" spans="1:11" ht="15" thickBot="1" x14ac:dyDescent="0.35">
      <c r="A13" s="13" t="s">
        <v>33</v>
      </c>
      <c r="B13" s="14"/>
      <c r="C13" s="15">
        <v>100000</v>
      </c>
      <c r="D13" s="5"/>
      <c r="E13" s="2" t="s">
        <v>31</v>
      </c>
      <c r="F13" s="10">
        <v>0</v>
      </c>
      <c r="K13">
        <v>1050000</v>
      </c>
    </row>
    <row r="14" spans="1:11" ht="15" thickBot="1" x14ac:dyDescent="0.35">
      <c r="A14" s="13" t="s">
        <v>15</v>
      </c>
      <c r="B14" s="14"/>
      <c r="C14" s="14">
        <f>SUM(C2:C13)</f>
        <v>3275000</v>
      </c>
      <c r="D14" s="16" t="s">
        <v>15</v>
      </c>
      <c r="E14" s="17"/>
      <c r="F14" s="14">
        <f>SUM(F2:F13)</f>
        <v>1635000</v>
      </c>
      <c r="J14" t="s">
        <v>53</v>
      </c>
      <c r="K14">
        <f>K12-K13</f>
        <v>228000</v>
      </c>
    </row>
    <row r="15" spans="1:11" ht="14.4" x14ac:dyDescent="0.3">
      <c r="K15">
        <v>600000</v>
      </c>
    </row>
    <row r="16" spans="1:11" ht="14.4" x14ac:dyDescent="0.3">
      <c r="K16">
        <f>K15-K14</f>
        <v>372000</v>
      </c>
    </row>
    <row r="17" spans="1:4" ht="14.4" x14ac:dyDescent="0.3">
      <c r="B17" s="21" t="s">
        <v>16</v>
      </c>
      <c r="C17" s="21">
        <f>F14-C14</f>
        <v>-1640000</v>
      </c>
    </row>
    <row r="20" spans="1:4" ht="14.4" x14ac:dyDescent="0.3">
      <c r="A20" s="20" t="s">
        <v>38</v>
      </c>
      <c r="B20" s="20" t="s">
        <v>34</v>
      </c>
      <c r="C20" s="20" t="s">
        <v>38</v>
      </c>
      <c r="D20" s="20" t="s">
        <v>39</v>
      </c>
    </row>
    <row r="21" spans="1:4" ht="14.4" x14ac:dyDescent="0.3">
      <c r="A21" s="20" t="s">
        <v>35</v>
      </c>
      <c r="B21" s="20">
        <v>0</v>
      </c>
      <c r="C21" s="20" t="s">
        <v>40</v>
      </c>
      <c r="D21" s="20"/>
    </row>
    <row r="22" spans="1:4" ht="14.4" x14ac:dyDescent="0.3">
      <c r="A22" s="20" t="s">
        <v>36</v>
      </c>
      <c r="B22" s="20">
        <v>0</v>
      </c>
      <c r="C22" s="20" t="s">
        <v>3</v>
      </c>
      <c r="D22" s="20">
        <v>0</v>
      </c>
    </row>
    <row r="23" spans="1:4" ht="14.4" x14ac:dyDescent="0.3">
      <c r="A23" s="20" t="s">
        <v>37</v>
      </c>
      <c r="B23" s="20"/>
      <c r="C23" s="20" t="s">
        <v>41</v>
      </c>
      <c r="D23" s="20">
        <v>0</v>
      </c>
    </row>
    <row r="24" spans="1:4" ht="14.4" x14ac:dyDescent="0.3">
      <c r="A24" s="20" t="s">
        <v>37</v>
      </c>
      <c r="B24" s="20">
        <v>150000</v>
      </c>
      <c r="C24" s="20" t="s">
        <v>42</v>
      </c>
      <c r="D24" s="20">
        <v>0</v>
      </c>
    </row>
    <row r="25" spans="1:4" ht="14.4" x14ac:dyDescent="0.3">
      <c r="A25" s="20" t="s">
        <v>37</v>
      </c>
      <c r="B25" s="20">
        <v>100000</v>
      </c>
      <c r="C25" s="20" t="s">
        <v>43</v>
      </c>
      <c r="D25" s="20">
        <v>375000</v>
      </c>
    </row>
    <row r="26" spans="1:4" ht="14.4" x14ac:dyDescent="0.3">
      <c r="A26" s="20" t="s">
        <v>49</v>
      </c>
      <c r="B26" s="20">
        <v>235000</v>
      </c>
      <c r="C26" s="20" t="s">
        <v>44</v>
      </c>
      <c r="D26" s="20">
        <v>0</v>
      </c>
    </row>
    <row r="27" spans="1:4" ht="14.4" x14ac:dyDescent="0.3">
      <c r="A27" s="20"/>
      <c r="B27" s="20"/>
      <c r="C27" s="20" t="s">
        <v>45</v>
      </c>
      <c r="D27" s="20">
        <v>0</v>
      </c>
    </row>
    <row r="28" spans="1:4" ht="14.4" x14ac:dyDescent="0.3">
      <c r="A28" s="20"/>
      <c r="B28" s="20"/>
      <c r="C28" s="20"/>
      <c r="D28" s="20"/>
    </row>
    <row r="29" spans="1:4" ht="14.4" x14ac:dyDescent="0.3">
      <c r="A29" s="20"/>
      <c r="B29" s="20"/>
      <c r="C29" s="20"/>
      <c r="D29" s="20"/>
    </row>
    <row r="30" spans="1:4" ht="14.4" x14ac:dyDescent="0.3">
      <c r="A30" s="20"/>
      <c r="B30" s="20"/>
      <c r="C30" s="20"/>
      <c r="D30" s="20"/>
    </row>
    <row r="31" spans="1:4" ht="14.4" x14ac:dyDescent="0.3">
      <c r="A31" s="20"/>
      <c r="B31" s="20"/>
      <c r="C31" s="20"/>
      <c r="D31" s="20"/>
    </row>
    <row r="32" spans="1:4" ht="14.4" x14ac:dyDescent="0.3">
      <c r="A32" s="20"/>
      <c r="B32" s="20">
        <f>SUM(B21:B31)</f>
        <v>485000</v>
      </c>
      <c r="C32" s="20"/>
      <c r="D32" s="20">
        <f>SUM(D21:D31)</f>
        <v>375000</v>
      </c>
    </row>
    <row r="33" spans="1:4" x14ac:dyDescent="0.35">
      <c r="A33" s="20"/>
      <c r="B33" s="20"/>
      <c r="C33" s="20"/>
      <c r="D33" s="20"/>
    </row>
    <row r="34" spans="1:4" x14ac:dyDescent="0.35">
      <c r="A34" s="20"/>
      <c r="B34" s="20"/>
      <c r="C34" s="20">
        <f>B32-D32</f>
        <v>110000</v>
      </c>
      <c r="D34" s="20"/>
    </row>
  </sheetData>
  <mergeCells count="2">
    <mergeCell ref="A1:C1"/>
    <mergeCell ref="E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34"/>
  <sheetViews>
    <sheetView topLeftCell="A5" workbookViewId="0">
      <selection activeCell="F25" sqref="F25"/>
    </sheetView>
  </sheetViews>
  <sheetFormatPr defaultRowHeight="14.5" x14ac:dyDescent="0.35"/>
  <cols>
    <col min="11" max="11" width="12.81640625" customWidth="1"/>
    <col min="19" max="19" width="22" customWidth="1"/>
  </cols>
  <sheetData>
    <row r="3" spans="4:19" x14ac:dyDescent="0.3">
      <c r="D3" t="s">
        <v>253</v>
      </c>
      <c r="E3">
        <v>250000</v>
      </c>
      <c r="O3" s="20" t="s">
        <v>54</v>
      </c>
      <c r="P3" s="20" t="s">
        <v>277</v>
      </c>
      <c r="Q3" s="20" t="s">
        <v>278</v>
      </c>
      <c r="R3" s="20" t="s">
        <v>124</v>
      </c>
      <c r="S3" s="20" t="s">
        <v>279</v>
      </c>
    </row>
    <row r="4" spans="4:19" x14ac:dyDescent="0.3">
      <c r="D4" t="s">
        <v>254</v>
      </c>
      <c r="E4">
        <v>80000</v>
      </c>
      <c r="H4">
        <v>200000</v>
      </c>
      <c r="I4" t="s">
        <v>256</v>
      </c>
      <c r="O4" s="73">
        <v>45515</v>
      </c>
      <c r="P4" s="20">
        <v>250000</v>
      </c>
      <c r="Q4" s="20"/>
      <c r="R4" s="20">
        <f>P4</f>
        <v>250000</v>
      </c>
      <c r="S4" s="20" t="s">
        <v>6</v>
      </c>
    </row>
    <row r="5" spans="4:19" x14ac:dyDescent="0.3">
      <c r="D5" t="s">
        <v>124</v>
      </c>
      <c r="E5">
        <f>SUM(E3:E4)</f>
        <v>330000</v>
      </c>
      <c r="H5">
        <v>70000</v>
      </c>
      <c r="I5" t="s">
        <v>257</v>
      </c>
      <c r="O5" s="73">
        <v>45515</v>
      </c>
      <c r="P5" s="20">
        <v>80000</v>
      </c>
      <c r="Q5" s="20"/>
      <c r="R5" s="20">
        <f>R4+P5</f>
        <v>330000</v>
      </c>
      <c r="S5" s="20" t="s">
        <v>254</v>
      </c>
    </row>
    <row r="6" spans="4:19" x14ac:dyDescent="0.3">
      <c r="D6" t="s">
        <v>255</v>
      </c>
      <c r="E6">
        <v>200000</v>
      </c>
      <c r="H6">
        <v>30000</v>
      </c>
      <c r="I6" t="s">
        <v>258</v>
      </c>
      <c r="O6" s="73">
        <v>45516</v>
      </c>
      <c r="P6" s="20"/>
      <c r="Q6" s="20">
        <v>10000</v>
      </c>
      <c r="R6" s="20">
        <f t="shared" ref="R6:R12" si="0">R5-Q6</f>
        <v>320000</v>
      </c>
      <c r="S6" s="20"/>
    </row>
    <row r="7" spans="4:19" x14ac:dyDescent="0.3">
      <c r="D7" t="s">
        <v>106</v>
      </c>
      <c r="E7">
        <f>E5-E6</f>
        <v>130000</v>
      </c>
      <c r="H7">
        <v>27000</v>
      </c>
      <c r="I7" t="s">
        <v>259</v>
      </c>
      <c r="O7" s="73">
        <v>45517</v>
      </c>
      <c r="P7" s="20"/>
      <c r="Q7" s="20">
        <v>70000</v>
      </c>
      <c r="R7" s="20">
        <f t="shared" si="0"/>
        <v>250000</v>
      </c>
      <c r="S7" s="20" t="s">
        <v>257</v>
      </c>
    </row>
    <row r="8" spans="4:19" x14ac:dyDescent="0.3">
      <c r="D8" t="s">
        <v>272</v>
      </c>
      <c r="E8">
        <v>525000</v>
      </c>
      <c r="H8">
        <v>16000</v>
      </c>
      <c r="I8" t="s">
        <v>260</v>
      </c>
      <c r="O8" s="73">
        <v>45517</v>
      </c>
      <c r="P8" s="20"/>
      <c r="Q8" s="20">
        <v>30000</v>
      </c>
      <c r="R8" s="20">
        <f t="shared" si="0"/>
        <v>220000</v>
      </c>
      <c r="S8" s="20" t="s">
        <v>280</v>
      </c>
    </row>
    <row r="9" spans="4:19" x14ac:dyDescent="0.3">
      <c r="E9">
        <f>E7+E8</f>
        <v>655000</v>
      </c>
      <c r="H9">
        <f>SUM(H5:H8)</f>
        <v>143000</v>
      </c>
      <c r="O9" s="73">
        <v>45517</v>
      </c>
      <c r="P9" s="20"/>
      <c r="Q9" s="20">
        <v>27000</v>
      </c>
      <c r="R9" s="20">
        <f t="shared" si="0"/>
        <v>193000</v>
      </c>
      <c r="S9" s="20" t="s">
        <v>281</v>
      </c>
    </row>
    <row r="10" spans="4:19" x14ac:dyDescent="0.3">
      <c r="D10" t="s">
        <v>273</v>
      </c>
      <c r="E10">
        <v>150000</v>
      </c>
      <c r="H10">
        <f>H4-H9</f>
        <v>57000</v>
      </c>
      <c r="O10" s="73">
        <v>45517</v>
      </c>
      <c r="P10" s="20"/>
      <c r="Q10" s="20">
        <v>16000</v>
      </c>
      <c r="R10" s="20">
        <f t="shared" si="0"/>
        <v>177000</v>
      </c>
      <c r="S10" s="20" t="s">
        <v>282</v>
      </c>
    </row>
    <row r="11" spans="4:19" x14ac:dyDescent="0.3">
      <c r="D11" t="s">
        <v>274</v>
      </c>
      <c r="E11">
        <f>E9-E10</f>
        <v>505000</v>
      </c>
      <c r="H11">
        <v>16000</v>
      </c>
      <c r="I11" t="s">
        <v>261</v>
      </c>
      <c r="O11" s="73">
        <v>45517</v>
      </c>
      <c r="P11" s="20"/>
      <c r="Q11" s="20">
        <v>16000</v>
      </c>
      <c r="R11" s="20">
        <f t="shared" si="0"/>
        <v>161000</v>
      </c>
      <c r="S11" s="20" t="s">
        <v>283</v>
      </c>
    </row>
    <row r="12" spans="4:19" x14ac:dyDescent="0.3">
      <c r="D12" t="s">
        <v>275</v>
      </c>
      <c r="E12">
        <v>15000</v>
      </c>
      <c r="H12">
        <f>H10-H11</f>
        <v>41000</v>
      </c>
      <c r="O12" s="73">
        <v>45517</v>
      </c>
      <c r="P12" s="20"/>
      <c r="Q12" s="20">
        <v>10000</v>
      </c>
      <c r="R12" s="20">
        <f t="shared" si="0"/>
        <v>151000</v>
      </c>
      <c r="S12" s="20" t="s">
        <v>270</v>
      </c>
    </row>
    <row r="13" spans="4:19" x14ac:dyDescent="0.3">
      <c r="E13">
        <f>E11-E12</f>
        <v>490000</v>
      </c>
      <c r="O13" s="73">
        <v>45517</v>
      </c>
      <c r="P13" s="20">
        <v>50000</v>
      </c>
      <c r="Q13" s="20"/>
      <c r="R13" s="20">
        <f>R12+P13</f>
        <v>201000</v>
      </c>
      <c r="S13" s="20" t="s">
        <v>284</v>
      </c>
    </row>
    <row r="14" spans="4:19" x14ac:dyDescent="0.3">
      <c r="D14" t="s">
        <v>276</v>
      </c>
      <c r="E14">
        <v>80000</v>
      </c>
      <c r="O14" s="73">
        <v>45517</v>
      </c>
      <c r="P14" s="20">
        <v>15000</v>
      </c>
      <c r="Q14" s="20"/>
      <c r="R14" s="20">
        <f>R13+P14</f>
        <v>216000</v>
      </c>
      <c r="S14" s="20" t="s">
        <v>285</v>
      </c>
    </row>
    <row r="15" spans="4:19" x14ac:dyDescent="0.3">
      <c r="E15">
        <f>E13-E14</f>
        <v>410000</v>
      </c>
      <c r="O15" s="73">
        <v>45517</v>
      </c>
      <c r="P15" s="20">
        <v>525000</v>
      </c>
      <c r="Q15" s="20"/>
      <c r="R15" s="20">
        <f>R14+P15</f>
        <v>741000</v>
      </c>
      <c r="S15" s="20" t="s">
        <v>286</v>
      </c>
    </row>
    <row r="16" spans="4:19" x14ac:dyDescent="0.3">
      <c r="O16" s="73">
        <v>45517</v>
      </c>
      <c r="P16" s="20"/>
      <c r="Q16" s="20">
        <v>150000</v>
      </c>
      <c r="R16" s="20">
        <f>R15-Q16</f>
        <v>591000</v>
      </c>
      <c r="S16" s="20" t="s">
        <v>287</v>
      </c>
    </row>
    <row r="17" spans="4:19" x14ac:dyDescent="0.3">
      <c r="O17" s="73">
        <v>45517</v>
      </c>
      <c r="P17" s="20">
        <v>150000</v>
      </c>
      <c r="Q17" s="20"/>
      <c r="R17" s="20">
        <f>R16+P17</f>
        <v>741000</v>
      </c>
      <c r="S17" s="20" t="s">
        <v>288</v>
      </c>
    </row>
    <row r="18" spans="4:19" x14ac:dyDescent="0.3">
      <c r="I18">
        <v>1.5</v>
      </c>
      <c r="J18">
        <v>2.5</v>
      </c>
      <c r="K18">
        <f>I18*J18</f>
        <v>3.75</v>
      </c>
      <c r="O18" s="73">
        <v>45517</v>
      </c>
      <c r="P18" s="20">
        <v>141000</v>
      </c>
      <c r="Q18" s="20"/>
      <c r="R18" s="20">
        <f>R17+P18</f>
        <v>882000</v>
      </c>
      <c r="S18" s="20" t="s">
        <v>289</v>
      </c>
    </row>
    <row r="19" spans="4:19" x14ac:dyDescent="0.3">
      <c r="D19" t="s">
        <v>301</v>
      </c>
      <c r="E19">
        <v>150000</v>
      </c>
      <c r="O19" s="73">
        <v>45517</v>
      </c>
      <c r="P19" s="20"/>
      <c r="Q19" s="20">
        <v>300000</v>
      </c>
      <c r="R19" s="20">
        <f>R18-Q19</f>
        <v>582000</v>
      </c>
      <c r="S19" s="20" t="s">
        <v>290</v>
      </c>
    </row>
    <row r="20" spans="4:19" x14ac:dyDescent="0.3">
      <c r="O20" s="73">
        <v>45518</v>
      </c>
      <c r="P20" s="20"/>
      <c r="Q20" s="20">
        <v>5000</v>
      </c>
      <c r="R20" s="20">
        <f>R19-Q20</f>
        <v>577000</v>
      </c>
      <c r="S20" s="20" t="s">
        <v>291</v>
      </c>
    </row>
    <row r="21" spans="4:19" x14ac:dyDescent="0.3">
      <c r="O21" s="73">
        <v>45518</v>
      </c>
      <c r="P21" s="20"/>
      <c r="Q21" s="20">
        <v>2000</v>
      </c>
      <c r="R21" s="20">
        <f>R20-Q21</f>
        <v>575000</v>
      </c>
      <c r="S21" s="20" t="s">
        <v>292</v>
      </c>
    </row>
    <row r="22" spans="4:19" x14ac:dyDescent="0.3">
      <c r="O22" s="73">
        <v>45518</v>
      </c>
      <c r="P22" s="20">
        <v>8000</v>
      </c>
      <c r="Q22" s="20"/>
      <c r="R22" s="20">
        <f>R21+P22</f>
        <v>583000</v>
      </c>
      <c r="S22" s="20" t="s">
        <v>293</v>
      </c>
    </row>
    <row r="23" spans="4:19" x14ac:dyDescent="0.3">
      <c r="O23" s="73">
        <v>45518</v>
      </c>
      <c r="P23" s="20">
        <v>150000</v>
      </c>
      <c r="Q23" s="20"/>
      <c r="R23" s="20">
        <f>R22+P23</f>
        <v>733000</v>
      </c>
      <c r="S23" s="20" t="s">
        <v>294</v>
      </c>
    </row>
    <row r="24" spans="4:19" x14ac:dyDescent="0.3">
      <c r="O24" s="20" t="s">
        <v>295</v>
      </c>
      <c r="P24" s="20">
        <v>180000</v>
      </c>
      <c r="Q24" s="20"/>
      <c r="R24" s="20">
        <f>R23+P24</f>
        <v>913000</v>
      </c>
      <c r="S24" s="20" t="s">
        <v>272</v>
      </c>
    </row>
    <row r="25" spans="4:19" x14ac:dyDescent="0.3">
      <c r="O25" s="73">
        <v>45518</v>
      </c>
      <c r="P25" s="20"/>
      <c r="Q25" s="20">
        <v>375000</v>
      </c>
      <c r="R25" s="20">
        <f t="shared" ref="R25:R30" si="1">R24-Q25</f>
        <v>538000</v>
      </c>
      <c r="S25" s="20" t="s">
        <v>296</v>
      </c>
    </row>
    <row r="26" spans="4:19" x14ac:dyDescent="0.3">
      <c r="O26" s="73">
        <v>45522</v>
      </c>
      <c r="P26" s="20"/>
      <c r="Q26" s="20">
        <v>165000</v>
      </c>
      <c r="R26" s="20">
        <f t="shared" si="1"/>
        <v>373000</v>
      </c>
      <c r="S26" s="20" t="s">
        <v>299</v>
      </c>
    </row>
    <row r="27" spans="4:19" x14ac:dyDescent="0.3">
      <c r="O27" s="73">
        <v>45522</v>
      </c>
      <c r="P27" s="20"/>
      <c r="Q27" s="20">
        <v>15000</v>
      </c>
      <c r="R27" s="20">
        <f t="shared" si="1"/>
        <v>358000</v>
      </c>
      <c r="S27" s="26" t="s">
        <v>297</v>
      </c>
    </row>
    <row r="28" spans="4:19" x14ac:dyDescent="0.3">
      <c r="O28" s="73">
        <v>45522</v>
      </c>
      <c r="P28" s="20"/>
      <c r="Q28" s="26">
        <v>252000</v>
      </c>
      <c r="R28" s="20">
        <f t="shared" si="1"/>
        <v>106000</v>
      </c>
      <c r="S28" s="26" t="s">
        <v>298</v>
      </c>
    </row>
    <row r="29" spans="4:19" x14ac:dyDescent="0.3">
      <c r="O29" s="73">
        <v>45522</v>
      </c>
      <c r="P29" s="20"/>
      <c r="Q29" s="26">
        <v>15000</v>
      </c>
      <c r="R29" s="26">
        <f t="shared" si="1"/>
        <v>91000</v>
      </c>
      <c r="S29" s="26" t="s">
        <v>275</v>
      </c>
    </row>
    <row r="30" spans="4:19" x14ac:dyDescent="0.3">
      <c r="O30" s="73">
        <v>45522</v>
      </c>
      <c r="P30" s="20"/>
      <c r="Q30" s="26">
        <v>82000</v>
      </c>
      <c r="R30" s="26">
        <f t="shared" si="1"/>
        <v>9000</v>
      </c>
      <c r="S30" s="26" t="s">
        <v>300</v>
      </c>
    </row>
    <row r="31" spans="4:19" x14ac:dyDescent="0.3">
      <c r="O31" s="20"/>
      <c r="P31" s="20"/>
      <c r="Q31" s="20"/>
      <c r="R31" s="20"/>
      <c r="S31" s="20"/>
    </row>
    <row r="32" spans="4:19" x14ac:dyDescent="0.3">
      <c r="O32" s="20"/>
      <c r="P32" s="20"/>
      <c r="Q32" s="20"/>
      <c r="R32" s="20"/>
      <c r="S32" s="20"/>
    </row>
    <row r="33" spans="15:19" x14ac:dyDescent="0.3">
      <c r="O33" s="20"/>
      <c r="P33" s="20"/>
      <c r="Q33" s="20"/>
      <c r="R33" s="20"/>
      <c r="S33" s="20"/>
    </row>
    <row r="34" spans="15:19" x14ac:dyDescent="0.3">
      <c r="O34" s="20"/>
      <c r="P34" s="20"/>
      <c r="Q34" s="20"/>
      <c r="R34" s="20"/>
      <c r="S34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8" sqref="C8"/>
    </sheetView>
  </sheetViews>
  <sheetFormatPr defaultRowHeight="14.5" x14ac:dyDescent="0.35"/>
  <sheetData>
    <row r="1" spans="1:12" x14ac:dyDescent="0.3">
      <c r="B1" t="s">
        <v>270</v>
      </c>
      <c r="G1" t="s">
        <v>271</v>
      </c>
      <c r="K1" t="s">
        <v>259</v>
      </c>
    </row>
    <row r="2" spans="1:12" x14ac:dyDescent="0.3">
      <c r="A2" s="21" t="s">
        <v>262</v>
      </c>
      <c r="B2" s="21" t="s">
        <v>70</v>
      </c>
      <c r="C2" s="21" t="s">
        <v>124</v>
      </c>
      <c r="F2" s="21" t="s">
        <v>262</v>
      </c>
      <c r="G2" s="21" t="s">
        <v>70</v>
      </c>
      <c r="H2" s="21" t="s">
        <v>124</v>
      </c>
      <c r="J2" s="21" t="s">
        <v>262</v>
      </c>
      <c r="K2" s="21" t="s">
        <v>70</v>
      </c>
      <c r="L2" s="21" t="s">
        <v>124</v>
      </c>
    </row>
    <row r="3" spans="1:12" x14ac:dyDescent="0.3">
      <c r="A3" s="21">
        <v>1</v>
      </c>
      <c r="B3" s="21" t="s">
        <v>224</v>
      </c>
      <c r="C3" s="21">
        <v>5000</v>
      </c>
      <c r="F3" s="21">
        <v>1</v>
      </c>
      <c r="G3" s="21" t="s">
        <v>224</v>
      </c>
      <c r="H3" s="21">
        <v>5000</v>
      </c>
      <c r="J3" s="21">
        <v>1</v>
      </c>
      <c r="K3" s="21" t="s">
        <v>224</v>
      </c>
      <c r="L3" s="21">
        <v>5000</v>
      </c>
    </row>
    <row r="4" spans="1:12" x14ac:dyDescent="0.3">
      <c r="A4" s="21">
        <v>2</v>
      </c>
      <c r="B4" s="21" t="s">
        <v>225</v>
      </c>
      <c r="C4" s="21">
        <v>5000</v>
      </c>
      <c r="F4" s="21">
        <v>2</v>
      </c>
      <c r="G4" s="21" t="s">
        <v>225</v>
      </c>
      <c r="H4" s="21">
        <v>5000</v>
      </c>
      <c r="J4" s="21">
        <v>2</v>
      </c>
      <c r="K4" s="21" t="s">
        <v>225</v>
      </c>
      <c r="L4" s="21">
        <v>5000</v>
      </c>
    </row>
    <row r="5" spans="1:12" x14ac:dyDescent="0.3">
      <c r="A5" s="21">
        <v>3</v>
      </c>
      <c r="B5" s="21" t="s">
        <v>263</v>
      </c>
      <c r="C5" s="21">
        <v>5000</v>
      </c>
      <c r="F5" s="21">
        <v>3</v>
      </c>
      <c r="G5" s="21" t="s">
        <v>263</v>
      </c>
      <c r="H5" s="21">
        <v>5000</v>
      </c>
      <c r="J5" s="21">
        <v>3</v>
      </c>
      <c r="K5" s="21" t="s">
        <v>263</v>
      </c>
      <c r="L5" s="21">
        <v>5000</v>
      </c>
    </row>
    <row r="6" spans="1:12" x14ac:dyDescent="0.3">
      <c r="A6" s="21">
        <v>4</v>
      </c>
      <c r="B6" s="21" t="s">
        <v>264</v>
      </c>
      <c r="C6" s="21">
        <v>5000</v>
      </c>
      <c r="F6" s="21">
        <v>4</v>
      </c>
      <c r="G6" s="21" t="s">
        <v>264</v>
      </c>
      <c r="H6" s="21">
        <v>5000</v>
      </c>
      <c r="J6" s="21">
        <v>4</v>
      </c>
      <c r="K6" s="21" t="s">
        <v>264</v>
      </c>
      <c r="L6" s="21">
        <v>5000</v>
      </c>
    </row>
    <row r="7" spans="1:12" x14ac:dyDescent="0.3">
      <c r="A7" s="72">
        <v>5</v>
      </c>
      <c r="B7" s="72" t="s">
        <v>96</v>
      </c>
      <c r="C7" s="72">
        <v>5000</v>
      </c>
      <c r="F7" s="21">
        <v>5</v>
      </c>
      <c r="G7" s="21" t="s">
        <v>96</v>
      </c>
      <c r="H7" s="21">
        <v>5000</v>
      </c>
      <c r="J7" s="21">
        <v>5</v>
      </c>
      <c r="K7" s="21" t="s">
        <v>96</v>
      </c>
      <c r="L7" s="21">
        <v>5000</v>
      </c>
    </row>
    <row r="8" spans="1:12" x14ac:dyDescent="0.3">
      <c r="A8" s="21">
        <v>6</v>
      </c>
      <c r="B8" s="21" t="s">
        <v>101</v>
      </c>
      <c r="C8" s="21"/>
      <c r="F8" s="21">
        <v>6</v>
      </c>
      <c r="G8" s="21" t="s">
        <v>101</v>
      </c>
      <c r="H8" s="21"/>
      <c r="J8" s="21">
        <v>6</v>
      </c>
      <c r="K8" s="21" t="s">
        <v>101</v>
      </c>
      <c r="L8" s="21"/>
    </row>
    <row r="9" spans="1:12" x14ac:dyDescent="0.3">
      <c r="A9" s="21">
        <v>7</v>
      </c>
      <c r="B9" s="21" t="s">
        <v>104</v>
      </c>
      <c r="C9" s="21"/>
      <c r="F9" s="21">
        <v>7</v>
      </c>
      <c r="G9" s="21" t="s">
        <v>104</v>
      </c>
      <c r="H9" s="21"/>
      <c r="J9" s="21">
        <v>7</v>
      </c>
      <c r="K9" s="21" t="s">
        <v>104</v>
      </c>
      <c r="L9" s="21"/>
    </row>
    <row r="10" spans="1:12" x14ac:dyDescent="0.3">
      <c r="A10" s="21">
        <v>8</v>
      </c>
      <c r="B10" s="21" t="s">
        <v>265</v>
      </c>
      <c r="C10" s="21"/>
      <c r="F10" s="21">
        <v>8</v>
      </c>
      <c r="G10" s="21" t="s">
        <v>265</v>
      </c>
      <c r="H10" s="21"/>
      <c r="J10" s="21">
        <v>8</v>
      </c>
      <c r="K10" s="21" t="s">
        <v>265</v>
      </c>
      <c r="L10" s="21"/>
    </row>
    <row r="11" spans="1:12" x14ac:dyDescent="0.3">
      <c r="A11" s="21">
        <v>9</v>
      </c>
      <c r="B11" s="21" t="s">
        <v>75</v>
      </c>
      <c r="C11" s="21"/>
      <c r="F11" s="21">
        <v>9</v>
      </c>
      <c r="G11" s="21" t="s">
        <v>75</v>
      </c>
      <c r="H11" s="21"/>
      <c r="J11" s="72">
        <v>9</v>
      </c>
      <c r="K11" s="72" t="s">
        <v>75</v>
      </c>
      <c r="L11" s="21"/>
    </row>
    <row r="12" spans="1:12" x14ac:dyDescent="0.3">
      <c r="A12" s="21">
        <v>10</v>
      </c>
      <c r="B12" s="21" t="s">
        <v>266</v>
      </c>
      <c r="C12" s="21"/>
      <c r="F12" s="21">
        <v>10</v>
      </c>
      <c r="G12" s="21" t="s">
        <v>266</v>
      </c>
      <c r="H12" s="21"/>
      <c r="J12" s="21">
        <v>10</v>
      </c>
      <c r="K12" s="21" t="s">
        <v>266</v>
      </c>
      <c r="L12" s="21"/>
    </row>
    <row r="13" spans="1:12" x14ac:dyDescent="0.3">
      <c r="A13" s="21">
        <v>11</v>
      </c>
      <c r="B13" s="21" t="s">
        <v>267</v>
      </c>
      <c r="C13" s="21"/>
      <c r="F13" s="21">
        <v>11</v>
      </c>
      <c r="G13" s="21" t="s">
        <v>267</v>
      </c>
      <c r="H13" s="21"/>
      <c r="J13" s="21">
        <v>11</v>
      </c>
      <c r="K13" s="21" t="s">
        <v>267</v>
      </c>
      <c r="L13" s="21"/>
    </row>
    <row r="14" spans="1:12" x14ac:dyDescent="0.3">
      <c r="A14" s="21">
        <v>12</v>
      </c>
      <c r="B14" s="21" t="s">
        <v>86</v>
      </c>
      <c r="C14" s="21"/>
      <c r="F14" s="21">
        <v>12</v>
      </c>
      <c r="G14" s="21" t="s">
        <v>86</v>
      </c>
      <c r="H14" s="21"/>
      <c r="J14" s="21">
        <v>12</v>
      </c>
      <c r="K14" s="21" t="s">
        <v>86</v>
      </c>
      <c r="L14" s="21"/>
    </row>
    <row r="15" spans="1:12" x14ac:dyDescent="0.3">
      <c r="A15" s="21">
        <v>13</v>
      </c>
      <c r="B15" s="21" t="s">
        <v>224</v>
      </c>
      <c r="C15" s="21"/>
      <c r="F15" s="72">
        <v>13</v>
      </c>
      <c r="G15" s="72" t="s">
        <v>224</v>
      </c>
      <c r="H15" s="21"/>
      <c r="J15" s="21">
        <v>13</v>
      </c>
      <c r="K15" s="21" t="s">
        <v>224</v>
      </c>
      <c r="L15" s="21"/>
    </row>
    <row r="16" spans="1:12" x14ac:dyDescent="0.3">
      <c r="A16" s="21">
        <v>14</v>
      </c>
      <c r="B16" s="21" t="s">
        <v>225</v>
      </c>
      <c r="C16" s="21"/>
      <c r="F16" s="21">
        <v>14</v>
      </c>
      <c r="G16" s="21" t="s">
        <v>225</v>
      </c>
      <c r="H16" s="21"/>
      <c r="J16" s="21">
        <v>14</v>
      </c>
      <c r="K16" s="21" t="s">
        <v>225</v>
      </c>
      <c r="L16" s="21"/>
    </row>
    <row r="17" spans="1:12" x14ac:dyDescent="0.3">
      <c r="A17" s="21">
        <v>15</v>
      </c>
      <c r="B17" s="21" t="s">
        <v>263</v>
      </c>
      <c r="C17" s="21"/>
      <c r="F17" s="21">
        <v>15</v>
      </c>
      <c r="G17" s="21" t="s">
        <v>263</v>
      </c>
      <c r="H17" s="21"/>
      <c r="J17" s="21">
        <v>15</v>
      </c>
      <c r="K17" s="21" t="s">
        <v>263</v>
      </c>
      <c r="L17" s="21"/>
    </row>
    <row r="18" spans="1:12" x14ac:dyDescent="0.3">
      <c r="A18" s="21">
        <v>16</v>
      </c>
      <c r="B18" s="21" t="s">
        <v>264</v>
      </c>
      <c r="C18" s="21"/>
      <c r="F18" s="21">
        <v>16</v>
      </c>
      <c r="G18" s="21" t="s">
        <v>264</v>
      </c>
      <c r="H18" s="21"/>
      <c r="J18" s="21">
        <v>16</v>
      </c>
      <c r="K18" s="21" t="s">
        <v>264</v>
      </c>
      <c r="L18" s="21"/>
    </row>
    <row r="19" spans="1:12" x14ac:dyDescent="0.3">
      <c r="A19" s="21">
        <v>17</v>
      </c>
      <c r="B19" s="21" t="s">
        <v>268</v>
      </c>
      <c r="F19" s="21">
        <v>17</v>
      </c>
      <c r="G19" s="21" t="s">
        <v>268</v>
      </c>
      <c r="J19" s="21">
        <v>17</v>
      </c>
      <c r="K19" s="21" t="s">
        <v>268</v>
      </c>
    </row>
    <row r="20" spans="1:12" x14ac:dyDescent="0.3">
      <c r="A20" s="21">
        <v>18</v>
      </c>
      <c r="B20" s="21" t="s">
        <v>269</v>
      </c>
      <c r="F20" s="21">
        <v>18</v>
      </c>
      <c r="G20" s="21" t="s">
        <v>269</v>
      </c>
      <c r="J20" s="21">
        <v>18</v>
      </c>
      <c r="K20" s="21" t="s">
        <v>269</v>
      </c>
    </row>
    <row r="21" spans="1:12" x14ac:dyDescent="0.3">
      <c r="B21" s="21" t="s">
        <v>124</v>
      </c>
      <c r="C21" s="21">
        <f>SUM(C3:C20)</f>
        <v>25000</v>
      </c>
      <c r="G21" s="21" t="s">
        <v>124</v>
      </c>
      <c r="H21" s="21">
        <f>SUM(H3:H20)</f>
        <v>25000</v>
      </c>
      <c r="K21" s="21" t="s">
        <v>124</v>
      </c>
      <c r="L21" s="21">
        <f>SUM(L3:L20)</f>
        <v>25000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0" sqref="A10"/>
    </sheetView>
  </sheetViews>
  <sheetFormatPr defaultRowHeight="14.5" x14ac:dyDescent="0.35"/>
  <cols>
    <col min="1" max="1" width="19" customWidth="1"/>
    <col min="2" max="2" width="15.6328125" customWidth="1"/>
    <col min="5" max="5" width="16.6328125" customWidth="1"/>
    <col min="6" max="6" width="13" customWidth="1"/>
    <col min="7" max="7" width="14" customWidth="1"/>
    <col min="8" max="8" width="8.7265625" customWidth="1"/>
    <col min="9" max="9" width="0.54296875" customWidth="1"/>
    <col min="10" max="10" width="23.1796875" customWidth="1"/>
    <col min="11" max="11" width="14.81640625" customWidth="1"/>
    <col min="14" max="14" width="21.81640625" customWidth="1"/>
    <col min="15" max="15" width="18.6328125" customWidth="1"/>
  </cols>
  <sheetData>
    <row r="1" spans="1:16" ht="15" thickBot="1" x14ac:dyDescent="0.4">
      <c r="A1" s="74" t="s">
        <v>0</v>
      </c>
      <c r="B1" s="75"/>
      <c r="C1" s="76"/>
      <c r="D1" s="1"/>
      <c r="E1" s="74" t="s">
        <v>1</v>
      </c>
      <c r="F1" s="76"/>
      <c r="J1" s="74" t="s">
        <v>0</v>
      </c>
      <c r="K1" s="75"/>
      <c r="L1" s="76"/>
      <c r="M1" s="1"/>
      <c r="N1" s="74" t="s">
        <v>1</v>
      </c>
      <c r="O1" s="76"/>
    </row>
    <row r="2" spans="1:16" x14ac:dyDescent="0.35">
      <c r="A2" s="2" t="s">
        <v>237</v>
      </c>
      <c r="B2" s="3"/>
      <c r="C2" s="4">
        <v>25000</v>
      </c>
      <c r="D2" s="5"/>
      <c r="E2" s="2" t="s">
        <v>26</v>
      </c>
      <c r="F2" s="19"/>
      <c r="J2" s="2" t="s">
        <v>237</v>
      </c>
      <c r="K2" s="3"/>
      <c r="L2" s="4">
        <v>25000</v>
      </c>
      <c r="M2" s="5"/>
      <c r="N2" s="2" t="s">
        <v>26</v>
      </c>
      <c r="O2" s="19"/>
    </row>
    <row r="3" spans="1:16" x14ac:dyDescent="0.35">
      <c r="A3" s="2" t="s">
        <v>231</v>
      </c>
      <c r="B3" s="3"/>
      <c r="C3" s="19">
        <v>65000</v>
      </c>
      <c r="D3" s="5"/>
      <c r="E3" s="2" t="s">
        <v>3</v>
      </c>
      <c r="F3" s="19">
        <v>40000</v>
      </c>
      <c r="J3" s="2" t="s">
        <v>231</v>
      </c>
      <c r="K3" s="3"/>
      <c r="L3" s="19">
        <v>65000</v>
      </c>
      <c r="M3" s="5"/>
      <c r="N3" s="2" t="s">
        <v>3</v>
      </c>
      <c r="O3" s="19"/>
    </row>
    <row r="4" spans="1:16" x14ac:dyDescent="0.35">
      <c r="A4" s="2" t="s">
        <v>4</v>
      </c>
      <c r="B4" s="3" t="s">
        <v>242</v>
      </c>
      <c r="C4" s="18">
        <v>150000</v>
      </c>
      <c r="D4" s="5"/>
      <c r="E4" s="2" t="s">
        <v>304</v>
      </c>
      <c r="F4" s="19">
        <v>40000</v>
      </c>
      <c r="G4" t="s">
        <v>25</v>
      </c>
      <c r="J4" s="2" t="s">
        <v>4</v>
      </c>
      <c r="K4" s="3" t="s">
        <v>242</v>
      </c>
      <c r="L4" s="18">
        <v>150000</v>
      </c>
      <c r="M4" s="5"/>
      <c r="N4" s="2" t="s">
        <v>304</v>
      </c>
      <c r="O4" s="19"/>
      <c r="P4" t="s">
        <v>25</v>
      </c>
    </row>
    <row r="5" spans="1:16" x14ac:dyDescent="0.35">
      <c r="A5" s="2" t="s">
        <v>7</v>
      </c>
      <c r="B5" s="3"/>
      <c r="C5" s="18">
        <v>180000</v>
      </c>
      <c r="D5" s="5"/>
      <c r="E5" s="2" t="s">
        <v>48</v>
      </c>
      <c r="F5" s="19">
        <v>375000</v>
      </c>
      <c r="J5" s="2" t="s">
        <v>7</v>
      </c>
      <c r="K5" s="3"/>
      <c r="L5" s="18"/>
      <c r="M5" s="5"/>
      <c r="N5" s="2" t="s">
        <v>48</v>
      </c>
      <c r="O5" s="19">
        <v>375000</v>
      </c>
    </row>
    <row r="6" spans="1:16" x14ac:dyDescent="0.35">
      <c r="A6" s="2" t="s">
        <v>47</v>
      </c>
      <c r="B6" s="3"/>
      <c r="C6" s="4">
        <v>51000</v>
      </c>
      <c r="D6" s="5"/>
      <c r="E6" s="2" t="s">
        <v>21</v>
      </c>
      <c r="F6" s="8"/>
      <c r="J6" s="2" t="s">
        <v>47</v>
      </c>
      <c r="K6" s="3"/>
      <c r="L6" s="4">
        <v>51000</v>
      </c>
      <c r="M6" s="5"/>
      <c r="N6" s="2" t="s">
        <v>21</v>
      </c>
      <c r="O6" s="8"/>
    </row>
    <row r="7" spans="1:16" x14ac:dyDescent="0.35">
      <c r="A7" s="2" t="s">
        <v>302</v>
      </c>
      <c r="B7" s="3"/>
      <c r="C7" s="7">
        <v>150000</v>
      </c>
      <c r="D7" s="5"/>
      <c r="E7" s="2" t="s">
        <v>9</v>
      </c>
      <c r="F7" s="6">
        <v>72000</v>
      </c>
      <c r="J7" s="2" t="s">
        <v>302</v>
      </c>
      <c r="K7" s="3" t="s">
        <v>314</v>
      </c>
      <c r="L7" s="7">
        <v>150000</v>
      </c>
      <c r="M7" s="5"/>
      <c r="N7" s="2" t="s">
        <v>9</v>
      </c>
      <c r="O7" s="6"/>
    </row>
    <row r="8" spans="1:16" x14ac:dyDescent="0.35">
      <c r="A8" s="2" t="s">
        <v>236</v>
      </c>
      <c r="B8" s="3" t="s">
        <v>17</v>
      </c>
      <c r="C8" s="6">
        <v>185000</v>
      </c>
      <c r="D8" s="5"/>
      <c r="E8" s="2" t="s">
        <v>233</v>
      </c>
      <c r="F8" s="18">
        <v>35000</v>
      </c>
      <c r="J8" s="2" t="s">
        <v>236</v>
      </c>
      <c r="K8" s="3" t="s">
        <v>17</v>
      </c>
      <c r="L8" s="6">
        <v>185000</v>
      </c>
      <c r="M8" s="5"/>
      <c r="N8" s="2" t="s">
        <v>233</v>
      </c>
      <c r="O8" s="18">
        <v>35000</v>
      </c>
    </row>
    <row r="9" spans="1:16" x14ac:dyDescent="0.35">
      <c r="A9" s="2" t="s">
        <v>239</v>
      </c>
      <c r="B9" s="3"/>
      <c r="C9" s="9">
        <v>400000</v>
      </c>
      <c r="D9" s="5"/>
      <c r="E9" s="2" t="s">
        <v>240</v>
      </c>
      <c r="F9" s="4">
        <v>30000</v>
      </c>
      <c r="J9" s="2" t="s">
        <v>239</v>
      </c>
      <c r="K9" s="3"/>
      <c r="L9" s="9">
        <v>220000</v>
      </c>
      <c r="M9" s="5"/>
      <c r="N9" s="2" t="s">
        <v>240</v>
      </c>
      <c r="O9" s="4">
        <v>30000</v>
      </c>
    </row>
    <row r="10" spans="1:16" x14ac:dyDescent="0.35">
      <c r="A10" s="2" t="s">
        <v>232</v>
      </c>
      <c r="B10" s="3"/>
      <c r="C10" s="10">
        <v>47500</v>
      </c>
      <c r="D10" s="5"/>
      <c r="E10" s="2" t="s">
        <v>11</v>
      </c>
      <c r="F10" s="11">
        <v>55000</v>
      </c>
      <c r="G10" t="s">
        <v>24</v>
      </c>
      <c r="J10" s="2" t="s">
        <v>313</v>
      </c>
      <c r="K10" s="3"/>
      <c r="L10" s="10">
        <v>150000</v>
      </c>
      <c r="M10" s="5"/>
      <c r="N10" s="2" t="s">
        <v>11</v>
      </c>
      <c r="O10" s="11">
        <v>55000</v>
      </c>
      <c r="P10" t="s">
        <v>24</v>
      </c>
    </row>
    <row r="11" spans="1:16" x14ac:dyDescent="0.35">
      <c r="A11" s="2" t="s">
        <v>18</v>
      </c>
      <c r="B11" s="3" t="s">
        <v>303</v>
      </c>
      <c r="C11" s="11">
        <v>60000</v>
      </c>
      <c r="D11" s="5"/>
      <c r="E11" s="2" t="s">
        <v>234</v>
      </c>
      <c r="F11" s="7"/>
      <c r="J11" s="2" t="s">
        <v>18</v>
      </c>
      <c r="K11" s="3" t="s">
        <v>303</v>
      </c>
      <c r="L11" s="11">
        <v>110000</v>
      </c>
      <c r="M11" s="5"/>
      <c r="N11" s="2" t="s">
        <v>234</v>
      </c>
      <c r="O11" s="7"/>
    </row>
    <row r="12" spans="1:16" x14ac:dyDescent="0.35">
      <c r="A12" s="2" t="s">
        <v>13</v>
      </c>
      <c r="B12" s="3" t="s">
        <v>28</v>
      </c>
      <c r="C12" s="12">
        <v>600000</v>
      </c>
      <c r="D12" s="5"/>
      <c r="E12" s="2" t="s">
        <v>238</v>
      </c>
      <c r="F12" s="12">
        <v>150000</v>
      </c>
      <c r="J12" s="2" t="s">
        <v>13</v>
      </c>
      <c r="K12" s="3" t="s">
        <v>28</v>
      </c>
      <c r="L12" s="12">
        <v>600000</v>
      </c>
      <c r="M12" s="5"/>
      <c r="N12" s="2" t="s">
        <v>238</v>
      </c>
      <c r="O12" s="12">
        <v>225000</v>
      </c>
    </row>
    <row r="13" spans="1:16" ht="15" thickBot="1" x14ac:dyDescent="0.4">
      <c r="A13" s="13" t="s">
        <v>46</v>
      </c>
      <c r="B13" s="14"/>
      <c r="C13" s="15">
        <v>24000</v>
      </c>
      <c r="D13" s="5"/>
      <c r="E13" s="2" t="s">
        <v>14</v>
      </c>
      <c r="F13" s="10"/>
      <c r="J13" s="13" t="s">
        <v>46</v>
      </c>
      <c r="K13" s="14"/>
      <c r="L13" s="15">
        <v>24000</v>
      </c>
      <c r="M13" s="5"/>
      <c r="N13" s="2" t="s">
        <v>14</v>
      </c>
      <c r="O13" s="10"/>
    </row>
    <row r="14" spans="1:16" ht="15" thickBot="1" x14ac:dyDescent="0.4">
      <c r="A14" s="13"/>
      <c r="B14" s="14" t="s">
        <v>312</v>
      </c>
      <c r="C14" s="14">
        <v>2500000</v>
      </c>
      <c r="D14" s="5"/>
      <c r="E14" s="3" t="s">
        <v>241</v>
      </c>
      <c r="F14" s="3">
        <v>0</v>
      </c>
      <c r="J14" s="13"/>
      <c r="K14" s="14" t="s">
        <v>312</v>
      </c>
      <c r="L14" s="14"/>
      <c r="M14" s="5"/>
      <c r="N14" s="3" t="s">
        <v>241</v>
      </c>
      <c r="O14" s="3">
        <v>0</v>
      </c>
    </row>
    <row r="15" spans="1:16" ht="15" thickBot="1" x14ac:dyDescent="0.4">
      <c r="A15" s="13"/>
      <c r="B15" s="14"/>
      <c r="C15" s="14"/>
      <c r="D15" s="5"/>
      <c r="E15" s="3"/>
      <c r="F15" s="3"/>
      <c r="J15" s="13"/>
      <c r="K15" s="14"/>
      <c r="L15" s="14"/>
      <c r="M15" s="5"/>
      <c r="N15" s="3"/>
      <c r="O15" s="3"/>
    </row>
    <row r="16" spans="1:16" ht="15" thickBot="1" x14ac:dyDescent="0.4">
      <c r="A16" s="13" t="s">
        <v>15</v>
      </c>
      <c r="B16" s="14"/>
      <c r="C16" s="14">
        <f>SUM(C2:C15)</f>
        <v>4437500</v>
      </c>
      <c r="D16" s="16" t="s">
        <v>15</v>
      </c>
      <c r="E16" s="17"/>
      <c r="F16" s="14">
        <f>SUM(F2:F15)</f>
        <v>797000</v>
      </c>
      <c r="J16" s="13" t="s">
        <v>15</v>
      </c>
      <c r="K16" s="14"/>
      <c r="L16" s="14">
        <f>SUM(L2:L15)</f>
        <v>1730000</v>
      </c>
      <c r="M16" s="16" t="s">
        <v>15</v>
      </c>
      <c r="N16" s="17"/>
      <c r="O16" s="14">
        <f>SUM(O2:O15)</f>
        <v>720000</v>
      </c>
    </row>
    <row r="19" spans="3:12" x14ac:dyDescent="0.35">
      <c r="C19">
        <f>C16-F16</f>
        <v>3640500</v>
      </c>
      <c r="L19">
        <f>L16-O16</f>
        <v>1010000</v>
      </c>
    </row>
  </sheetData>
  <mergeCells count="4">
    <mergeCell ref="A1:C1"/>
    <mergeCell ref="E1:F1"/>
    <mergeCell ref="J1:L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G16"/>
    </sheetView>
  </sheetViews>
  <sheetFormatPr defaultRowHeight="14.5" x14ac:dyDescent="0.35"/>
  <cols>
    <col min="1" max="1" width="21.81640625" customWidth="1"/>
    <col min="2" max="2" width="14.1796875" customWidth="1"/>
    <col min="3" max="3" width="15.90625" customWidth="1"/>
    <col min="4" max="4" width="13.90625" customWidth="1"/>
    <col min="5" max="5" width="21.54296875" customWidth="1"/>
    <col min="6" max="6" width="15.36328125" customWidth="1"/>
    <col min="7" max="7" width="17.08984375" customWidth="1"/>
  </cols>
  <sheetData>
    <row r="1" spans="1:11" ht="15" thickBot="1" x14ac:dyDescent="0.35">
      <c r="A1" s="74" t="s">
        <v>0</v>
      </c>
      <c r="B1" s="75"/>
      <c r="C1" s="76"/>
      <c r="D1" s="1"/>
      <c r="E1" s="74" t="s">
        <v>1</v>
      </c>
      <c r="F1" s="76"/>
    </row>
    <row r="2" spans="1:11" ht="14.4" x14ac:dyDescent="0.3">
      <c r="A2" s="2" t="s">
        <v>237</v>
      </c>
      <c r="B2" s="3"/>
      <c r="C2" s="4">
        <v>25000</v>
      </c>
      <c r="D2" s="5"/>
      <c r="E2" s="2" t="s">
        <v>26</v>
      </c>
      <c r="F2" s="19">
        <v>75000</v>
      </c>
    </row>
    <row r="3" spans="1:11" ht="14.4" x14ac:dyDescent="0.3">
      <c r="A3" s="2" t="s">
        <v>231</v>
      </c>
      <c r="B3" s="3"/>
      <c r="C3" s="19">
        <v>100000</v>
      </c>
      <c r="D3" s="5"/>
      <c r="E3" s="2" t="s">
        <v>3</v>
      </c>
      <c r="F3" s="19">
        <v>40000</v>
      </c>
    </row>
    <row r="4" spans="1:11" ht="14.4" x14ac:dyDescent="0.3">
      <c r="A4" s="2" t="s">
        <v>4</v>
      </c>
      <c r="B4" s="3" t="s">
        <v>242</v>
      </c>
      <c r="C4" s="18">
        <v>150000</v>
      </c>
      <c r="D4" s="5"/>
      <c r="E4" s="2" t="s">
        <v>6</v>
      </c>
      <c r="F4" s="19">
        <v>45000</v>
      </c>
      <c r="G4" t="s">
        <v>25</v>
      </c>
    </row>
    <row r="5" spans="1:11" ht="14.4" x14ac:dyDescent="0.3">
      <c r="A5" s="2" t="s">
        <v>7</v>
      </c>
      <c r="B5" s="3"/>
      <c r="C5" s="18">
        <v>150000</v>
      </c>
      <c r="D5" s="5"/>
      <c r="E5" s="2" t="s">
        <v>48</v>
      </c>
      <c r="F5" s="19">
        <v>375000</v>
      </c>
    </row>
    <row r="6" spans="1:11" ht="14.4" x14ac:dyDescent="0.3">
      <c r="A6" s="2" t="s">
        <v>47</v>
      </c>
      <c r="B6" s="3"/>
      <c r="C6" s="4">
        <v>65000</v>
      </c>
      <c r="D6" s="5"/>
      <c r="E6" s="2" t="s">
        <v>21</v>
      </c>
      <c r="F6" s="8">
        <v>300000</v>
      </c>
    </row>
    <row r="7" spans="1:11" ht="14.4" x14ac:dyDescent="0.3">
      <c r="A7" s="2" t="s">
        <v>235</v>
      </c>
      <c r="B7" s="3"/>
      <c r="C7" s="7">
        <v>50000</v>
      </c>
      <c r="D7" s="5"/>
      <c r="E7" s="2" t="s">
        <v>9</v>
      </c>
      <c r="F7" s="6">
        <v>72000</v>
      </c>
    </row>
    <row r="8" spans="1:11" ht="14.4" x14ac:dyDescent="0.3">
      <c r="A8" s="2" t="s">
        <v>236</v>
      </c>
      <c r="B8" s="3" t="s">
        <v>17</v>
      </c>
      <c r="C8" s="6">
        <v>0</v>
      </c>
      <c r="D8" s="5"/>
      <c r="E8" s="2" t="s">
        <v>233</v>
      </c>
      <c r="F8" s="18">
        <v>35000</v>
      </c>
    </row>
    <row r="9" spans="1:11" ht="14.4" x14ac:dyDescent="0.3">
      <c r="A9" s="2" t="s">
        <v>239</v>
      </c>
      <c r="B9" s="3"/>
      <c r="C9" s="9">
        <v>350000</v>
      </c>
      <c r="D9" s="5"/>
      <c r="E9" s="2" t="s">
        <v>240</v>
      </c>
      <c r="F9" s="4">
        <v>95000</v>
      </c>
      <c r="K9">
        <v>525000</v>
      </c>
    </row>
    <row r="10" spans="1:11" ht="14.4" x14ac:dyDescent="0.3">
      <c r="A10" s="2" t="s">
        <v>232</v>
      </c>
      <c r="B10" s="3"/>
      <c r="C10" s="10">
        <v>47500</v>
      </c>
      <c r="D10" s="5"/>
      <c r="E10" s="2" t="s">
        <v>11</v>
      </c>
      <c r="F10" s="11">
        <v>207500</v>
      </c>
      <c r="G10" t="s">
        <v>24</v>
      </c>
      <c r="K10">
        <f>K9/2</f>
        <v>262500</v>
      </c>
    </row>
    <row r="11" spans="1:11" ht="14.4" x14ac:dyDescent="0.3">
      <c r="A11" s="2" t="s">
        <v>18</v>
      </c>
      <c r="B11" s="3" t="s">
        <v>27</v>
      </c>
      <c r="C11" s="11">
        <v>250000</v>
      </c>
      <c r="D11" s="5"/>
      <c r="E11" s="2" t="s">
        <v>234</v>
      </c>
      <c r="F11" s="7"/>
      <c r="K11">
        <v>98000</v>
      </c>
    </row>
    <row r="12" spans="1:11" ht="14.4" x14ac:dyDescent="0.3">
      <c r="A12" s="2" t="s">
        <v>13</v>
      </c>
      <c r="B12" s="3" t="s">
        <v>28</v>
      </c>
      <c r="C12" s="12">
        <v>600000</v>
      </c>
      <c r="D12" s="5"/>
      <c r="E12" s="2" t="s">
        <v>238</v>
      </c>
      <c r="F12" s="12">
        <v>300000</v>
      </c>
      <c r="K12">
        <f>K10-K11</f>
        <v>164500</v>
      </c>
    </row>
    <row r="13" spans="1:11" ht="15" thickBot="1" x14ac:dyDescent="0.35">
      <c r="A13" s="13" t="s">
        <v>46</v>
      </c>
      <c r="B13" s="14"/>
      <c r="C13" s="15">
        <v>24000</v>
      </c>
      <c r="D13" s="5"/>
      <c r="E13" s="2" t="s">
        <v>14</v>
      </c>
      <c r="F13" s="10">
        <v>500000</v>
      </c>
      <c r="K13">
        <v>372000</v>
      </c>
    </row>
    <row r="14" spans="1:11" ht="15" thickBot="1" x14ac:dyDescent="0.35">
      <c r="A14" s="13"/>
      <c r="B14" s="14"/>
      <c r="C14" s="14"/>
      <c r="D14" s="5"/>
      <c r="E14" s="3" t="s">
        <v>241</v>
      </c>
      <c r="F14" s="3">
        <v>75000</v>
      </c>
    </row>
    <row r="15" spans="1:11" ht="15" thickBot="1" x14ac:dyDescent="0.35">
      <c r="A15" s="13"/>
      <c r="B15" s="14"/>
      <c r="C15" s="14"/>
      <c r="D15" s="5"/>
      <c r="E15" s="3"/>
      <c r="F15" s="3"/>
    </row>
    <row r="16" spans="1:11" ht="15" thickBot="1" x14ac:dyDescent="0.35">
      <c r="A16" s="13" t="s">
        <v>15</v>
      </c>
      <c r="B16" s="14"/>
      <c r="C16" s="14">
        <f>SUM(C2:C15)</f>
        <v>1811500</v>
      </c>
      <c r="D16" s="16" t="s">
        <v>15</v>
      </c>
      <c r="E16" s="17"/>
      <c r="F16" s="14">
        <f>SUM(F2:F15)</f>
        <v>2119500</v>
      </c>
      <c r="K16">
        <f>K12-K13</f>
        <v>-207500</v>
      </c>
    </row>
    <row r="20" spans="2:3" ht="14.4" x14ac:dyDescent="0.3">
      <c r="B20" s="20" t="s">
        <v>29</v>
      </c>
      <c r="C20" s="20">
        <f>C16-F16</f>
        <v>-308000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9"/>
  <sheetViews>
    <sheetView workbookViewId="0">
      <selection activeCell="H18" sqref="H18"/>
    </sheetView>
  </sheetViews>
  <sheetFormatPr defaultRowHeight="14.5" x14ac:dyDescent="0.35"/>
  <cols>
    <col min="6" max="6" width="28.36328125" customWidth="1"/>
    <col min="7" max="7" width="13.1796875" customWidth="1"/>
    <col min="8" max="8" width="15.36328125" customWidth="1"/>
    <col min="9" max="9" width="15.453125" customWidth="1"/>
  </cols>
  <sheetData>
    <row r="2" spans="5:9" x14ac:dyDescent="0.3"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</row>
    <row r="3" spans="5:9" x14ac:dyDescent="0.3">
      <c r="E3" s="28">
        <v>45190</v>
      </c>
      <c r="F3" s="20" t="s">
        <v>59</v>
      </c>
      <c r="G3" s="24">
        <v>1200000</v>
      </c>
      <c r="H3" s="20"/>
      <c r="I3" s="20">
        <v>1200000</v>
      </c>
    </row>
    <row r="4" spans="5:9" x14ac:dyDescent="0.3">
      <c r="E4" s="28">
        <v>45197</v>
      </c>
      <c r="F4" s="20" t="s">
        <v>60</v>
      </c>
      <c r="G4" s="20"/>
      <c r="H4" s="24">
        <v>200000</v>
      </c>
      <c r="I4" s="20">
        <f>I3-H4</f>
        <v>1000000</v>
      </c>
    </row>
    <row r="5" spans="5:9" x14ac:dyDescent="0.3">
      <c r="E5" s="28">
        <v>45204</v>
      </c>
      <c r="F5" s="20" t="s">
        <v>60</v>
      </c>
      <c r="G5" s="23"/>
      <c r="H5" s="24">
        <v>250000</v>
      </c>
      <c r="I5" s="20">
        <f>I4-H5</f>
        <v>750000</v>
      </c>
    </row>
    <row r="6" spans="5:9" x14ac:dyDescent="0.3">
      <c r="E6" s="28">
        <v>45202</v>
      </c>
      <c r="F6" s="20" t="s">
        <v>59</v>
      </c>
      <c r="G6" s="20">
        <v>150000</v>
      </c>
      <c r="H6" s="20"/>
      <c r="I6" s="20">
        <f>I5+G6</f>
        <v>900000</v>
      </c>
    </row>
    <row r="7" spans="5:9" x14ac:dyDescent="0.3">
      <c r="E7" s="28">
        <v>45204</v>
      </c>
      <c r="F7" s="20" t="s">
        <v>60</v>
      </c>
      <c r="G7" s="20"/>
      <c r="H7" s="24">
        <v>200000</v>
      </c>
      <c r="I7" s="20">
        <f>I6-H7</f>
        <v>700000</v>
      </c>
    </row>
    <row r="8" spans="5:9" x14ac:dyDescent="0.3">
      <c r="E8" s="28">
        <v>45224</v>
      </c>
      <c r="F8" s="26" t="s">
        <v>60</v>
      </c>
      <c r="G8" s="26"/>
      <c r="H8" s="26">
        <v>250000</v>
      </c>
      <c r="I8" s="20">
        <f>I7-H8</f>
        <v>450000</v>
      </c>
    </row>
    <row r="9" spans="5:9" x14ac:dyDescent="0.3">
      <c r="E9" s="28">
        <v>45224</v>
      </c>
      <c r="F9" s="26" t="s">
        <v>61</v>
      </c>
      <c r="G9" s="27"/>
      <c r="H9" s="24">
        <v>50000</v>
      </c>
      <c r="I9" s="26">
        <f>I8-H9</f>
        <v>400000</v>
      </c>
    </row>
    <row r="10" spans="5:9" x14ac:dyDescent="0.3">
      <c r="E10" s="28"/>
      <c r="F10" s="26" t="s">
        <v>62</v>
      </c>
      <c r="G10" s="20">
        <v>72000</v>
      </c>
      <c r="H10" s="20"/>
      <c r="I10" s="26">
        <f>G10+I9</f>
        <v>472000</v>
      </c>
    </row>
    <row r="11" spans="5:9" x14ac:dyDescent="0.3">
      <c r="E11" s="28">
        <v>45225</v>
      </c>
      <c r="F11" s="26" t="s">
        <v>61</v>
      </c>
      <c r="G11" s="20"/>
      <c r="H11" s="26">
        <v>300000</v>
      </c>
      <c r="I11" s="26">
        <f>I10-H11</f>
        <v>172000</v>
      </c>
    </row>
    <row r="12" spans="5:9" x14ac:dyDescent="0.3">
      <c r="E12" s="28">
        <v>45226</v>
      </c>
      <c r="F12" s="26" t="s">
        <v>63</v>
      </c>
      <c r="G12" s="24">
        <v>300000</v>
      </c>
      <c r="H12" s="26"/>
      <c r="I12" s="26">
        <f>I11+G12</f>
        <v>472000</v>
      </c>
    </row>
    <row r="13" spans="5:9" x14ac:dyDescent="0.3">
      <c r="E13" s="28">
        <v>45233</v>
      </c>
      <c r="F13" s="26" t="s">
        <v>64</v>
      </c>
      <c r="G13" s="20"/>
      <c r="H13" s="26">
        <v>200000</v>
      </c>
      <c r="I13" s="26">
        <f>I12-H13</f>
        <v>272000</v>
      </c>
    </row>
    <row r="14" spans="5:9" x14ac:dyDescent="0.3">
      <c r="E14" s="28">
        <v>45233</v>
      </c>
      <c r="F14" s="26" t="s">
        <v>59</v>
      </c>
      <c r="G14" s="20">
        <v>200000</v>
      </c>
      <c r="H14" s="26"/>
      <c r="I14" s="26">
        <f>I13+G14</f>
        <v>472000</v>
      </c>
    </row>
    <row r="15" spans="5:9" x14ac:dyDescent="0.3">
      <c r="E15" s="28">
        <v>45251</v>
      </c>
      <c r="F15" s="26" t="s">
        <v>65</v>
      </c>
      <c r="G15" s="20"/>
      <c r="H15" s="26">
        <v>400000</v>
      </c>
      <c r="I15" s="26">
        <f>I14-H15</f>
        <v>72000</v>
      </c>
    </row>
    <row r="16" spans="5:9" x14ac:dyDescent="0.3">
      <c r="E16" s="28">
        <v>45251</v>
      </c>
      <c r="F16" s="26" t="s">
        <v>66</v>
      </c>
      <c r="G16" s="20">
        <v>60000</v>
      </c>
      <c r="H16" s="26"/>
      <c r="I16" s="26">
        <f>G16+I15</f>
        <v>132000</v>
      </c>
    </row>
    <row r="17" spans="5:9" x14ac:dyDescent="0.3">
      <c r="E17" s="28">
        <v>45258</v>
      </c>
      <c r="F17" s="26" t="s">
        <v>67</v>
      </c>
      <c r="G17" s="20"/>
      <c r="H17" s="26">
        <v>100000</v>
      </c>
      <c r="I17" s="26">
        <f>I16-H17</f>
        <v>32000</v>
      </c>
    </row>
    <row r="18" spans="5:9" x14ac:dyDescent="0.3">
      <c r="E18" s="25"/>
      <c r="F18" s="26" t="s">
        <v>68</v>
      </c>
      <c r="G18" s="20">
        <v>350000</v>
      </c>
      <c r="H18" s="26"/>
      <c r="I18" s="26">
        <f>G18+I17</f>
        <v>382000</v>
      </c>
    </row>
    <row r="19" spans="5:9" x14ac:dyDescent="0.3">
      <c r="E19" s="25"/>
      <c r="F19" s="26" t="s">
        <v>69</v>
      </c>
      <c r="G19" s="20"/>
      <c r="H19" s="26">
        <v>66000</v>
      </c>
      <c r="I19" s="26">
        <f>I18-H19</f>
        <v>316000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O27" sqref="O27"/>
    </sheetView>
  </sheetViews>
  <sheetFormatPr defaultRowHeight="14.5" x14ac:dyDescent="0.35"/>
  <cols>
    <col min="6" max="6" width="11.36328125" customWidth="1"/>
    <col min="10" max="10" width="12.54296875" customWidth="1"/>
    <col min="12" max="12" width="13.36328125" customWidth="1"/>
  </cols>
  <sheetData>
    <row r="1" spans="1:23" ht="14.4" x14ac:dyDescent="0.3">
      <c r="A1" s="29" t="s">
        <v>70</v>
      </c>
      <c r="B1" s="29" t="s">
        <v>71</v>
      </c>
      <c r="C1" s="29" t="s">
        <v>72</v>
      </c>
      <c r="D1" s="29" t="s">
        <v>71</v>
      </c>
      <c r="E1" s="29" t="s">
        <v>72</v>
      </c>
      <c r="F1" s="29" t="s">
        <v>71</v>
      </c>
      <c r="G1" s="29" t="s">
        <v>72</v>
      </c>
      <c r="H1" s="29" t="s">
        <v>71</v>
      </c>
      <c r="I1" s="29" t="s">
        <v>72</v>
      </c>
      <c r="J1" s="29" t="s">
        <v>71</v>
      </c>
      <c r="K1" s="29" t="s">
        <v>72</v>
      </c>
      <c r="L1" s="29" t="s">
        <v>71</v>
      </c>
      <c r="M1" s="29" t="s">
        <v>72</v>
      </c>
      <c r="N1" s="29" t="s">
        <v>73</v>
      </c>
      <c r="O1" s="29"/>
      <c r="P1" s="29"/>
      <c r="Q1" s="29" t="s">
        <v>74</v>
      </c>
    </row>
    <row r="2" spans="1:23" ht="14.4" x14ac:dyDescent="0.3">
      <c r="A2" s="29" t="s">
        <v>75</v>
      </c>
      <c r="B2" s="29" t="s">
        <v>76</v>
      </c>
      <c r="C2" s="29"/>
      <c r="D2" s="29" t="s">
        <v>77</v>
      </c>
      <c r="E2" s="29"/>
      <c r="F2" s="29" t="s">
        <v>78</v>
      </c>
      <c r="G2" s="29">
        <v>969000</v>
      </c>
      <c r="H2" s="29" t="s">
        <v>79</v>
      </c>
      <c r="I2" s="29"/>
      <c r="J2" s="29" t="s">
        <v>80</v>
      </c>
      <c r="K2" s="29"/>
      <c r="L2" s="29" t="s">
        <v>81</v>
      </c>
      <c r="M2" s="29"/>
      <c r="N2" s="29">
        <f t="shared" ref="N2:N12" si="0">M2+K2+I2+G2+E2+C2</f>
        <v>969000</v>
      </c>
      <c r="O2" s="29">
        <v>10</v>
      </c>
      <c r="P2" s="29">
        <f>N2/10</f>
        <v>96900</v>
      </c>
      <c r="Q2" s="29">
        <v>100000</v>
      </c>
    </row>
    <row r="3" spans="1:23" ht="14.4" x14ac:dyDescent="0.3">
      <c r="A3" s="29" t="s">
        <v>82</v>
      </c>
      <c r="B3" s="29" t="s">
        <v>83</v>
      </c>
      <c r="C3" s="29"/>
      <c r="D3" s="29" t="s">
        <v>77</v>
      </c>
      <c r="E3" s="29"/>
      <c r="F3" s="29" t="s">
        <v>78</v>
      </c>
      <c r="G3" s="29">
        <v>1607857</v>
      </c>
      <c r="H3" s="29" t="s">
        <v>84</v>
      </c>
      <c r="I3" s="29"/>
      <c r="J3" s="29" t="s">
        <v>80</v>
      </c>
      <c r="K3" s="29"/>
      <c r="L3" s="29" t="s">
        <v>81</v>
      </c>
      <c r="M3" s="29"/>
      <c r="N3" s="29">
        <f t="shared" si="0"/>
        <v>1607857</v>
      </c>
      <c r="O3" s="29">
        <v>10</v>
      </c>
      <c r="P3" s="29">
        <f t="shared" ref="P3:P12" si="1">N3/10</f>
        <v>160785.70000000001</v>
      </c>
      <c r="Q3" s="29">
        <v>100000</v>
      </c>
    </row>
    <row r="4" spans="1:23" ht="14.4" x14ac:dyDescent="0.3">
      <c r="A4" s="29" t="s">
        <v>85</v>
      </c>
      <c r="B4" s="29" t="s">
        <v>83</v>
      </c>
      <c r="C4" s="29">
        <v>293000</v>
      </c>
      <c r="D4" s="29" t="s">
        <v>77</v>
      </c>
      <c r="E4" s="29">
        <v>551047</v>
      </c>
      <c r="F4" s="29" t="s">
        <v>78</v>
      </c>
      <c r="G4" s="29">
        <v>0</v>
      </c>
      <c r="H4" s="29" t="s">
        <v>84</v>
      </c>
      <c r="I4" s="29"/>
      <c r="J4" s="29" t="s">
        <v>80</v>
      </c>
      <c r="K4" s="29"/>
      <c r="L4" s="29" t="s">
        <v>81</v>
      </c>
      <c r="M4" s="29">
        <v>513000</v>
      </c>
      <c r="N4" s="29">
        <f t="shared" si="0"/>
        <v>1357047</v>
      </c>
      <c r="O4" s="29">
        <v>10</v>
      </c>
      <c r="P4" s="29">
        <f t="shared" si="1"/>
        <v>135704.70000000001</v>
      </c>
      <c r="Q4" s="29">
        <v>100000</v>
      </c>
    </row>
    <row r="5" spans="1:23" ht="14.4" x14ac:dyDescent="0.3">
      <c r="A5" s="29" t="s">
        <v>86</v>
      </c>
      <c r="B5" s="29" t="s">
        <v>87</v>
      </c>
      <c r="C5" s="29">
        <v>75700</v>
      </c>
      <c r="D5" s="29" t="s">
        <v>77</v>
      </c>
      <c r="E5" s="29">
        <v>1078145</v>
      </c>
      <c r="F5" s="29" t="s">
        <v>78</v>
      </c>
      <c r="G5" s="29">
        <v>754413</v>
      </c>
      <c r="H5" s="29" t="s">
        <v>79</v>
      </c>
      <c r="I5" s="29">
        <v>277462</v>
      </c>
      <c r="J5" s="29" t="s">
        <v>88</v>
      </c>
      <c r="K5" s="29">
        <v>84252</v>
      </c>
      <c r="L5" s="29" t="s">
        <v>89</v>
      </c>
      <c r="M5" s="29">
        <v>61200</v>
      </c>
      <c r="N5" s="29">
        <f t="shared" si="0"/>
        <v>2331172</v>
      </c>
      <c r="O5" s="29">
        <v>10</v>
      </c>
      <c r="P5" s="29">
        <f t="shared" si="1"/>
        <v>233117.2</v>
      </c>
      <c r="Q5" s="29">
        <v>100000</v>
      </c>
    </row>
    <row r="6" spans="1:23" ht="14.4" x14ac:dyDescent="0.3">
      <c r="A6" s="29" t="s">
        <v>90</v>
      </c>
      <c r="B6" s="29" t="s">
        <v>83</v>
      </c>
      <c r="C6" s="29">
        <v>69900</v>
      </c>
      <c r="D6" s="29" t="s">
        <v>77</v>
      </c>
      <c r="E6" s="29">
        <v>535489</v>
      </c>
      <c r="F6" s="29" t="s">
        <v>78</v>
      </c>
      <c r="G6" s="29">
        <v>146841</v>
      </c>
      <c r="H6" s="29"/>
      <c r="I6" s="29"/>
      <c r="J6" s="29"/>
      <c r="K6" s="29"/>
      <c r="L6" s="29" t="s">
        <v>91</v>
      </c>
      <c r="M6" s="29">
        <v>227099</v>
      </c>
      <c r="N6" s="29">
        <f t="shared" si="0"/>
        <v>979329</v>
      </c>
      <c r="O6" s="29">
        <v>10</v>
      </c>
      <c r="P6" s="29">
        <f t="shared" si="1"/>
        <v>97932.9</v>
      </c>
      <c r="Q6" s="29">
        <v>100000</v>
      </c>
      <c r="V6" t="s">
        <v>311</v>
      </c>
      <c r="W6">
        <v>450000</v>
      </c>
    </row>
    <row r="7" spans="1:23" ht="14.4" x14ac:dyDescent="0.3">
      <c r="A7" s="29" t="s">
        <v>92</v>
      </c>
      <c r="B7" s="29" t="s">
        <v>76</v>
      </c>
      <c r="C7" s="29">
        <v>260000</v>
      </c>
      <c r="D7" s="29" t="s">
        <v>77</v>
      </c>
      <c r="E7" s="29">
        <v>532137</v>
      </c>
      <c r="F7" s="29" t="s">
        <v>78</v>
      </c>
      <c r="G7" s="29">
        <v>717055</v>
      </c>
      <c r="H7" s="29" t="s">
        <v>79</v>
      </c>
      <c r="I7" s="29">
        <v>216762</v>
      </c>
      <c r="J7" s="29" t="s">
        <v>80</v>
      </c>
      <c r="K7" s="29">
        <v>331031</v>
      </c>
      <c r="L7" s="29" t="s">
        <v>81</v>
      </c>
      <c r="M7" s="29">
        <v>9365</v>
      </c>
      <c r="N7" s="29">
        <f t="shared" si="0"/>
        <v>2066350</v>
      </c>
      <c r="O7" s="29">
        <v>10</v>
      </c>
      <c r="P7" s="29">
        <f t="shared" si="1"/>
        <v>206635</v>
      </c>
      <c r="Q7" s="29">
        <v>100000</v>
      </c>
      <c r="V7" t="s">
        <v>306</v>
      </c>
      <c r="W7">
        <v>500000</v>
      </c>
    </row>
    <row r="8" spans="1:23" ht="14.4" x14ac:dyDescent="0.3">
      <c r="A8" s="29" t="s">
        <v>93</v>
      </c>
      <c r="B8" s="29" t="s">
        <v>83</v>
      </c>
      <c r="C8" s="29">
        <v>168000</v>
      </c>
      <c r="D8" s="29" t="s">
        <v>77</v>
      </c>
      <c r="E8" s="29">
        <v>599801</v>
      </c>
      <c r="F8" s="29" t="s">
        <v>78</v>
      </c>
      <c r="G8" s="29">
        <v>395000</v>
      </c>
      <c r="H8" s="29" t="s">
        <v>84</v>
      </c>
      <c r="I8" s="29"/>
      <c r="J8" s="29" t="s">
        <v>80</v>
      </c>
      <c r="K8" s="29">
        <v>130346</v>
      </c>
      <c r="L8" s="29" t="s">
        <v>81</v>
      </c>
      <c r="M8" s="29">
        <v>14470</v>
      </c>
      <c r="N8" s="29">
        <f t="shared" si="0"/>
        <v>1307617</v>
      </c>
      <c r="O8" s="29">
        <v>10</v>
      </c>
      <c r="P8" s="29">
        <f t="shared" si="1"/>
        <v>130761.7</v>
      </c>
      <c r="Q8" s="29">
        <v>100000</v>
      </c>
      <c r="V8" t="s">
        <v>309</v>
      </c>
      <c r="W8">
        <v>400000</v>
      </c>
    </row>
    <row r="9" spans="1:23" ht="14.4" x14ac:dyDescent="0.3">
      <c r="A9" s="29" t="s">
        <v>94</v>
      </c>
      <c r="B9" s="29" t="s">
        <v>95</v>
      </c>
      <c r="C9" s="29">
        <v>18820</v>
      </c>
      <c r="D9" s="29" t="s">
        <v>77</v>
      </c>
      <c r="E9" s="29">
        <v>316908</v>
      </c>
      <c r="F9" s="29" t="s">
        <v>78</v>
      </c>
      <c r="G9" s="29">
        <v>59444</v>
      </c>
      <c r="H9" s="29" t="s">
        <v>84</v>
      </c>
      <c r="I9" s="29">
        <v>253837</v>
      </c>
      <c r="J9" s="29" t="s">
        <v>80</v>
      </c>
      <c r="K9" s="29">
        <v>161107</v>
      </c>
      <c r="L9" s="29" t="s">
        <v>81</v>
      </c>
      <c r="M9" s="29">
        <v>69350</v>
      </c>
      <c r="N9" s="29">
        <f t="shared" si="0"/>
        <v>879466</v>
      </c>
      <c r="O9" s="29">
        <v>10</v>
      </c>
      <c r="P9" s="29">
        <f t="shared" si="1"/>
        <v>87946.6</v>
      </c>
      <c r="Q9" s="29">
        <v>100000</v>
      </c>
      <c r="V9" t="s">
        <v>310</v>
      </c>
      <c r="W9">
        <v>1000000</v>
      </c>
    </row>
    <row r="10" spans="1:23" ht="14.4" x14ac:dyDescent="0.3">
      <c r="A10" s="29" t="s">
        <v>96</v>
      </c>
      <c r="B10" s="29" t="s">
        <v>97</v>
      </c>
      <c r="C10" s="29">
        <v>1179278</v>
      </c>
      <c r="D10" s="29" t="s">
        <v>77</v>
      </c>
      <c r="E10" s="29">
        <v>17644</v>
      </c>
      <c r="F10" s="29" t="s">
        <v>98</v>
      </c>
      <c r="G10" s="29">
        <v>265613</v>
      </c>
      <c r="H10" s="29" t="s">
        <v>99</v>
      </c>
      <c r="I10" s="29">
        <v>3489462</v>
      </c>
      <c r="J10" s="29" t="s">
        <v>80</v>
      </c>
      <c r="K10" s="29">
        <v>462965</v>
      </c>
      <c r="L10" s="29" t="s">
        <v>100</v>
      </c>
      <c r="M10" s="29">
        <v>47790</v>
      </c>
      <c r="N10" s="29">
        <f t="shared" si="0"/>
        <v>5462752</v>
      </c>
      <c r="O10" s="29">
        <v>10</v>
      </c>
      <c r="P10" s="29">
        <f t="shared" si="1"/>
        <v>546275.19999999995</v>
      </c>
      <c r="Q10" s="29">
        <v>100000</v>
      </c>
      <c r="S10">
        <v>50000000</v>
      </c>
      <c r="V10" t="s">
        <v>307</v>
      </c>
      <c r="W10">
        <v>1500000</v>
      </c>
    </row>
    <row r="11" spans="1:23" ht="14.4" x14ac:dyDescent="0.3">
      <c r="A11" s="29" t="s">
        <v>101</v>
      </c>
      <c r="B11" s="29" t="s">
        <v>102</v>
      </c>
      <c r="C11" s="29">
        <v>32225</v>
      </c>
      <c r="D11" s="29" t="s">
        <v>77</v>
      </c>
      <c r="E11" s="29">
        <v>22656</v>
      </c>
      <c r="F11" s="29" t="s">
        <v>100</v>
      </c>
      <c r="G11" s="29">
        <v>8260</v>
      </c>
      <c r="H11" s="29" t="s">
        <v>99</v>
      </c>
      <c r="I11" s="29">
        <v>493807</v>
      </c>
      <c r="J11" s="29" t="s">
        <v>80</v>
      </c>
      <c r="K11" s="29">
        <v>428071</v>
      </c>
      <c r="L11" s="29" t="s">
        <v>103</v>
      </c>
      <c r="M11" s="29">
        <v>860310</v>
      </c>
      <c r="N11" s="29">
        <f t="shared" si="0"/>
        <v>1845329</v>
      </c>
      <c r="O11" s="29">
        <v>10</v>
      </c>
      <c r="P11" s="29">
        <f t="shared" si="1"/>
        <v>184532.9</v>
      </c>
      <c r="Q11" s="29">
        <v>100000</v>
      </c>
      <c r="S11">
        <f>N28</f>
        <v>44801911</v>
      </c>
      <c r="V11" t="s">
        <v>137</v>
      </c>
      <c r="W11">
        <v>800000</v>
      </c>
    </row>
    <row r="12" spans="1:23" ht="14.4" x14ac:dyDescent="0.3">
      <c r="A12" s="29" t="s">
        <v>104</v>
      </c>
      <c r="B12" s="29" t="s">
        <v>97</v>
      </c>
      <c r="C12" s="29">
        <v>10763</v>
      </c>
      <c r="D12" s="29" t="s">
        <v>77</v>
      </c>
      <c r="E12" s="29">
        <v>11151</v>
      </c>
      <c r="F12" s="29" t="s">
        <v>105</v>
      </c>
      <c r="G12" s="29">
        <v>423106</v>
      </c>
      <c r="H12" s="29" t="s">
        <v>99</v>
      </c>
      <c r="I12" s="29">
        <v>1666707</v>
      </c>
      <c r="J12" s="29" t="s">
        <v>80</v>
      </c>
      <c r="K12" s="29">
        <v>1542808</v>
      </c>
      <c r="L12" s="29" t="s">
        <v>103</v>
      </c>
      <c r="M12" s="29">
        <v>753632</v>
      </c>
      <c r="N12" s="29">
        <f t="shared" si="0"/>
        <v>4408167</v>
      </c>
      <c r="O12" s="29">
        <v>10</v>
      </c>
      <c r="P12" s="29">
        <f t="shared" si="1"/>
        <v>440816.7</v>
      </c>
      <c r="Q12" s="29">
        <v>100000</v>
      </c>
      <c r="S12">
        <f>S10-S11</f>
        <v>5198089</v>
      </c>
      <c r="V12" t="s">
        <v>308</v>
      </c>
      <c r="W12">
        <v>150000</v>
      </c>
    </row>
    <row r="13" spans="1:23" ht="14.4" x14ac:dyDescent="0.3">
      <c r="A13" s="29" t="s">
        <v>73</v>
      </c>
      <c r="B13" s="29"/>
      <c r="C13" s="29">
        <f>SUM(C2:C12)</f>
        <v>2107686</v>
      </c>
      <c r="D13" s="29"/>
      <c r="E13" s="29">
        <f>SUM(E2:E12)</f>
        <v>3664978</v>
      </c>
      <c r="F13" s="29"/>
      <c r="G13" s="29">
        <f>SUM(G2:G12)</f>
        <v>5346589</v>
      </c>
      <c r="H13" s="29"/>
      <c r="I13" s="29">
        <f>SUM(I2:I12)</f>
        <v>6398037</v>
      </c>
      <c r="J13" s="29"/>
      <c r="K13" s="29">
        <f>SUM(K2:K12)</f>
        <v>3140580</v>
      </c>
      <c r="L13" s="29"/>
      <c r="M13" s="29">
        <f>SUM(M2:M12)</f>
        <v>2556216</v>
      </c>
      <c r="N13" s="29">
        <f>SUM(N2:N12)</f>
        <v>23214086</v>
      </c>
      <c r="O13" s="29"/>
      <c r="P13" s="29">
        <f>SUM(P2:P12)</f>
        <v>2321408.6</v>
      </c>
      <c r="Q13" s="29">
        <f>SUM(Q2:Q12)</f>
        <v>1100000</v>
      </c>
      <c r="V13" t="s">
        <v>117</v>
      </c>
      <c r="W13">
        <v>1250000</v>
      </c>
    </row>
    <row r="14" spans="1:23" ht="14.4" x14ac:dyDescent="0.3">
      <c r="N14" s="30"/>
      <c r="O14" t="s">
        <v>305</v>
      </c>
      <c r="Q14" s="30">
        <v>1000000</v>
      </c>
      <c r="W14">
        <f>SUM(W7:W13)</f>
        <v>5600000</v>
      </c>
    </row>
    <row r="15" spans="1:23" ht="14.4" x14ac:dyDescent="0.3">
      <c r="O15" t="s">
        <v>15</v>
      </c>
      <c r="Q15" s="31">
        <f>Q13+Q14</f>
        <v>2100000</v>
      </c>
      <c r="R15">
        <f>P13-Q15</f>
        <v>221408.60000000009</v>
      </c>
    </row>
    <row r="17" spans="1:19" ht="14.4" x14ac:dyDescent="0.3">
      <c r="A17" t="s">
        <v>107</v>
      </c>
    </row>
    <row r="18" spans="1:19" ht="14.4" x14ac:dyDescent="0.3">
      <c r="A18" s="31" t="s">
        <v>108</v>
      </c>
      <c r="B18" t="s">
        <v>102</v>
      </c>
      <c r="C18" s="31">
        <v>253392</v>
      </c>
      <c r="D18" t="s">
        <v>109</v>
      </c>
      <c r="E18" s="31">
        <v>342152</v>
      </c>
      <c r="F18" t="s">
        <v>110</v>
      </c>
      <c r="G18" s="31">
        <v>69733</v>
      </c>
      <c r="H18" t="s">
        <v>111</v>
      </c>
      <c r="I18" s="31">
        <v>16726</v>
      </c>
      <c r="J18" t="s">
        <v>80</v>
      </c>
      <c r="K18" s="31">
        <v>245086</v>
      </c>
      <c r="L18" t="s">
        <v>112</v>
      </c>
      <c r="M18" s="31">
        <v>292558</v>
      </c>
      <c r="N18" s="29">
        <f t="shared" ref="N18:N22" si="2">M18+K18+I18+G18+E18+C18</f>
        <v>1219647</v>
      </c>
      <c r="O18">
        <v>10</v>
      </c>
      <c r="P18">
        <f>N18/10</f>
        <v>121964.7</v>
      </c>
      <c r="Q18">
        <v>100000</v>
      </c>
    </row>
    <row r="19" spans="1:19" ht="14.4" x14ac:dyDescent="0.3">
      <c r="A19" t="s">
        <v>113</v>
      </c>
      <c r="B19" t="s">
        <v>102</v>
      </c>
      <c r="C19">
        <v>1070901</v>
      </c>
      <c r="D19" t="s">
        <v>109</v>
      </c>
      <c r="E19">
        <v>8198</v>
      </c>
      <c r="F19" t="s">
        <v>114</v>
      </c>
      <c r="G19">
        <v>244366</v>
      </c>
      <c r="H19" t="s">
        <v>111</v>
      </c>
      <c r="I19">
        <v>47790</v>
      </c>
      <c r="J19" t="s">
        <v>80</v>
      </c>
      <c r="K19">
        <v>233105</v>
      </c>
      <c r="L19" t="s">
        <v>112</v>
      </c>
      <c r="M19">
        <v>1646179</v>
      </c>
      <c r="N19" s="29">
        <f t="shared" si="2"/>
        <v>3250539</v>
      </c>
      <c r="O19">
        <v>10</v>
      </c>
      <c r="P19">
        <f>N19/10</f>
        <v>325053.90000000002</v>
      </c>
      <c r="Q19">
        <v>176000</v>
      </c>
    </row>
    <row r="20" spans="1:19" ht="14.4" x14ac:dyDescent="0.3">
      <c r="A20" t="s">
        <v>115</v>
      </c>
      <c r="B20" t="s">
        <v>102</v>
      </c>
      <c r="C20">
        <v>841338</v>
      </c>
      <c r="D20" t="s">
        <v>109</v>
      </c>
      <c r="E20">
        <v>324050</v>
      </c>
      <c r="F20" t="s">
        <v>114</v>
      </c>
      <c r="G20">
        <v>1097292</v>
      </c>
      <c r="H20" t="s">
        <v>100</v>
      </c>
      <c r="I20">
        <v>400000</v>
      </c>
      <c r="J20" t="s">
        <v>116</v>
      </c>
      <c r="K20">
        <v>449786</v>
      </c>
      <c r="L20" t="s">
        <v>117</v>
      </c>
      <c r="M20">
        <v>506971</v>
      </c>
      <c r="N20" s="29">
        <f t="shared" si="2"/>
        <v>3619437</v>
      </c>
      <c r="O20">
        <v>10</v>
      </c>
      <c r="P20">
        <f>N20/10</f>
        <v>361943.7</v>
      </c>
      <c r="Q20">
        <v>118000</v>
      </c>
    </row>
    <row r="21" spans="1:19" ht="14.4" x14ac:dyDescent="0.3">
      <c r="A21" t="s">
        <v>118</v>
      </c>
      <c r="B21" t="s">
        <v>102</v>
      </c>
      <c r="C21">
        <v>1582769</v>
      </c>
      <c r="D21" t="s">
        <v>109</v>
      </c>
      <c r="E21">
        <v>505801</v>
      </c>
      <c r="F21" t="s">
        <v>119</v>
      </c>
      <c r="G21">
        <v>653270</v>
      </c>
      <c r="H21" t="s">
        <v>120</v>
      </c>
      <c r="I21">
        <v>100300</v>
      </c>
      <c r="J21" t="s">
        <v>116</v>
      </c>
      <c r="K21">
        <v>798109</v>
      </c>
      <c r="L21" t="s">
        <v>99</v>
      </c>
      <c r="M21">
        <v>713171</v>
      </c>
      <c r="N21" s="29">
        <f t="shared" si="2"/>
        <v>4353420</v>
      </c>
      <c r="O21">
        <v>10</v>
      </c>
      <c r="P21">
        <f>N21/10</f>
        <v>435342</v>
      </c>
      <c r="Q21">
        <v>100000</v>
      </c>
    </row>
    <row r="22" spans="1:19" ht="14.4" x14ac:dyDescent="0.3">
      <c r="A22" t="s">
        <v>121</v>
      </c>
      <c r="B22" t="s">
        <v>102</v>
      </c>
      <c r="C22">
        <v>280252</v>
      </c>
      <c r="D22" t="s">
        <v>109</v>
      </c>
      <c r="E22">
        <v>768616</v>
      </c>
      <c r="F22" t="s">
        <v>127</v>
      </c>
      <c r="G22">
        <v>388000</v>
      </c>
      <c r="H22" t="s">
        <v>126</v>
      </c>
      <c r="I22">
        <v>430333</v>
      </c>
      <c r="J22" t="s">
        <v>125</v>
      </c>
      <c r="K22">
        <v>900000</v>
      </c>
      <c r="L22" t="s">
        <v>117</v>
      </c>
      <c r="M22">
        <v>2501000</v>
      </c>
      <c r="N22" s="29">
        <f t="shared" si="2"/>
        <v>5268201</v>
      </c>
      <c r="O22">
        <v>10</v>
      </c>
      <c r="P22">
        <f>N22/10</f>
        <v>526820.1</v>
      </c>
      <c r="Q22">
        <v>150000</v>
      </c>
      <c r="S22">
        <f>N28/5</f>
        <v>8960382.1999999993</v>
      </c>
    </row>
    <row r="23" spans="1:19" ht="14.4" x14ac:dyDescent="0.3">
      <c r="A23" t="s">
        <v>122</v>
      </c>
      <c r="N23">
        <v>8140667</v>
      </c>
      <c r="O23">
        <v>10</v>
      </c>
      <c r="P23">
        <f t="shared" ref="P23:P26" si="3">N23/10</f>
        <v>814066.7</v>
      </c>
      <c r="Q23">
        <v>156000</v>
      </c>
    </row>
    <row r="24" spans="1:19" ht="14.4" x14ac:dyDescent="0.3">
      <c r="A24" t="s">
        <v>230</v>
      </c>
      <c r="N24">
        <v>9850000</v>
      </c>
      <c r="O24">
        <v>10</v>
      </c>
      <c r="P24">
        <f t="shared" si="3"/>
        <v>985000</v>
      </c>
      <c r="Q24">
        <v>175000</v>
      </c>
    </row>
    <row r="25" spans="1:19" ht="14.4" x14ac:dyDescent="0.3">
      <c r="A25" t="s">
        <v>93</v>
      </c>
      <c r="N25">
        <v>5600000</v>
      </c>
      <c r="O25">
        <v>10</v>
      </c>
      <c r="P25">
        <f t="shared" si="3"/>
        <v>560000</v>
      </c>
      <c r="Q25">
        <v>425000</v>
      </c>
    </row>
    <row r="26" spans="1:19" x14ac:dyDescent="0.35">
      <c r="A26" t="s">
        <v>316</v>
      </c>
      <c r="L26" t="s">
        <v>315</v>
      </c>
      <c r="N26">
        <v>3500000</v>
      </c>
      <c r="O26">
        <v>10</v>
      </c>
      <c r="P26">
        <f t="shared" si="3"/>
        <v>350000</v>
      </c>
      <c r="Q26">
        <v>175000</v>
      </c>
    </row>
    <row r="28" spans="1:19" ht="14.4" x14ac:dyDescent="0.3">
      <c r="A28" t="s">
        <v>123</v>
      </c>
      <c r="L28" t="s">
        <v>124</v>
      </c>
      <c r="N28">
        <f>SUM(N18:N27)</f>
        <v>44801911</v>
      </c>
      <c r="P28">
        <f>SUM(P18:P27)</f>
        <v>4480191.0999999996</v>
      </c>
      <c r="Q28">
        <f>SUM(Q18:Q27)</f>
        <v>1575000</v>
      </c>
      <c r="R28">
        <f>P28-Q28</f>
        <v>2905191.0999999996</v>
      </c>
    </row>
    <row r="29" spans="1:19" ht="14.4" x14ac:dyDescent="0.3">
      <c r="L29">
        <v>175000</v>
      </c>
      <c r="N29">
        <f>N28/4</f>
        <v>11200477.75</v>
      </c>
      <c r="P29">
        <f>P28+P13</f>
        <v>6801599.6999999993</v>
      </c>
      <c r="Q29">
        <f>Q28+Q15</f>
        <v>3675000</v>
      </c>
      <c r="R29">
        <f>P29-Q29</f>
        <v>3126599.6999999993</v>
      </c>
      <c r="S29" t="s">
        <v>128</v>
      </c>
    </row>
    <row r="31" spans="1:19" ht="14.4" x14ac:dyDescent="0.3">
      <c r="N31">
        <f>N28</f>
        <v>44801911</v>
      </c>
    </row>
    <row r="32" spans="1:19" x14ac:dyDescent="0.35">
      <c r="N32">
        <f>N13</f>
        <v>23214086</v>
      </c>
    </row>
    <row r="33" spans="14:15" x14ac:dyDescent="0.35">
      <c r="N33">
        <f>N31+N32</f>
        <v>68015997</v>
      </c>
    </row>
    <row r="34" spans="14:15" x14ac:dyDescent="0.35">
      <c r="N34">
        <v>5500000</v>
      </c>
      <c r="O34" t="s">
        <v>251</v>
      </c>
    </row>
    <row r="35" spans="14:15" x14ac:dyDescent="0.35">
      <c r="N35">
        <v>2200000</v>
      </c>
      <c r="O35" t="s">
        <v>252</v>
      </c>
    </row>
    <row r="36" spans="14:15" x14ac:dyDescent="0.35">
      <c r="N36">
        <v>1000000</v>
      </c>
    </row>
    <row r="37" spans="14:15" x14ac:dyDescent="0.35">
      <c r="N37">
        <f>N35+N36</f>
        <v>3200000</v>
      </c>
    </row>
    <row r="38" spans="14:15" x14ac:dyDescent="0.35">
      <c r="N38">
        <f>N34-N37</f>
        <v>2300000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62"/>
  <sheetViews>
    <sheetView topLeftCell="A37" workbookViewId="0">
      <selection activeCell="F35" sqref="F35:R63"/>
    </sheetView>
  </sheetViews>
  <sheetFormatPr defaultRowHeight="14.5" x14ac:dyDescent="0.35"/>
  <cols>
    <col min="5" max="5" width="17.1796875" customWidth="1"/>
    <col min="6" max="6" width="8.453125" customWidth="1"/>
  </cols>
  <sheetData>
    <row r="1" spans="6:18" ht="21" x14ac:dyDescent="0.4">
      <c r="F1" s="78" t="s">
        <v>191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3" spans="6:18" ht="14.4" x14ac:dyDescent="0.3">
      <c r="F3" s="77" t="s">
        <v>156</v>
      </c>
      <c r="G3" s="77"/>
      <c r="H3" s="77"/>
      <c r="J3" s="77" t="s">
        <v>155</v>
      </c>
      <c r="K3" s="77"/>
      <c r="L3" s="77"/>
      <c r="N3" s="77" t="s">
        <v>168</v>
      </c>
      <c r="O3" s="77"/>
      <c r="P3" s="77"/>
      <c r="Q3" s="77"/>
    </row>
    <row r="4" spans="6:18" ht="14.4" x14ac:dyDescent="0.3">
      <c r="F4" s="32">
        <v>1</v>
      </c>
      <c r="G4" s="32" t="s">
        <v>130</v>
      </c>
      <c r="H4" s="32"/>
      <c r="J4" s="33">
        <v>10</v>
      </c>
      <c r="K4" s="33" t="s">
        <v>142</v>
      </c>
      <c r="L4" s="33"/>
      <c r="N4" s="32">
        <v>24</v>
      </c>
      <c r="O4" s="32" t="s">
        <v>158</v>
      </c>
      <c r="P4" s="32"/>
      <c r="Q4" s="32"/>
    </row>
    <row r="5" spans="6:18" ht="14.4" x14ac:dyDescent="0.3">
      <c r="F5" s="38">
        <v>2</v>
      </c>
      <c r="G5" s="38" t="s">
        <v>183</v>
      </c>
      <c r="H5" s="38"/>
      <c r="I5" s="38"/>
      <c r="J5" s="33">
        <v>11</v>
      </c>
      <c r="K5" s="33" t="s">
        <v>143</v>
      </c>
      <c r="L5" s="33"/>
      <c r="N5" s="32">
        <v>25</v>
      </c>
      <c r="O5" s="32" t="s">
        <v>159</v>
      </c>
      <c r="P5" s="32"/>
      <c r="Q5" s="32"/>
    </row>
    <row r="6" spans="6:18" ht="14.4" x14ac:dyDescent="0.3">
      <c r="F6" s="33">
        <v>3</v>
      </c>
      <c r="G6" s="33" t="s">
        <v>131</v>
      </c>
      <c r="H6" s="33"/>
      <c r="J6" s="34">
        <v>12</v>
      </c>
      <c r="K6" s="34" t="s">
        <v>132</v>
      </c>
      <c r="L6" s="34"/>
      <c r="N6" s="34">
        <v>26</v>
      </c>
      <c r="O6" s="34" t="s">
        <v>160</v>
      </c>
      <c r="P6" s="34"/>
      <c r="Q6" s="34"/>
    </row>
    <row r="7" spans="6:18" ht="14.4" x14ac:dyDescent="0.3">
      <c r="F7" s="77" t="s">
        <v>133</v>
      </c>
      <c r="G7" s="77"/>
      <c r="H7" s="77"/>
      <c r="J7" s="33">
        <v>13</v>
      </c>
      <c r="K7" s="33" t="s">
        <v>144</v>
      </c>
      <c r="L7" s="33"/>
      <c r="N7" s="34">
        <v>27</v>
      </c>
      <c r="O7" s="34" t="s">
        <v>161</v>
      </c>
      <c r="P7" s="34" t="s">
        <v>162</v>
      </c>
      <c r="Q7" s="34"/>
    </row>
    <row r="8" spans="6:18" ht="14.4" x14ac:dyDescent="0.3">
      <c r="F8" s="32">
        <v>4</v>
      </c>
      <c r="G8" s="32" t="s">
        <v>134</v>
      </c>
      <c r="H8" s="32"/>
      <c r="J8" s="33">
        <v>14</v>
      </c>
      <c r="K8" s="33" t="s">
        <v>145</v>
      </c>
      <c r="L8" s="33"/>
      <c r="N8" s="34">
        <v>28</v>
      </c>
      <c r="O8" s="34" t="s">
        <v>163</v>
      </c>
      <c r="P8" s="34" t="s">
        <v>177</v>
      </c>
      <c r="Q8" s="34"/>
    </row>
    <row r="9" spans="6:18" ht="14.4" x14ac:dyDescent="0.3">
      <c r="F9" s="77" t="s">
        <v>157</v>
      </c>
      <c r="G9" s="77"/>
      <c r="H9" s="77"/>
      <c r="J9" s="33">
        <v>15</v>
      </c>
      <c r="K9" s="33" t="s">
        <v>146</v>
      </c>
      <c r="L9" s="33"/>
      <c r="N9" s="32">
        <v>29</v>
      </c>
      <c r="O9" s="32" t="s">
        <v>163</v>
      </c>
      <c r="P9" s="32" t="s">
        <v>138</v>
      </c>
      <c r="Q9" s="32"/>
    </row>
    <row r="10" spans="6:18" ht="14.4" x14ac:dyDescent="0.3">
      <c r="F10" s="36">
        <v>5</v>
      </c>
      <c r="G10" s="36" t="s">
        <v>135</v>
      </c>
      <c r="H10" s="36"/>
      <c r="J10" s="33">
        <v>16</v>
      </c>
      <c r="K10" s="33" t="s">
        <v>147</v>
      </c>
      <c r="L10" s="33"/>
      <c r="N10" s="32">
        <v>30</v>
      </c>
      <c r="O10" s="32" t="s">
        <v>163</v>
      </c>
      <c r="P10" s="32" t="s">
        <v>164</v>
      </c>
      <c r="Q10" s="32"/>
    </row>
    <row r="11" spans="6:18" ht="14.4" x14ac:dyDescent="0.3">
      <c r="F11" s="37">
        <v>6</v>
      </c>
      <c r="G11" s="37" t="s">
        <v>136</v>
      </c>
      <c r="H11" s="37"/>
      <c r="J11" s="32">
        <v>17</v>
      </c>
      <c r="K11" s="32" t="s">
        <v>148</v>
      </c>
      <c r="L11" s="32"/>
      <c r="N11" s="33">
        <v>31</v>
      </c>
      <c r="O11" s="33" t="s">
        <v>163</v>
      </c>
      <c r="P11" s="33" t="s">
        <v>165</v>
      </c>
      <c r="Q11" s="33"/>
      <c r="R11" s="33"/>
    </row>
    <row r="12" spans="6:18" ht="14.4" x14ac:dyDescent="0.3">
      <c r="F12" s="77" t="s">
        <v>137</v>
      </c>
      <c r="G12" s="77"/>
      <c r="H12" s="77"/>
      <c r="J12" s="32">
        <v>18</v>
      </c>
      <c r="K12" s="32" t="s">
        <v>149</v>
      </c>
      <c r="L12" s="32"/>
      <c r="N12" s="33">
        <v>32</v>
      </c>
      <c r="O12" s="33" t="s">
        <v>166</v>
      </c>
      <c r="P12" s="33" t="s">
        <v>167</v>
      </c>
      <c r="Q12" s="33"/>
      <c r="R12" s="33"/>
    </row>
    <row r="13" spans="6:18" ht="14.4" x14ac:dyDescent="0.3">
      <c r="F13" s="33">
        <v>7</v>
      </c>
      <c r="G13" s="33" t="s">
        <v>139</v>
      </c>
      <c r="H13" s="33"/>
      <c r="J13" s="33">
        <v>19</v>
      </c>
      <c r="K13" s="33" t="s">
        <v>150</v>
      </c>
      <c r="L13" s="33"/>
    </row>
    <row r="14" spans="6:18" ht="14.4" x14ac:dyDescent="0.3">
      <c r="F14" s="33">
        <v>8</v>
      </c>
      <c r="G14" s="33" t="s">
        <v>140</v>
      </c>
      <c r="H14" s="33"/>
      <c r="J14" s="32">
        <v>20</v>
      </c>
      <c r="K14" s="32" t="s">
        <v>151</v>
      </c>
      <c r="L14" s="32"/>
      <c r="N14" s="77" t="s">
        <v>169</v>
      </c>
      <c r="O14" s="77"/>
      <c r="P14" s="77"/>
      <c r="Q14" s="77"/>
    </row>
    <row r="15" spans="6:18" ht="14.4" x14ac:dyDescent="0.3">
      <c r="F15" s="33">
        <v>9</v>
      </c>
      <c r="G15" s="33" t="s">
        <v>141</v>
      </c>
      <c r="H15" s="33"/>
      <c r="J15" s="32">
        <v>21</v>
      </c>
      <c r="K15" s="32" t="s">
        <v>152</v>
      </c>
      <c r="L15" s="32"/>
      <c r="N15" s="34">
        <v>33</v>
      </c>
      <c r="O15" s="34" t="s">
        <v>170</v>
      </c>
      <c r="P15" s="34"/>
      <c r="Q15" s="34"/>
    </row>
    <row r="16" spans="6:18" ht="14.4" x14ac:dyDescent="0.3">
      <c r="J16" s="34">
        <v>22</v>
      </c>
      <c r="K16" s="34" t="s">
        <v>153</v>
      </c>
      <c r="L16" s="34"/>
      <c r="M16" s="33"/>
      <c r="N16" s="34">
        <v>34</v>
      </c>
      <c r="O16" s="34" t="s">
        <v>171</v>
      </c>
      <c r="P16" s="34"/>
      <c r="Q16" s="34"/>
    </row>
    <row r="17" spans="6:17" ht="14.4" x14ac:dyDescent="0.3">
      <c r="J17" s="34">
        <v>23</v>
      </c>
      <c r="K17" s="34" t="s">
        <v>154</v>
      </c>
      <c r="L17" s="34"/>
      <c r="M17" s="33"/>
      <c r="N17" s="34">
        <v>35</v>
      </c>
      <c r="O17" s="34" t="s">
        <v>172</v>
      </c>
      <c r="P17" s="34"/>
      <c r="Q17" s="34"/>
    </row>
    <row r="18" spans="6:17" ht="14.4" x14ac:dyDescent="0.3">
      <c r="J18" s="38">
        <v>37</v>
      </c>
      <c r="K18" s="38" t="s">
        <v>188</v>
      </c>
      <c r="L18" s="38"/>
      <c r="N18" s="34">
        <v>36</v>
      </c>
      <c r="O18" s="34" t="s">
        <v>173</v>
      </c>
      <c r="P18" s="34" t="s">
        <v>174</v>
      </c>
      <c r="Q18" s="34"/>
    </row>
    <row r="19" spans="6:17" ht="14.4" x14ac:dyDescent="0.3">
      <c r="J19" s="38">
        <v>38</v>
      </c>
      <c r="K19" s="38" t="s">
        <v>189</v>
      </c>
      <c r="L19" s="38"/>
    </row>
    <row r="20" spans="6:17" ht="14.4" x14ac:dyDescent="0.3">
      <c r="J20" s="38">
        <v>39</v>
      </c>
      <c r="K20" s="38" t="s">
        <v>190</v>
      </c>
      <c r="L20" s="38"/>
      <c r="N20" s="35"/>
    </row>
    <row r="21" spans="6:17" ht="14.4" x14ac:dyDescent="0.3">
      <c r="J21" s="38"/>
      <c r="K21" s="38"/>
      <c r="L21" s="38"/>
    </row>
    <row r="22" spans="6:17" ht="14.4" x14ac:dyDescent="0.3">
      <c r="F22" s="32"/>
      <c r="G22" t="s">
        <v>175</v>
      </c>
      <c r="N22" t="s">
        <v>178</v>
      </c>
    </row>
    <row r="23" spans="6:17" ht="14.4" x14ac:dyDescent="0.3">
      <c r="F23" s="33" t="s">
        <v>176</v>
      </c>
      <c r="N23" t="s">
        <v>179</v>
      </c>
      <c r="P23" t="s">
        <v>180</v>
      </c>
    </row>
    <row r="24" spans="6:17" ht="14.4" x14ac:dyDescent="0.3">
      <c r="P24" t="s">
        <v>182</v>
      </c>
    </row>
    <row r="25" spans="6:17" ht="14.4" x14ac:dyDescent="0.3">
      <c r="P25" t="s">
        <v>181</v>
      </c>
    </row>
    <row r="26" spans="6:17" ht="14.4" x14ac:dyDescent="0.3">
      <c r="N26" t="s">
        <v>184</v>
      </c>
      <c r="P26" t="s">
        <v>185</v>
      </c>
    </row>
    <row r="27" spans="6:17" ht="14.4" x14ac:dyDescent="0.3">
      <c r="P27" t="s">
        <v>186</v>
      </c>
    </row>
    <row r="28" spans="6:17" ht="14.4" x14ac:dyDescent="0.3">
      <c r="P28" t="s">
        <v>187</v>
      </c>
    </row>
    <row r="35" spans="6:18" ht="21" x14ac:dyDescent="0.4">
      <c r="F35" s="78" t="s">
        <v>191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7" spans="6:18" ht="14.4" x14ac:dyDescent="0.3">
      <c r="F37" s="77" t="s">
        <v>156</v>
      </c>
      <c r="G37" s="77"/>
      <c r="H37" s="77"/>
      <c r="J37" s="77" t="s">
        <v>155</v>
      </c>
      <c r="K37" s="77"/>
      <c r="L37" s="77"/>
      <c r="N37" s="77" t="s">
        <v>168</v>
      </c>
      <c r="O37" s="77"/>
      <c r="P37" s="77"/>
      <c r="Q37" s="77"/>
    </row>
    <row r="38" spans="6:18" ht="14.4" x14ac:dyDescent="0.3">
      <c r="F38" s="32">
        <v>1</v>
      </c>
      <c r="G38" s="32" t="s">
        <v>130</v>
      </c>
      <c r="H38" s="32"/>
      <c r="J38" s="33">
        <v>10</v>
      </c>
      <c r="K38" s="33" t="s">
        <v>142</v>
      </c>
      <c r="L38" s="33"/>
      <c r="N38" s="32">
        <v>24</v>
      </c>
      <c r="O38" s="32" t="s">
        <v>158</v>
      </c>
      <c r="P38" s="32"/>
      <c r="Q38" s="32"/>
    </row>
    <row r="39" spans="6:18" ht="14.4" x14ac:dyDescent="0.3">
      <c r="F39" s="38">
        <v>2</v>
      </c>
      <c r="G39" s="38" t="s">
        <v>183</v>
      </c>
      <c r="H39" s="38"/>
      <c r="I39" s="38"/>
      <c r="J39" s="33">
        <v>11</v>
      </c>
      <c r="K39" s="33" t="s">
        <v>143</v>
      </c>
      <c r="L39" s="33"/>
      <c r="N39" s="32">
        <v>25</v>
      </c>
      <c r="O39" s="32" t="s">
        <v>159</v>
      </c>
      <c r="P39" s="32"/>
      <c r="Q39" s="32"/>
    </row>
    <row r="40" spans="6:18" ht="14.4" x14ac:dyDescent="0.3">
      <c r="F40" s="33">
        <v>3</v>
      </c>
      <c r="G40" s="33" t="s">
        <v>131</v>
      </c>
      <c r="H40" s="33"/>
      <c r="J40" s="34">
        <v>12</v>
      </c>
      <c r="K40" s="34" t="s">
        <v>132</v>
      </c>
      <c r="L40" s="34"/>
      <c r="N40" s="34">
        <v>26</v>
      </c>
      <c r="O40" s="34" t="s">
        <v>160</v>
      </c>
      <c r="P40" s="34"/>
      <c r="Q40" s="34"/>
    </row>
    <row r="41" spans="6:18" ht="14.4" x14ac:dyDescent="0.3">
      <c r="F41" s="77" t="s">
        <v>133</v>
      </c>
      <c r="G41" s="77"/>
      <c r="H41" s="77"/>
      <c r="J41" s="33">
        <v>13</v>
      </c>
      <c r="K41" s="33" t="s">
        <v>144</v>
      </c>
      <c r="L41" s="33"/>
      <c r="N41" s="34">
        <v>27</v>
      </c>
      <c r="O41" s="34" t="s">
        <v>161</v>
      </c>
      <c r="P41" s="34" t="s">
        <v>162</v>
      </c>
      <c r="Q41" s="34"/>
    </row>
    <row r="42" spans="6:18" ht="14.4" x14ac:dyDescent="0.3">
      <c r="F42" s="32">
        <v>4</v>
      </c>
      <c r="G42" s="32" t="s">
        <v>134</v>
      </c>
      <c r="H42" s="32"/>
      <c r="J42" s="33">
        <v>14</v>
      </c>
      <c r="K42" s="33" t="s">
        <v>145</v>
      </c>
      <c r="L42" s="33"/>
      <c r="N42" s="34">
        <v>28</v>
      </c>
      <c r="O42" s="34" t="s">
        <v>163</v>
      </c>
      <c r="P42" s="34" t="s">
        <v>177</v>
      </c>
      <c r="Q42" s="34"/>
    </row>
    <row r="43" spans="6:18" ht="14.4" x14ac:dyDescent="0.3">
      <c r="F43" s="77" t="s">
        <v>157</v>
      </c>
      <c r="G43" s="77"/>
      <c r="H43" s="77"/>
      <c r="J43" s="33">
        <v>15</v>
      </c>
      <c r="K43" s="33" t="s">
        <v>146</v>
      </c>
      <c r="L43" s="33"/>
      <c r="N43" s="32">
        <v>29</v>
      </c>
      <c r="O43" s="32" t="s">
        <v>163</v>
      </c>
      <c r="P43" s="32" t="s">
        <v>138</v>
      </c>
      <c r="Q43" s="32"/>
    </row>
    <row r="44" spans="6:18" ht="14.4" x14ac:dyDescent="0.3">
      <c r="F44" s="36">
        <v>5</v>
      </c>
      <c r="G44" s="36" t="s">
        <v>135</v>
      </c>
      <c r="H44" s="36"/>
      <c r="J44" s="33">
        <v>16</v>
      </c>
      <c r="K44" s="33" t="s">
        <v>147</v>
      </c>
      <c r="L44" s="33"/>
      <c r="N44" s="32">
        <v>30</v>
      </c>
      <c r="O44" s="32" t="s">
        <v>163</v>
      </c>
      <c r="P44" s="32" t="s">
        <v>164</v>
      </c>
      <c r="Q44" s="32"/>
    </row>
    <row r="45" spans="6:18" ht="14.4" x14ac:dyDescent="0.3">
      <c r="F45" s="37">
        <v>6</v>
      </c>
      <c r="G45" s="37" t="s">
        <v>136</v>
      </c>
      <c r="H45" s="37"/>
      <c r="J45" s="32">
        <v>17</v>
      </c>
      <c r="K45" s="32" t="s">
        <v>148</v>
      </c>
      <c r="L45" s="32"/>
      <c r="N45" s="33">
        <v>31</v>
      </c>
      <c r="O45" s="33" t="s">
        <v>163</v>
      </c>
      <c r="P45" s="33" t="s">
        <v>165</v>
      </c>
      <c r="Q45" s="33"/>
      <c r="R45" s="33"/>
    </row>
    <row r="46" spans="6:18" ht="14.4" x14ac:dyDescent="0.3">
      <c r="F46" s="77" t="s">
        <v>137</v>
      </c>
      <c r="G46" s="77"/>
      <c r="H46" s="77"/>
      <c r="J46" s="32">
        <v>18</v>
      </c>
      <c r="K46" s="32" t="s">
        <v>149</v>
      </c>
      <c r="L46" s="32"/>
      <c r="N46" s="33">
        <v>32</v>
      </c>
      <c r="O46" s="33" t="s">
        <v>166</v>
      </c>
      <c r="P46" s="33" t="s">
        <v>167</v>
      </c>
      <c r="Q46" s="33"/>
      <c r="R46" s="33"/>
    </row>
    <row r="47" spans="6:18" ht="14.4" x14ac:dyDescent="0.3">
      <c r="F47" s="33">
        <v>7</v>
      </c>
      <c r="G47" s="33" t="s">
        <v>139</v>
      </c>
      <c r="H47" s="33"/>
      <c r="J47" s="33">
        <v>19</v>
      </c>
      <c r="K47" s="33" t="s">
        <v>150</v>
      </c>
      <c r="L47" s="33"/>
    </row>
    <row r="48" spans="6:18" ht="14.4" x14ac:dyDescent="0.3">
      <c r="F48" s="33">
        <v>8</v>
      </c>
      <c r="G48" s="33" t="s">
        <v>140</v>
      </c>
      <c r="H48" s="33"/>
      <c r="J48" s="32">
        <v>20</v>
      </c>
      <c r="K48" s="32" t="s">
        <v>151</v>
      </c>
      <c r="L48" s="32"/>
      <c r="N48" s="77" t="s">
        <v>169</v>
      </c>
      <c r="O48" s="77"/>
      <c r="P48" s="77"/>
      <c r="Q48" s="77"/>
    </row>
    <row r="49" spans="6:17" ht="14.4" x14ac:dyDescent="0.3">
      <c r="F49" s="33">
        <v>9</v>
      </c>
      <c r="G49" s="33" t="s">
        <v>141</v>
      </c>
      <c r="H49" s="33"/>
      <c r="J49" s="32">
        <v>21</v>
      </c>
      <c r="K49" s="32" t="s">
        <v>152</v>
      </c>
      <c r="L49" s="32"/>
      <c r="N49" s="34">
        <v>33</v>
      </c>
      <c r="O49" s="34" t="s">
        <v>170</v>
      </c>
      <c r="P49" s="34"/>
      <c r="Q49" s="34"/>
    </row>
    <row r="50" spans="6:17" ht="14.4" x14ac:dyDescent="0.3">
      <c r="J50" s="34">
        <v>22</v>
      </c>
      <c r="K50" s="34" t="s">
        <v>153</v>
      </c>
      <c r="L50" s="34"/>
      <c r="M50" s="33"/>
      <c r="N50" s="34">
        <v>34</v>
      </c>
      <c r="O50" s="34" t="s">
        <v>171</v>
      </c>
      <c r="P50" s="34"/>
      <c r="Q50" s="34"/>
    </row>
    <row r="51" spans="6:17" ht="14.4" x14ac:dyDescent="0.3">
      <c r="J51" s="34">
        <v>23</v>
      </c>
      <c r="K51" s="34" t="s">
        <v>154</v>
      </c>
      <c r="L51" s="34"/>
      <c r="M51" s="33"/>
      <c r="N51" s="34">
        <v>35</v>
      </c>
      <c r="O51" s="34" t="s">
        <v>172</v>
      </c>
      <c r="P51" s="34"/>
      <c r="Q51" s="34"/>
    </row>
    <row r="52" spans="6:17" ht="14.4" x14ac:dyDescent="0.3">
      <c r="J52" s="38">
        <v>37</v>
      </c>
      <c r="K52" s="38" t="s">
        <v>188</v>
      </c>
      <c r="L52" s="38"/>
      <c r="N52" s="34">
        <v>36</v>
      </c>
      <c r="O52" s="34" t="s">
        <v>173</v>
      </c>
      <c r="P52" s="34" t="s">
        <v>174</v>
      </c>
      <c r="Q52" s="34"/>
    </row>
    <row r="53" spans="6:17" ht="14.4" x14ac:dyDescent="0.3">
      <c r="J53" s="38">
        <v>38</v>
      </c>
      <c r="K53" s="38" t="s">
        <v>189</v>
      </c>
      <c r="L53" s="38"/>
    </row>
    <row r="54" spans="6:17" ht="14.4" x14ac:dyDescent="0.3">
      <c r="J54" s="38">
        <v>39</v>
      </c>
      <c r="K54" s="38" t="s">
        <v>190</v>
      </c>
      <c r="L54" s="38"/>
      <c r="N54" s="35"/>
    </row>
    <row r="55" spans="6:17" ht="14.4" x14ac:dyDescent="0.3">
      <c r="J55" s="38"/>
      <c r="K55" s="38"/>
      <c r="L55" s="38"/>
    </row>
    <row r="56" spans="6:17" ht="14.4" x14ac:dyDescent="0.3">
      <c r="F56" s="32"/>
      <c r="G56" t="s">
        <v>175</v>
      </c>
      <c r="N56" t="s">
        <v>178</v>
      </c>
    </row>
    <row r="57" spans="6:17" ht="14.4" x14ac:dyDescent="0.3">
      <c r="F57" s="33" t="s">
        <v>176</v>
      </c>
      <c r="N57" t="s">
        <v>179</v>
      </c>
      <c r="P57" t="s">
        <v>180</v>
      </c>
    </row>
    <row r="58" spans="6:17" ht="14.4" x14ac:dyDescent="0.3">
      <c r="P58" t="s">
        <v>182</v>
      </c>
    </row>
    <row r="59" spans="6:17" ht="14.4" x14ac:dyDescent="0.3">
      <c r="P59" t="s">
        <v>181</v>
      </c>
    </row>
    <row r="60" spans="6:17" ht="14.4" x14ac:dyDescent="0.3">
      <c r="N60" t="s">
        <v>184</v>
      </c>
      <c r="P60" t="s">
        <v>185</v>
      </c>
    </row>
    <row r="61" spans="6:17" ht="14.4" x14ac:dyDescent="0.3">
      <c r="P61" t="s">
        <v>186</v>
      </c>
    </row>
    <row r="62" spans="6:17" ht="14.4" x14ac:dyDescent="0.3">
      <c r="P62" t="s">
        <v>187</v>
      </c>
    </row>
  </sheetData>
  <mergeCells count="16">
    <mergeCell ref="F41:H41"/>
    <mergeCell ref="F43:H43"/>
    <mergeCell ref="F46:H46"/>
    <mergeCell ref="N48:Q48"/>
    <mergeCell ref="N14:Q14"/>
    <mergeCell ref="N3:Q3"/>
    <mergeCell ref="F1:Q1"/>
    <mergeCell ref="F35:Q35"/>
    <mergeCell ref="F37:H37"/>
    <mergeCell ref="J37:L37"/>
    <mergeCell ref="N37:Q37"/>
    <mergeCell ref="J3:L3"/>
    <mergeCell ref="F3:H3"/>
    <mergeCell ref="F7:H7"/>
    <mergeCell ref="F9:H9"/>
    <mergeCell ref="F12:H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D4" sqref="D4"/>
    </sheetView>
  </sheetViews>
  <sheetFormatPr defaultRowHeight="14.5" x14ac:dyDescent="0.35"/>
  <cols>
    <col min="3" max="3" width="13.81640625" customWidth="1"/>
    <col min="4" max="4" width="20.36328125" customWidth="1"/>
    <col min="7" max="7" width="13.08984375" customWidth="1"/>
    <col min="8" max="8" width="19.6328125" customWidth="1"/>
    <col min="12" max="12" width="13.81640625" customWidth="1"/>
    <col min="13" max="13" width="20.6328125" customWidth="1"/>
  </cols>
  <sheetData>
    <row r="1" spans="1:13" ht="21" x14ac:dyDescent="0.4">
      <c r="A1" s="78" t="s">
        <v>191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3" ht="15" thickBot="1" x14ac:dyDescent="0.35"/>
    <row r="3" spans="1:13" ht="14.4" x14ac:dyDescent="0.3">
      <c r="A3" s="81" t="s">
        <v>156</v>
      </c>
      <c r="B3" s="82"/>
      <c r="C3" s="82"/>
      <c r="D3" s="39" t="s">
        <v>192</v>
      </c>
      <c r="E3" s="81" t="s">
        <v>155</v>
      </c>
      <c r="F3" s="82"/>
      <c r="G3" s="82"/>
      <c r="H3" s="39" t="s">
        <v>192</v>
      </c>
      <c r="I3" s="81" t="s">
        <v>168</v>
      </c>
      <c r="J3" s="82"/>
      <c r="K3" s="82"/>
      <c r="L3" s="82"/>
      <c r="M3" s="61" t="s">
        <v>201</v>
      </c>
    </row>
    <row r="4" spans="1:13" ht="14.4" x14ac:dyDescent="0.3">
      <c r="A4" s="40">
        <v>1</v>
      </c>
      <c r="B4" s="41" t="s">
        <v>228</v>
      </c>
      <c r="C4" s="41"/>
      <c r="D4" s="42" t="s">
        <v>229</v>
      </c>
      <c r="E4" s="46">
        <v>10</v>
      </c>
      <c r="F4" s="47" t="s">
        <v>142</v>
      </c>
      <c r="G4" s="47"/>
      <c r="H4" s="42" t="s">
        <v>199</v>
      </c>
      <c r="I4" s="40">
        <v>24</v>
      </c>
      <c r="J4" s="41" t="s">
        <v>158</v>
      </c>
      <c r="K4" s="41"/>
      <c r="L4" s="41"/>
      <c r="M4" s="42" t="s">
        <v>196</v>
      </c>
    </row>
    <row r="5" spans="1:13" ht="14.4" x14ac:dyDescent="0.3">
      <c r="A5" s="43">
        <v>2</v>
      </c>
      <c r="B5" s="44" t="s">
        <v>183</v>
      </c>
      <c r="C5" s="44"/>
      <c r="D5" s="45" t="s">
        <v>194</v>
      </c>
      <c r="E5" s="46">
        <v>11</v>
      </c>
      <c r="F5" s="47" t="s">
        <v>143</v>
      </c>
      <c r="G5" s="47"/>
      <c r="H5" s="42" t="s">
        <v>199</v>
      </c>
      <c r="I5" s="40">
        <v>25</v>
      </c>
      <c r="J5" s="41" t="s">
        <v>159</v>
      </c>
      <c r="K5" s="41"/>
      <c r="L5" s="41"/>
      <c r="M5" s="42" t="s">
        <v>196</v>
      </c>
    </row>
    <row r="6" spans="1:13" ht="14.4" x14ac:dyDescent="0.3">
      <c r="A6" s="46">
        <v>3</v>
      </c>
      <c r="B6" s="47" t="s">
        <v>131</v>
      </c>
      <c r="C6" s="47"/>
      <c r="D6" s="42" t="s">
        <v>194</v>
      </c>
      <c r="E6" s="57">
        <v>12</v>
      </c>
      <c r="F6" s="58" t="s">
        <v>132</v>
      </c>
      <c r="G6" s="58"/>
      <c r="H6" s="42" t="s">
        <v>196</v>
      </c>
      <c r="I6" s="57">
        <v>26</v>
      </c>
      <c r="J6" s="58" t="s">
        <v>160</v>
      </c>
      <c r="K6" s="58"/>
      <c r="L6" s="58"/>
      <c r="M6" s="42" t="s">
        <v>196</v>
      </c>
    </row>
    <row r="7" spans="1:13" ht="14.4" x14ac:dyDescent="0.3">
      <c r="A7" s="79" t="s">
        <v>133</v>
      </c>
      <c r="B7" s="80"/>
      <c r="C7" s="80"/>
      <c r="D7" s="42"/>
      <c r="E7" s="46">
        <v>13</v>
      </c>
      <c r="F7" s="47" t="s">
        <v>144</v>
      </c>
      <c r="G7" s="47"/>
      <c r="H7" s="42" t="s">
        <v>199</v>
      </c>
      <c r="I7" s="57">
        <v>27</v>
      </c>
      <c r="J7" s="58" t="s">
        <v>161</v>
      </c>
      <c r="K7" s="58" t="s">
        <v>162</v>
      </c>
      <c r="L7" s="58"/>
      <c r="M7" s="64" t="s">
        <v>196</v>
      </c>
    </row>
    <row r="8" spans="1:13" ht="14.4" x14ac:dyDescent="0.3">
      <c r="A8" s="40">
        <v>4</v>
      </c>
      <c r="B8" s="41" t="s">
        <v>134</v>
      </c>
      <c r="C8" s="41"/>
      <c r="D8" s="42" t="s">
        <v>193</v>
      </c>
      <c r="E8" s="46">
        <v>14</v>
      </c>
      <c r="F8" s="47" t="s">
        <v>145</v>
      </c>
      <c r="G8" s="47"/>
      <c r="H8" s="42" t="s">
        <v>199</v>
      </c>
      <c r="I8" s="57">
        <v>28</v>
      </c>
      <c r="J8" s="58" t="s">
        <v>163</v>
      </c>
      <c r="K8" s="58" t="s">
        <v>177</v>
      </c>
      <c r="L8" s="58"/>
      <c r="M8" s="64" t="s">
        <v>202</v>
      </c>
    </row>
    <row r="9" spans="1:13" ht="14.4" x14ac:dyDescent="0.3">
      <c r="A9" s="79" t="s">
        <v>157</v>
      </c>
      <c r="B9" s="80"/>
      <c r="C9" s="80"/>
      <c r="D9" s="42"/>
      <c r="E9" s="46">
        <v>15</v>
      </c>
      <c r="F9" s="47" t="s">
        <v>146</v>
      </c>
      <c r="G9" s="47"/>
      <c r="H9" s="42" t="s">
        <v>199</v>
      </c>
      <c r="I9" s="40">
        <v>29</v>
      </c>
      <c r="J9" s="41" t="s">
        <v>163</v>
      </c>
      <c r="K9" s="41" t="s">
        <v>138</v>
      </c>
      <c r="L9" s="41"/>
      <c r="M9" s="65" t="s">
        <v>196</v>
      </c>
    </row>
    <row r="10" spans="1:13" ht="14.4" x14ac:dyDescent="0.3">
      <c r="A10" s="48">
        <v>5</v>
      </c>
      <c r="B10" s="49" t="s">
        <v>135</v>
      </c>
      <c r="C10" s="49"/>
      <c r="D10" s="42" t="s">
        <v>193</v>
      </c>
      <c r="E10" s="46">
        <v>16</v>
      </c>
      <c r="F10" s="47" t="s">
        <v>147</v>
      </c>
      <c r="G10" s="47"/>
      <c r="H10" s="42" t="s">
        <v>199</v>
      </c>
      <c r="I10" s="40">
        <v>30</v>
      </c>
      <c r="J10" s="41" t="s">
        <v>163</v>
      </c>
      <c r="K10" s="41" t="s">
        <v>164</v>
      </c>
      <c r="L10" s="41"/>
      <c r="M10" s="65" t="s">
        <v>196</v>
      </c>
    </row>
    <row r="11" spans="1:13" ht="14.4" x14ac:dyDescent="0.3">
      <c r="A11" s="50">
        <v>6</v>
      </c>
      <c r="B11" s="51" t="s">
        <v>136</v>
      </c>
      <c r="C11" s="51"/>
      <c r="D11" s="42" t="s">
        <v>193</v>
      </c>
      <c r="E11" s="40">
        <v>17</v>
      </c>
      <c r="F11" s="41" t="s">
        <v>148</v>
      </c>
      <c r="G11" s="41"/>
      <c r="H11" s="42" t="s">
        <v>196</v>
      </c>
      <c r="I11" s="46">
        <v>31</v>
      </c>
      <c r="J11" s="47" t="s">
        <v>163</v>
      </c>
      <c r="K11" s="47" t="s">
        <v>165</v>
      </c>
      <c r="L11" s="47"/>
      <c r="M11" s="62" t="s">
        <v>203</v>
      </c>
    </row>
    <row r="12" spans="1:13" ht="14.4" x14ac:dyDescent="0.3">
      <c r="A12" s="79" t="s">
        <v>137</v>
      </c>
      <c r="B12" s="80"/>
      <c r="C12" s="80"/>
      <c r="D12" s="42"/>
      <c r="E12" s="40">
        <v>18</v>
      </c>
      <c r="F12" s="41" t="s">
        <v>149</v>
      </c>
      <c r="G12" s="41"/>
      <c r="H12" s="42" t="s">
        <v>197</v>
      </c>
      <c r="I12" s="46">
        <v>32</v>
      </c>
      <c r="J12" s="47" t="s">
        <v>166</v>
      </c>
      <c r="K12" s="47" t="s">
        <v>167</v>
      </c>
      <c r="L12" s="47"/>
      <c r="M12" s="62" t="s">
        <v>204</v>
      </c>
    </row>
    <row r="13" spans="1:13" ht="14.4" x14ac:dyDescent="0.3">
      <c r="A13" s="46">
        <v>7</v>
      </c>
      <c r="B13" s="47" t="s">
        <v>139</v>
      </c>
      <c r="C13" s="47"/>
      <c r="D13" s="42" t="s">
        <v>193</v>
      </c>
      <c r="E13" s="46">
        <v>19</v>
      </c>
      <c r="F13" s="47" t="s">
        <v>150</v>
      </c>
      <c r="G13" s="47"/>
      <c r="H13" s="42" t="s">
        <v>198</v>
      </c>
      <c r="I13" s="52"/>
      <c r="J13" s="53"/>
      <c r="K13" s="53"/>
      <c r="L13" s="53"/>
      <c r="M13" s="42"/>
    </row>
    <row r="14" spans="1:13" ht="14.4" x14ac:dyDescent="0.3">
      <c r="A14" s="46">
        <v>8</v>
      </c>
      <c r="B14" s="47" t="s">
        <v>140</v>
      </c>
      <c r="C14" s="47"/>
      <c r="D14" s="42"/>
      <c r="E14" s="40">
        <v>20</v>
      </c>
      <c r="F14" s="41" t="s">
        <v>151</v>
      </c>
      <c r="G14" s="41"/>
      <c r="H14" s="42" t="s">
        <v>196</v>
      </c>
      <c r="I14" s="79" t="s">
        <v>169</v>
      </c>
      <c r="J14" s="80"/>
      <c r="K14" s="80"/>
      <c r="L14" s="80"/>
      <c r="M14" s="42"/>
    </row>
    <row r="15" spans="1:13" ht="14.4" x14ac:dyDescent="0.3">
      <c r="A15" s="46">
        <v>9</v>
      </c>
      <c r="B15" s="47" t="s">
        <v>141</v>
      </c>
      <c r="C15" s="47"/>
      <c r="D15" s="42" t="s">
        <v>195</v>
      </c>
      <c r="E15" s="40">
        <v>21</v>
      </c>
      <c r="F15" s="41" t="s">
        <v>152</v>
      </c>
      <c r="G15" s="41"/>
      <c r="H15" s="42" t="s">
        <v>196</v>
      </c>
      <c r="I15" s="57">
        <v>33</v>
      </c>
      <c r="J15" s="58" t="s">
        <v>170</v>
      </c>
      <c r="K15" s="58"/>
      <c r="L15" s="58"/>
      <c r="M15" s="42" t="s">
        <v>196</v>
      </c>
    </row>
    <row r="16" spans="1:13" ht="14.4" x14ac:dyDescent="0.3">
      <c r="A16" s="52"/>
      <c r="B16" s="53"/>
      <c r="C16" s="53"/>
      <c r="D16" s="42"/>
      <c r="E16" s="57">
        <v>22</v>
      </c>
      <c r="F16" s="58" t="s">
        <v>153</v>
      </c>
      <c r="G16" s="58"/>
      <c r="H16" s="42" t="s">
        <v>196</v>
      </c>
      <c r="I16" s="57">
        <v>34</v>
      </c>
      <c r="J16" s="58" t="s">
        <v>171</v>
      </c>
      <c r="K16" s="58"/>
      <c r="L16" s="58"/>
      <c r="M16" s="42" t="s">
        <v>196</v>
      </c>
    </row>
    <row r="17" spans="1:13" ht="14.4" x14ac:dyDescent="0.3">
      <c r="A17" s="52"/>
      <c r="B17" s="53"/>
      <c r="C17" s="53"/>
      <c r="D17" s="42"/>
      <c r="E17" s="57">
        <v>23</v>
      </c>
      <c r="F17" s="58" t="s">
        <v>154</v>
      </c>
      <c r="G17" s="58"/>
      <c r="H17" s="42" t="s">
        <v>196</v>
      </c>
      <c r="I17" s="57">
        <v>35</v>
      </c>
      <c r="J17" s="58" t="s">
        <v>172</v>
      </c>
      <c r="K17" s="58"/>
      <c r="L17" s="58"/>
      <c r="M17" s="42" t="s">
        <v>196</v>
      </c>
    </row>
    <row r="18" spans="1:13" ht="14.4" x14ac:dyDescent="0.3">
      <c r="A18" s="52"/>
      <c r="B18" s="53"/>
      <c r="C18" s="53"/>
      <c r="D18" s="42"/>
      <c r="E18" s="43">
        <v>37</v>
      </c>
      <c r="F18" s="44" t="s">
        <v>188</v>
      </c>
      <c r="G18" s="44"/>
      <c r="H18" s="42" t="s">
        <v>200</v>
      </c>
      <c r="I18" s="57">
        <v>36</v>
      </c>
      <c r="J18" s="58" t="s">
        <v>173</v>
      </c>
      <c r="K18" s="58" t="s">
        <v>174</v>
      </c>
      <c r="L18" s="58"/>
      <c r="M18" s="64" t="s">
        <v>196</v>
      </c>
    </row>
    <row r="19" spans="1:13" ht="14.4" x14ac:dyDescent="0.3">
      <c r="A19" s="52"/>
      <c r="B19" s="53"/>
      <c r="C19" s="53"/>
      <c r="D19" s="42"/>
      <c r="E19" s="43">
        <v>38</v>
      </c>
      <c r="F19" s="44" t="s">
        <v>189</v>
      </c>
      <c r="G19" s="44"/>
      <c r="H19" s="42" t="s">
        <v>200</v>
      </c>
      <c r="I19" s="52"/>
      <c r="J19" s="53"/>
      <c r="K19" s="53"/>
      <c r="L19" s="53"/>
      <c r="M19" s="42"/>
    </row>
    <row r="20" spans="1:13" ht="14.4" x14ac:dyDescent="0.3">
      <c r="A20" s="52"/>
      <c r="B20" s="53"/>
      <c r="C20" s="53"/>
      <c r="D20" s="42"/>
      <c r="E20" s="43">
        <v>39</v>
      </c>
      <c r="F20" s="44" t="s">
        <v>190</v>
      </c>
      <c r="G20" s="44"/>
      <c r="H20" s="42" t="s">
        <v>200</v>
      </c>
      <c r="I20" s="63"/>
      <c r="J20" s="53"/>
      <c r="K20" s="53"/>
      <c r="L20" s="53"/>
      <c r="M20" s="42"/>
    </row>
    <row r="21" spans="1:13" ht="15" thickBot="1" x14ac:dyDescent="0.35">
      <c r="A21" s="54"/>
      <c r="B21" s="55"/>
      <c r="C21" s="55"/>
      <c r="D21" s="56"/>
      <c r="E21" s="59"/>
      <c r="F21" s="60"/>
      <c r="G21" s="60"/>
      <c r="H21" s="56"/>
      <c r="I21" s="54"/>
      <c r="J21" s="55"/>
      <c r="K21" s="55"/>
      <c r="L21" s="55"/>
      <c r="M21" s="56"/>
    </row>
    <row r="22" spans="1:13" ht="14.4" x14ac:dyDescent="0.3">
      <c r="A22" s="32"/>
      <c r="B22" t="s">
        <v>175</v>
      </c>
      <c r="I22" t="s">
        <v>178</v>
      </c>
    </row>
    <row r="23" spans="1:13" ht="14.4" x14ac:dyDescent="0.3">
      <c r="A23" s="33" t="s">
        <v>176</v>
      </c>
      <c r="I23" t="s">
        <v>179</v>
      </c>
      <c r="K23" t="s">
        <v>180</v>
      </c>
    </row>
    <row r="24" spans="1:13" ht="14.4" x14ac:dyDescent="0.3">
      <c r="K24" t="s">
        <v>182</v>
      </c>
    </row>
    <row r="25" spans="1:13" ht="14.4" x14ac:dyDescent="0.3">
      <c r="K25" t="s">
        <v>181</v>
      </c>
    </row>
    <row r="26" spans="1:13" ht="14.4" x14ac:dyDescent="0.3">
      <c r="I26" t="s">
        <v>184</v>
      </c>
      <c r="K26" t="s">
        <v>185</v>
      </c>
    </row>
    <row r="27" spans="1:13" ht="14.4" x14ac:dyDescent="0.3">
      <c r="K27" t="s">
        <v>186</v>
      </c>
    </row>
    <row r="28" spans="1:13" ht="14.4" x14ac:dyDescent="0.3">
      <c r="K28" t="s">
        <v>187</v>
      </c>
    </row>
  </sheetData>
  <mergeCells count="8">
    <mergeCell ref="A12:C12"/>
    <mergeCell ref="I14:L14"/>
    <mergeCell ref="A1:L1"/>
    <mergeCell ref="A3:C3"/>
    <mergeCell ref="E3:G3"/>
    <mergeCell ref="I3:L3"/>
    <mergeCell ref="A7:C7"/>
    <mergeCell ref="A9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L21" sqref="L21"/>
    </sheetView>
  </sheetViews>
  <sheetFormatPr defaultRowHeight="14.5" x14ac:dyDescent="0.35"/>
  <cols>
    <col min="2" max="2" width="15.81640625" customWidth="1"/>
    <col min="6" max="6" width="11.36328125" customWidth="1"/>
  </cols>
  <sheetData>
    <row r="1" spans="1:12" ht="14.4" x14ac:dyDescent="0.3">
      <c r="A1" s="83" t="s">
        <v>222</v>
      </c>
      <c r="B1" s="84"/>
      <c r="C1" s="84"/>
      <c r="D1" s="84"/>
      <c r="E1" s="84"/>
      <c r="F1" s="85"/>
    </row>
    <row r="2" spans="1:12" ht="14.4" x14ac:dyDescent="0.3">
      <c r="A2" s="66" t="s">
        <v>205</v>
      </c>
      <c r="B2" s="20" t="s">
        <v>71</v>
      </c>
      <c r="C2" s="20" t="s">
        <v>206</v>
      </c>
      <c r="D2" s="20" t="s">
        <v>207</v>
      </c>
      <c r="E2" s="20" t="s">
        <v>208</v>
      </c>
      <c r="F2" s="67" t="s">
        <v>106</v>
      </c>
    </row>
    <row r="3" spans="1:12" ht="14.4" x14ac:dyDescent="0.3">
      <c r="A3" s="68">
        <v>45139</v>
      </c>
      <c r="B3" s="20" t="s">
        <v>209</v>
      </c>
      <c r="C3" s="20">
        <v>3.5</v>
      </c>
      <c r="D3" s="20">
        <v>350000</v>
      </c>
      <c r="E3" s="20"/>
      <c r="F3" s="67">
        <v>350000</v>
      </c>
    </row>
    <row r="4" spans="1:12" ht="14.4" x14ac:dyDescent="0.3">
      <c r="A4" s="68">
        <v>45170</v>
      </c>
      <c r="B4" s="20" t="s">
        <v>210</v>
      </c>
      <c r="C4" s="20">
        <v>3.5</v>
      </c>
      <c r="D4" s="20">
        <v>700000</v>
      </c>
      <c r="E4" s="20"/>
      <c r="F4" s="67">
        <v>1050000</v>
      </c>
    </row>
    <row r="5" spans="1:12" ht="14.4" x14ac:dyDescent="0.3">
      <c r="A5" s="68">
        <v>45200</v>
      </c>
      <c r="B5" s="20" t="s">
        <v>209</v>
      </c>
      <c r="C5" s="20">
        <v>3.5</v>
      </c>
      <c r="D5" s="20">
        <v>350000</v>
      </c>
      <c r="E5" s="20"/>
      <c r="F5" s="67">
        <v>1400000</v>
      </c>
    </row>
    <row r="6" spans="1:12" ht="14.4" x14ac:dyDescent="0.3">
      <c r="A6" s="68">
        <v>45231</v>
      </c>
      <c r="B6" s="20" t="s">
        <v>211</v>
      </c>
      <c r="C6" s="20">
        <v>3.5</v>
      </c>
      <c r="D6" s="20">
        <v>1050000</v>
      </c>
      <c r="E6" s="20"/>
      <c r="F6" s="67">
        <v>2450000</v>
      </c>
    </row>
    <row r="7" spans="1:12" ht="14.4" x14ac:dyDescent="0.3">
      <c r="A7" s="68">
        <v>45231</v>
      </c>
      <c r="B7" s="20" t="s">
        <v>212</v>
      </c>
      <c r="C7" s="20"/>
      <c r="D7" s="20"/>
      <c r="E7" s="20">
        <v>200000</v>
      </c>
      <c r="F7" s="67">
        <v>2250000</v>
      </c>
    </row>
    <row r="8" spans="1:12" ht="14.4" x14ac:dyDescent="0.3">
      <c r="A8" s="66"/>
      <c r="B8" s="20" t="s">
        <v>213</v>
      </c>
      <c r="C8" s="20"/>
      <c r="D8" s="20"/>
      <c r="E8" s="20">
        <v>1500000</v>
      </c>
      <c r="F8" s="67">
        <v>2100000</v>
      </c>
    </row>
    <row r="9" spans="1:12" ht="14.4" x14ac:dyDescent="0.3">
      <c r="A9" s="68">
        <v>45261</v>
      </c>
      <c r="B9" s="20" t="s">
        <v>211</v>
      </c>
      <c r="C9" s="20">
        <v>3.5</v>
      </c>
      <c r="D9" s="20">
        <v>1050000</v>
      </c>
      <c r="E9" s="20"/>
      <c r="F9" s="67">
        <v>3150000</v>
      </c>
    </row>
    <row r="10" spans="1:12" ht="14.4" x14ac:dyDescent="0.3">
      <c r="A10" s="68">
        <v>45292</v>
      </c>
      <c r="B10" s="20" t="s">
        <v>214</v>
      </c>
      <c r="C10" s="20"/>
      <c r="D10" s="20"/>
      <c r="E10" s="20">
        <v>350000</v>
      </c>
      <c r="F10" s="67">
        <v>2800000</v>
      </c>
    </row>
    <row r="11" spans="1:12" ht="14.4" x14ac:dyDescent="0.3">
      <c r="A11" s="68">
        <v>45292</v>
      </c>
      <c r="B11" s="20" t="s">
        <v>215</v>
      </c>
      <c r="C11" s="20"/>
      <c r="D11" s="20"/>
      <c r="E11" s="20">
        <v>350000</v>
      </c>
      <c r="F11" s="67">
        <v>2450000</v>
      </c>
    </row>
    <row r="12" spans="1:12" ht="14.4" x14ac:dyDescent="0.3">
      <c r="A12" s="68">
        <v>45292</v>
      </c>
      <c r="B12" s="20" t="s">
        <v>216</v>
      </c>
      <c r="C12" s="20"/>
      <c r="D12" s="20">
        <v>1050000</v>
      </c>
      <c r="E12" s="20"/>
      <c r="F12" s="67">
        <v>3500000</v>
      </c>
    </row>
    <row r="13" spans="1:12" ht="14.4" x14ac:dyDescent="0.3">
      <c r="A13" s="68">
        <v>45323</v>
      </c>
      <c r="B13" s="20" t="s">
        <v>217</v>
      </c>
      <c r="C13" s="20"/>
      <c r="D13" s="20"/>
      <c r="E13" s="20">
        <v>350000</v>
      </c>
      <c r="F13" s="67">
        <v>3150000</v>
      </c>
    </row>
    <row r="14" spans="1:12" ht="14.4" x14ac:dyDescent="0.3">
      <c r="A14" s="68">
        <v>45323</v>
      </c>
      <c r="B14" s="20" t="s">
        <v>218</v>
      </c>
      <c r="C14" s="20"/>
      <c r="D14" s="20">
        <v>1225000</v>
      </c>
      <c r="E14" s="20"/>
      <c r="F14" s="67">
        <v>4375000</v>
      </c>
      <c r="L14">
        <v>3325000</v>
      </c>
    </row>
    <row r="15" spans="1:12" ht="14.4" x14ac:dyDescent="0.3">
      <c r="A15" s="68">
        <v>45352</v>
      </c>
      <c r="B15" s="20" t="s">
        <v>219</v>
      </c>
      <c r="C15" s="20"/>
      <c r="D15" s="20"/>
      <c r="E15" s="20">
        <v>1050000</v>
      </c>
      <c r="F15" s="67">
        <v>3325000</v>
      </c>
      <c r="L15">
        <v>525000</v>
      </c>
    </row>
    <row r="16" spans="1:12" ht="14.4" x14ac:dyDescent="0.3">
      <c r="A16" s="66" t="s">
        <v>220</v>
      </c>
      <c r="B16" s="20" t="s">
        <v>221</v>
      </c>
      <c r="C16" s="20"/>
      <c r="D16" s="20"/>
      <c r="E16" s="20">
        <v>1050000</v>
      </c>
      <c r="F16" s="67">
        <v>2275000</v>
      </c>
      <c r="L16">
        <f>L14-L15</f>
        <v>2800000</v>
      </c>
    </row>
    <row r="17" spans="1:12" ht="14.4" x14ac:dyDescent="0.3">
      <c r="A17" s="66"/>
      <c r="B17" s="20" t="s">
        <v>227</v>
      </c>
      <c r="C17" s="20"/>
      <c r="D17" s="20"/>
      <c r="E17" s="20"/>
      <c r="F17" s="67">
        <f>F16-E17</f>
        <v>2275000</v>
      </c>
      <c r="L17">
        <v>1050000</v>
      </c>
    </row>
    <row r="18" spans="1:12" ht="15" thickBot="1" x14ac:dyDescent="0.35">
      <c r="A18" s="69"/>
      <c r="B18" s="70"/>
      <c r="C18" s="70"/>
      <c r="D18" s="70"/>
      <c r="E18" s="70"/>
      <c r="F18" s="71"/>
      <c r="L18">
        <f>L16-L17</f>
        <v>1750000</v>
      </c>
    </row>
    <row r="19" spans="1:12" ht="14.4" x14ac:dyDescent="0.3">
      <c r="L19">
        <v>525000</v>
      </c>
    </row>
    <row r="20" spans="1:12" ht="14.4" x14ac:dyDescent="0.3">
      <c r="L20">
        <f>L18-L19</f>
        <v>1225000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3"/>
  <sheetViews>
    <sheetView workbookViewId="0">
      <selection activeCell="D30" sqref="D30"/>
    </sheetView>
  </sheetViews>
  <sheetFormatPr defaultRowHeight="14.5" x14ac:dyDescent="0.35"/>
  <sheetData>
    <row r="3" spans="4:16" x14ac:dyDescent="0.3">
      <c r="D3" s="20" t="s">
        <v>220</v>
      </c>
      <c r="E3" s="20">
        <v>8000</v>
      </c>
    </row>
    <row r="4" spans="4:16" x14ac:dyDescent="0.3">
      <c r="D4" s="20" t="s">
        <v>223</v>
      </c>
      <c r="E4" s="20">
        <v>8000</v>
      </c>
    </row>
    <row r="5" spans="4:16" x14ac:dyDescent="0.3">
      <c r="D5" s="20" t="s">
        <v>224</v>
      </c>
      <c r="E5" s="20">
        <v>8000</v>
      </c>
    </row>
    <row r="6" spans="4:16" x14ac:dyDescent="0.3">
      <c r="D6" s="20" t="s">
        <v>225</v>
      </c>
      <c r="E6" s="20">
        <v>8000</v>
      </c>
      <c r="I6" s="20" t="s">
        <v>246</v>
      </c>
      <c r="J6" s="20"/>
      <c r="K6" s="20">
        <v>5000000</v>
      </c>
      <c r="L6" s="20"/>
      <c r="M6" s="20">
        <v>50100</v>
      </c>
      <c r="N6" s="20" t="s">
        <v>249</v>
      </c>
    </row>
    <row r="7" spans="4:16" x14ac:dyDescent="0.3">
      <c r="D7" s="20" t="s">
        <v>124</v>
      </c>
      <c r="E7" s="20">
        <f>SUM(E3:E6)</f>
        <v>32000</v>
      </c>
      <c r="I7" s="20" t="s">
        <v>243</v>
      </c>
      <c r="J7" s="20"/>
      <c r="K7" s="20">
        <v>722100</v>
      </c>
      <c r="L7" s="20"/>
      <c r="M7" s="20">
        <v>79</v>
      </c>
      <c r="N7" s="20"/>
    </row>
    <row r="8" spans="4:16" x14ac:dyDescent="0.3">
      <c r="D8" s="20" t="s">
        <v>226</v>
      </c>
      <c r="E8" s="20">
        <v>24783</v>
      </c>
      <c r="I8" s="20" t="s">
        <v>244</v>
      </c>
      <c r="J8" s="20"/>
      <c r="K8" s="20">
        <v>1820000</v>
      </c>
      <c r="L8" s="20"/>
      <c r="M8" s="20">
        <f>M6*M7</f>
        <v>3957900</v>
      </c>
      <c r="N8" s="20"/>
    </row>
    <row r="9" spans="4:16" x14ac:dyDescent="0.3">
      <c r="D9" s="20" t="s">
        <v>106</v>
      </c>
      <c r="E9" s="20">
        <f>E7-E8</f>
        <v>7217</v>
      </c>
      <c r="I9" s="20" t="s">
        <v>245</v>
      </c>
      <c r="J9" s="20"/>
      <c r="K9" s="20">
        <f>K7+K8</f>
        <v>2542100</v>
      </c>
      <c r="L9" s="20"/>
      <c r="M9" s="20">
        <v>1500000</v>
      </c>
      <c r="N9" s="20" t="s">
        <v>247</v>
      </c>
    </row>
    <row r="10" spans="4:16" x14ac:dyDescent="0.3">
      <c r="I10" s="20"/>
      <c r="J10" s="20"/>
      <c r="K10" s="20">
        <f>K6-K9</f>
        <v>2457900</v>
      </c>
      <c r="L10" s="20"/>
      <c r="M10" s="20">
        <f>M8-M9</f>
        <v>2457900</v>
      </c>
      <c r="N10" s="20" t="s">
        <v>248</v>
      </c>
    </row>
    <row r="11" spans="4:16" x14ac:dyDescent="0.3">
      <c r="I11" s="20"/>
      <c r="J11" s="20"/>
      <c r="K11" s="20"/>
      <c r="L11" s="20"/>
      <c r="M11" s="20"/>
      <c r="N11" s="20"/>
      <c r="P11">
        <v>20500</v>
      </c>
    </row>
    <row r="12" spans="4:16" x14ac:dyDescent="0.3">
      <c r="I12" s="20"/>
      <c r="J12" s="20" t="s">
        <v>250</v>
      </c>
      <c r="K12" s="20">
        <f>K10-M10</f>
        <v>0</v>
      </c>
      <c r="L12" s="20"/>
      <c r="M12" s="20"/>
      <c r="N12" s="20"/>
      <c r="P12">
        <v>79</v>
      </c>
    </row>
    <row r="13" spans="4:16" x14ac:dyDescent="0.3">
      <c r="P13">
        <f>P11*P12</f>
        <v>1619500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june </vt:lpstr>
      <vt:lpstr>abduddlha</vt:lpstr>
      <vt:lpstr>COMPLETE SHEET  </vt:lpstr>
      <vt:lpstr>aga qamar  </vt:lpstr>
      <vt:lpstr>press</vt:lpstr>
      <vt:lpstr>press working  </vt:lpstr>
      <vt:lpstr>Sheet2</vt:lpstr>
      <vt:lpstr>HORIZON  </vt:lpstr>
      <vt:lpstr>TEHSEEN BHAI  </vt:lpstr>
      <vt:lpstr>AUG '24</vt:lpstr>
      <vt:lpstr>BC 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2024-09-18T20:04:30Z</dcterms:modified>
</cp:coreProperties>
</file>