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  <sheet name="day wsise  " sheetId="2" r:id="rId2"/>
    <sheet name="KITS " sheetId="3" r:id="rId3"/>
    <sheet name="Sheet2" sheetId="4" r:id="rId4"/>
  </sheets>
  <calcPr calcId="144525"/>
</workbook>
</file>

<file path=xl/calcChain.xml><?xml version="1.0" encoding="utf-8"?>
<calcChain xmlns="http://schemas.openxmlformats.org/spreadsheetml/2006/main">
  <c r="N44" i="1" l="1"/>
  <c r="O17" i="1"/>
  <c r="N45" i="1" s="1"/>
  <c r="Q20" i="1"/>
  <c r="N49" i="2" l="1"/>
  <c r="N47" i="2"/>
  <c r="N45" i="2"/>
  <c r="R52" i="2" l="1"/>
  <c r="R53" i="2" s="1"/>
  <c r="R55" i="2" s="1"/>
  <c r="R57" i="2" s="1"/>
  <c r="R59" i="2" s="1"/>
  <c r="N41" i="2"/>
  <c r="N43" i="2" s="1"/>
  <c r="P11" i="2"/>
  <c r="J27" i="2"/>
  <c r="S15" i="2"/>
  <c r="S14" i="2"/>
  <c r="E49" i="2"/>
  <c r="S13" i="2" s="1"/>
  <c r="S12" i="2"/>
  <c r="H14" i="2"/>
  <c r="H46" i="2"/>
  <c r="S19" i="2" l="1"/>
  <c r="E39" i="2"/>
  <c r="E31" i="2"/>
  <c r="E17" i="4" l="1"/>
  <c r="C17" i="4"/>
  <c r="F17" i="4" s="1"/>
  <c r="P7" i="2" l="1"/>
  <c r="P9" i="2" s="1"/>
  <c r="E24" i="2"/>
  <c r="E15" i="2"/>
  <c r="E8" i="2"/>
  <c r="B34" i="2"/>
  <c r="J11" i="3" l="1"/>
  <c r="J7" i="3"/>
  <c r="J6" i="3"/>
  <c r="J5" i="3"/>
  <c r="J4" i="3"/>
  <c r="J3" i="3"/>
  <c r="F7" i="3"/>
  <c r="F6" i="3"/>
  <c r="F5" i="3"/>
  <c r="F4" i="3"/>
  <c r="F3" i="3"/>
  <c r="D6" i="3"/>
  <c r="D5" i="3"/>
  <c r="D4" i="3"/>
  <c r="D3" i="3"/>
  <c r="M13" i="2"/>
  <c r="B27" i="2"/>
  <c r="B18" i="2"/>
  <c r="B6" i="2"/>
  <c r="B10" i="2"/>
  <c r="F11" i="3" l="1"/>
  <c r="K11" i="3" s="1"/>
  <c r="G10" i="1"/>
  <c r="M11" i="1"/>
  <c r="M8" i="1"/>
  <c r="M7" i="1"/>
  <c r="M6" i="1"/>
  <c r="K6" i="1"/>
  <c r="M5" i="1"/>
  <c r="M4" i="1"/>
  <c r="M3" i="1"/>
  <c r="K5" i="1"/>
  <c r="K4" i="1"/>
  <c r="K3" i="1"/>
</calcChain>
</file>

<file path=xl/sharedStrings.xml><?xml version="1.0" encoding="utf-8"?>
<sst xmlns="http://schemas.openxmlformats.org/spreadsheetml/2006/main" count="256" uniqueCount="172">
  <si>
    <t xml:space="preserve">date </t>
  </si>
  <si>
    <t>light  haroon bhai  10,000</t>
  </si>
  <si>
    <t>light servies  4000</t>
  </si>
  <si>
    <t>light dinner  2000</t>
  </si>
  <si>
    <t>pathan 500</t>
  </si>
  <si>
    <t xml:space="preserve">ali  light  </t>
  </si>
  <si>
    <t xml:space="preserve">smd </t>
  </si>
  <si>
    <t xml:space="preserve">areena  </t>
  </si>
  <si>
    <t xml:space="preserve">rehan  </t>
  </si>
  <si>
    <t xml:space="preserve">sponser </t>
  </si>
  <si>
    <t xml:space="preserve">team </t>
  </si>
  <si>
    <t xml:space="preserve">indoor  </t>
  </si>
  <si>
    <t xml:space="preserve">umorie </t>
  </si>
  <si>
    <t xml:space="preserve">mujahid  </t>
  </si>
  <si>
    <t xml:space="preserve">valet </t>
  </si>
  <si>
    <t xml:space="preserve">tracing  </t>
  </si>
  <si>
    <t xml:space="preserve">opening /final /tracing  </t>
  </si>
  <si>
    <t xml:space="preserve">ground  </t>
  </si>
  <si>
    <t>day  2</t>
  </si>
  <si>
    <t>ali bhai 50000</t>
  </si>
  <si>
    <t>nabeel  20000</t>
  </si>
  <si>
    <t xml:space="preserve">wasif  1000  tea  </t>
  </si>
  <si>
    <t xml:space="preserve">wasif  1000   </t>
  </si>
  <si>
    <t xml:space="preserve">haroon bhai light  </t>
  </si>
  <si>
    <t xml:space="preserve">mazda wages  </t>
  </si>
  <si>
    <t>screen  wages</t>
  </si>
  <si>
    <t xml:space="preserve">tea  and etc  </t>
  </si>
  <si>
    <t xml:space="preserve">muntazir  </t>
  </si>
  <si>
    <t xml:space="preserve">wages lunch tea </t>
  </si>
  <si>
    <t xml:space="preserve">ali light  </t>
  </si>
  <si>
    <t xml:space="preserve">nabeel sound  atish bazi </t>
  </si>
  <si>
    <t xml:space="preserve">light  light  </t>
  </si>
  <si>
    <t xml:space="preserve">total </t>
  </si>
  <si>
    <t xml:space="preserve">total  </t>
  </si>
  <si>
    <t>total</t>
  </si>
  <si>
    <t xml:space="preserve">khasif  </t>
  </si>
  <si>
    <t xml:space="preserve">bank  </t>
  </si>
  <si>
    <t xml:space="preserve">giyf </t>
  </si>
  <si>
    <t xml:space="preserve">ghar  </t>
  </si>
  <si>
    <t xml:space="preserve">giyf  </t>
  </si>
  <si>
    <t xml:space="preserve">ali  </t>
  </si>
  <si>
    <t xml:space="preserve">ground </t>
  </si>
  <si>
    <t xml:space="preserve">mujahid </t>
  </si>
  <si>
    <t xml:space="preserve">muntazir  wood  </t>
  </si>
  <si>
    <t xml:space="preserve">BALANCE PAYMENT </t>
  </si>
  <si>
    <t xml:space="preserve">AREENA  </t>
  </si>
  <si>
    <t xml:space="preserve">ALI LIGHT  </t>
  </si>
  <si>
    <t xml:space="preserve">SOUND  </t>
  </si>
  <si>
    <t xml:space="preserve">REHAN  </t>
  </si>
  <si>
    <t xml:space="preserve">MUJAHID  </t>
  </si>
  <si>
    <t>UNDER  35</t>
  </si>
  <si>
    <t>UMPRIRE</t>
  </si>
  <si>
    <t xml:space="preserve">INDOOR  </t>
  </si>
  <si>
    <t xml:space="preserve">ALI  LIGHT  </t>
  </si>
  <si>
    <t xml:space="preserve">NABEEL SOUND  </t>
  </si>
  <si>
    <t xml:space="preserve">ali uc </t>
  </si>
  <si>
    <t xml:space="preserve">alli  </t>
  </si>
  <si>
    <t>shied</t>
  </si>
  <si>
    <t xml:space="preserve">raza bhai  </t>
  </si>
  <si>
    <t xml:space="preserve">raza bhai </t>
  </si>
  <si>
    <t xml:space="preserve">rent  </t>
  </si>
  <si>
    <t>senca</t>
  </si>
  <si>
    <t xml:space="preserve">hamid </t>
  </si>
  <si>
    <t xml:space="preserve">tracing </t>
  </si>
  <si>
    <t>valet</t>
  </si>
  <si>
    <t>qurban</t>
  </si>
  <si>
    <t>chunna</t>
  </si>
  <si>
    <t xml:space="preserve">dum </t>
  </si>
  <si>
    <t xml:space="preserve">shelid </t>
  </si>
  <si>
    <t>police</t>
  </si>
  <si>
    <t xml:space="preserve">amir </t>
  </si>
  <si>
    <t>smd</t>
  </si>
  <si>
    <t xml:space="preserve">ali light </t>
  </si>
  <si>
    <t xml:space="preserve">sound </t>
  </si>
  <si>
    <t>chuna</t>
  </si>
  <si>
    <t xml:space="preserve">water </t>
  </si>
  <si>
    <t xml:space="preserve">wasif  </t>
  </si>
  <si>
    <t xml:space="preserve">SR NO  </t>
  </si>
  <si>
    <t xml:space="preserve">KITS  </t>
  </si>
  <si>
    <t xml:space="preserve">GROUND  </t>
  </si>
  <si>
    <t>SMD</t>
  </si>
  <si>
    <t xml:space="preserve">REHAN </t>
  </si>
  <si>
    <t xml:space="preserve">POLICE </t>
  </si>
  <si>
    <t>FIRST DAY</t>
  </si>
  <si>
    <t xml:space="preserve">SOUND </t>
  </si>
  <si>
    <t xml:space="preserve">shehzad  </t>
  </si>
  <si>
    <t xml:space="preserve">taqi  </t>
  </si>
  <si>
    <t xml:space="preserve">police </t>
  </si>
  <si>
    <t>taqi</t>
  </si>
  <si>
    <t xml:space="preserve">wasif medicna </t>
  </si>
  <si>
    <t>areena</t>
  </si>
  <si>
    <t xml:space="preserve">areena </t>
  </si>
  <si>
    <t xml:space="preserve">areera </t>
  </si>
  <si>
    <t>tracing</t>
  </si>
  <si>
    <t>sound</t>
  </si>
  <si>
    <t>dum</t>
  </si>
  <si>
    <t>diyari</t>
  </si>
  <si>
    <t>bill ekctrci</t>
  </si>
  <si>
    <t xml:space="preserve">altaf bhi </t>
  </si>
  <si>
    <t xml:space="preserve">ali liught  </t>
  </si>
  <si>
    <t xml:space="preserve">jan qadri </t>
  </si>
  <si>
    <t>umpire</t>
  </si>
  <si>
    <t xml:space="preserve">panjetan </t>
  </si>
  <si>
    <t xml:space="preserve">bashir pathan </t>
  </si>
  <si>
    <t>admorer police</t>
  </si>
  <si>
    <t xml:space="preserve">cokidar saneeca </t>
  </si>
  <si>
    <t>worker nistar park</t>
  </si>
  <si>
    <t xml:space="preserve">nistar park cokidar </t>
  </si>
  <si>
    <t>piro</t>
  </si>
  <si>
    <t xml:space="preserve">police intilican  </t>
  </si>
  <si>
    <t xml:space="preserve">nabil uncle  </t>
  </si>
  <si>
    <t xml:space="preserve">areena worker </t>
  </si>
  <si>
    <t xml:space="preserve">arshad  mic  </t>
  </si>
  <si>
    <t xml:space="preserve">dum  </t>
  </si>
  <si>
    <t xml:space="preserve">khuram nomi  </t>
  </si>
  <si>
    <t xml:space="preserve">smd  </t>
  </si>
  <si>
    <t xml:space="preserve">ali bhai </t>
  </si>
  <si>
    <t>rehan</t>
  </si>
  <si>
    <t xml:space="preserve">valey </t>
  </si>
  <si>
    <t xml:space="preserve">valay </t>
  </si>
  <si>
    <t xml:space="preserve">ali bhai tressing  </t>
  </si>
  <si>
    <t xml:space="preserve">areena faizan </t>
  </si>
  <si>
    <t>vip tressing</t>
  </si>
  <si>
    <t xml:space="preserve">arena </t>
  </si>
  <si>
    <t xml:space="preserve">chona  </t>
  </si>
  <si>
    <t xml:space="preserve">panel </t>
  </si>
  <si>
    <t xml:space="preserve">qurban </t>
  </si>
  <si>
    <t>wasif</t>
  </si>
  <si>
    <t xml:space="preserve">ali </t>
  </si>
  <si>
    <t>ali</t>
  </si>
  <si>
    <t>electric</t>
  </si>
  <si>
    <t xml:space="preserve">sound  </t>
  </si>
  <si>
    <t xml:space="preserve">atish bazi  </t>
  </si>
  <si>
    <t xml:space="preserve">electric bill </t>
  </si>
  <si>
    <t xml:space="preserve">trcing </t>
  </si>
  <si>
    <t xml:space="preserve">summary  </t>
  </si>
  <si>
    <t xml:space="preserve">FIRST DAY </t>
  </si>
  <si>
    <t xml:space="preserve">SMD SCREEN </t>
  </si>
  <si>
    <t xml:space="preserve">REHAN LIGHT  </t>
  </si>
  <si>
    <t xml:space="preserve">FINAL DAY  </t>
  </si>
  <si>
    <t xml:space="preserve">ALI LIGHT </t>
  </si>
  <si>
    <t xml:space="preserve">UMPRIE </t>
  </si>
  <si>
    <t xml:space="preserve">ATISBZI </t>
  </si>
  <si>
    <t xml:space="preserve">SHILD </t>
  </si>
  <si>
    <t>VALLEY</t>
  </si>
  <si>
    <t>SANCEA</t>
  </si>
  <si>
    <t xml:space="preserve">ELECTRIC </t>
  </si>
  <si>
    <t xml:space="preserve">AMIR  </t>
  </si>
  <si>
    <t xml:space="preserve">TRACING  </t>
  </si>
  <si>
    <t xml:space="preserve">BOARD  </t>
  </si>
  <si>
    <t xml:space="preserve">DMC </t>
  </si>
  <si>
    <t xml:space="preserve">nabeel sound  </t>
  </si>
  <si>
    <t xml:space="preserve">paid </t>
  </si>
  <si>
    <t>paid  8-11</t>
  </si>
  <si>
    <t xml:space="preserve">balance  </t>
  </si>
  <si>
    <t xml:space="preserve">paid  </t>
  </si>
  <si>
    <t>ic</t>
  </si>
  <si>
    <t>balnce</t>
  </si>
  <si>
    <t>balance</t>
  </si>
  <si>
    <t>giyf</t>
  </si>
  <si>
    <t xml:space="preserve">qurban  </t>
  </si>
  <si>
    <t>taqi paid</t>
  </si>
  <si>
    <t>18000 paid  taqi</t>
  </si>
  <si>
    <t xml:space="preserve">taqi </t>
  </si>
  <si>
    <t xml:space="preserve">opening  </t>
  </si>
  <si>
    <t xml:space="preserve">closing  </t>
  </si>
  <si>
    <t xml:space="preserve">vip tracing  </t>
  </si>
  <si>
    <t xml:space="preserve">opeing  </t>
  </si>
  <si>
    <t>vip</t>
  </si>
  <si>
    <t xml:space="preserve">rehan </t>
  </si>
  <si>
    <t xml:space="preserve">rehan light  </t>
  </si>
  <si>
    <t>semi final/day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</si>
</sst>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2" borderId="0" xfId="0" applyFill="1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tabSelected="1" topLeftCell="A15" workbookViewId="0">
      <selection activeCell="K17" sqref="K17"/>
    </sheetView>
  </sheetViews>
  <sheetFormatPr defaultRowHeight="14.4" x14ac:dyDescent="0.3"/>
  <cols>
    <col min="15" max="15" width="13.5546875" customWidth="1"/>
  </cols>
  <sheetData>
    <row r="1" spans="1:17" x14ac:dyDescent="0.3">
      <c r="A1" t="s">
        <v>0</v>
      </c>
    </row>
    <row r="2" spans="1:17" x14ac:dyDescent="0.3">
      <c r="A2" t="s">
        <v>1</v>
      </c>
      <c r="F2" t="s">
        <v>5</v>
      </c>
      <c r="G2">
        <v>250000</v>
      </c>
    </row>
    <row r="3" spans="1:17" x14ac:dyDescent="0.3">
      <c r="A3" t="s">
        <v>2</v>
      </c>
      <c r="F3" t="s">
        <v>6</v>
      </c>
      <c r="G3">
        <v>250000</v>
      </c>
      <c r="I3">
        <v>20</v>
      </c>
      <c r="J3">
        <v>15</v>
      </c>
      <c r="K3">
        <f>I3*J3</f>
        <v>300</v>
      </c>
      <c r="L3">
        <v>1800</v>
      </c>
      <c r="M3">
        <f>K3*L3</f>
        <v>540000</v>
      </c>
      <c r="N3" t="s">
        <v>10</v>
      </c>
    </row>
    <row r="4" spans="1:17" x14ac:dyDescent="0.3">
      <c r="A4" t="s">
        <v>3</v>
      </c>
      <c r="F4" t="s">
        <v>7</v>
      </c>
      <c r="G4">
        <v>300000</v>
      </c>
      <c r="I4">
        <v>5</v>
      </c>
      <c r="J4">
        <v>15</v>
      </c>
      <c r="K4">
        <f>I4*J4</f>
        <v>75</v>
      </c>
      <c r="L4">
        <v>1800</v>
      </c>
      <c r="M4">
        <f t="shared" ref="M4:M5" si="0">K4*L4</f>
        <v>135000</v>
      </c>
      <c r="N4" t="s">
        <v>10</v>
      </c>
    </row>
    <row r="5" spans="1:17" x14ac:dyDescent="0.3">
      <c r="A5" t="s">
        <v>4</v>
      </c>
      <c r="F5" t="s">
        <v>8</v>
      </c>
      <c r="G5">
        <v>100000</v>
      </c>
      <c r="I5">
        <v>6</v>
      </c>
      <c r="J5">
        <v>15</v>
      </c>
      <c r="K5">
        <f>I5*J5</f>
        <v>90</v>
      </c>
      <c r="L5">
        <v>1800</v>
      </c>
      <c r="M5">
        <f t="shared" si="0"/>
        <v>162000</v>
      </c>
      <c r="N5" t="s">
        <v>10</v>
      </c>
    </row>
    <row r="6" spans="1:17" x14ac:dyDescent="0.3">
      <c r="F6" t="s">
        <v>13</v>
      </c>
      <c r="G6">
        <v>1200000</v>
      </c>
      <c r="I6">
        <v>2</v>
      </c>
      <c r="J6">
        <v>15</v>
      </c>
      <c r="K6">
        <f>I6*J6</f>
        <v>30</v>
      </c>
      <c r="L6">
        <v>800</v>
      </c>
      <c r="M6">
        <f>K6*L6</f>
        <v>24000</v>
      </c>
      <c r="N6" t="s">
        <v>9</v>
      </c>
    </row>
    <row r="7" spans="1:17" x14ac:dyDescent="0.3">
      <c r="F7" t="s">
        <v>14</v>
      </c>
      <c r="G7">
        <v>75000</v>
      </c>
      <c r="K7">
        <v>250</v>
      </c>
      <c r="L7">
        <v>800</v>
      </c>
      <c r="M7">
        <f>K7*L7</f>
        <v>200000</v>
      </c>
      <c r="N7" t="s">
        <v>11</v>
      </c>
    </row>
    <row r="8" spans="1:17" x14ac:dyDescent="0.3">
      <c r="D8" t="s">
        <v>16</v>
      </c>
      <c r="F8" t="s">
        <v>15</v>
      </c>
      <c r="G8">
        <v>350000</v>
      </c>
      <c r="K8">
        <v>10</v>
      </c>
      <c r="L8">
        <v>1800</v>
      </c>
      <c r="M8">
        <f>K8*L8</f>
        <v>18000</v>
      </c>
      <c r="N8" t="s">
        <v>12</v>
      </c>
    </row>
    <row r="9" spans="1:17" x14ac:dyDescent="0.3">
      <c r="F9" t="s">
        <v>17</v>
      </c>
      <c r="G9">
        <v>300000</v>
      </c>
    </row>
    <row r="10" spans="1:17" x14ac:dyDescent="0.3">
      <c r="G10">
        <f>SUM(G2:G9)</f>
        <v>2825000</v>
      </c>
    </row>
    <row r="11" spans="1:17" x14ac:dyDescent="0.3">
      <c r="M11">
        <f>SUM(M3:M10)</f>
        <v>1079000</v>
      </c>
    </row>
    <row r="12" spans="1:17" x14ac:dyDescent="0.3">
      <c r="B12" t="s">
        <v>18</v>
      </c>
    </row>
    <row r="13" spans="1:17" x14ac:dyDescent="0.3">
      <c r="B13" t="s">
        <v>19</v>
      </c>
    </row>
    <row r="14" spans="1:17" x14ac:dyDescent="0.3">
      <c r="B14" t="s">
        <v>20</v>
      </c>
    </row>
    <row r="15" spans="1:17" x14ac:dyDescent="0.3">
      <c r="B15" t="s">
        <v>21</v>
      </c>
      <c r="Q15">
        <v>70000</v>
      </c>
    </row>
    <row r="16" spans="1:17" x14ac:dyDescent="0.3">
      <c r="B16" t="s">
        <v>22</v>
      </c>
      <c r="I16" t="s">
        <v>169</v>
      </c>
      <c r="J16" t="s">
        <v>164</v>
      </c>
      <c r="K16" t="s">
        <v>41</v>
      </c>
      <c r="L16" t="s">
        <v>165</v>
      </c>
      <c r="M16" t="s">
        <v>71</v>
      </c>
      <c r="N16" t="s">
        <v>166</v>
      </c>
      <c r="Q16">
        <v>200000</v>
      </c>
    </row>
    <row r="17" spans="9:17" x14ac:dyDescent="0.3">
      <c r="I17">
        <v>75000</v>
      </c>
      <c r="J17">
        <v>70000</v>
      </c>
      <c r="K17">
        <v>200000</v>
      </c>
      <c r="L17">
        <v>70000</v>
      </c>
      <c r="M17">
        <v>250000</v>
      </c>
      <c r="N17">
        <v>80000</v>
      </c>
      <c r="O17">
        <f>I17+J17+K17+L17+M17+N17</f>
        <v>745000</v>
      </c>
      <c r="Q17">
        <v>70000</v>
      </c>
    </row>
    <row r="18" spans="9:17" x14ac:dyDescent="0.3">
      <c r="Q18">
        <v>250000</v>
      </c>
    </row>
    <row r="19" spans="9:17" x14ac:dyDescent="0.3">
      <c r="Q19">
        <v>80000</v>
      </c>
    </row>
    <row r="20" spans="9:17" x14ac:dyDescent="0.3">
      <c r="Q20">
        <f>SUM(Q15:Q19)</f>
        <v>670000</v>
      </c>
    </row>
    <row r="22" spans="9:17" x14ac:dyDescent="0.3">
      <c r="M22" s="12">
        <v>45576</v>
      </c>
      <c r="N22" s="10">
        <v>58000</v>
      </c>
      <c r="O22" s="10" t="s">
        <v>167</v>
      </c>
    </row>
    <row r="23" spans="9:17" x14ac:dyDescent="0.3">
      <c r="M23" s="12">
        <v>45579</v>
      </c>
      <c r="N23" s="10">
        <v>10000</v>
      </c>
      <c r="O23" s="10" t="s">
        <v>15</v>
      </c>
    </row>
    <row r="24" spans="9:17" x14ac:dyDescent="0.3">
      <c r="M24" s="12">
        <v>45584</v>
      </c>
      <c r="N24" s="10">
        <v>30000</v>
      </c>
      <c r="O24" s="10" t="s">
        <v>6</v>
      </c>
    </row>
    <row r="25" spans="9:17" x14ac:dyDescent="0.3">
      <c r="M25" s="12">
        <v>45584</v>
      </c>
      <c r="N25" s="10">
        <v>25000</v>
      </c>
      <c r="O25" s="10" t="s">
        <v>29</v>
      </c>
    </row>
    <row r="26" spans="9:17" x14ac:dyDescent="0.3">
      <c r="M26" s="12">
        <v>45584</v>
      </c>
      <c r="N26" s="10">
        <v>15000</v>
      </c>
      <c r="O26" s="10" t="s">
        <v>168</v>
      </c>
    </row>
    <row r="27" spans="9:17" x14ac:dyDescent="0.3">
      <c r="M27" s="12">
        <v>45590</v>
      </c>
      <c r="N27" s="10">
        <v>30000</v>
      </c>
      <c r="O27" s="10" t="s">
        <v>6</v>
      </c>
    </row>
    <row r="28" spans="9:17" x14ac:dyDescent="0.3">
      <c r="M28" s="12">
        <v>45590</v>
      </c>
      <c r="N28" s="10">
        <v>25000</v>
      </c>
      <c r="O28" s="10" t="s">
        <v>29</v>
      </c>
    </row>
    <row r="29" spans="9:17" x14ac:dyDescent="0.3">
      <c r="M29" s="12">
        <v>45592</v>
      </c>
      <c r="N29" s="10">
        <v>30000</v>
      </c>
      <c r="O29" s="10" t="s">
        <v>6</v>
      </c>
    </row>
    <row r="30" spans="9:17" x14ac:dyDescent="0.3">
      <c r="M30" s="12">
        <v>45592</v>
      </c>
      <c r="N30" s="10">
        <v>25000</v>
      </c>
      <c r="O30" s="10" t="s">
        <v>170</v>
      </c>
    </row>
    <row r="31" spans="9:17" x14ac:dyDescent="0.3">
      <c r="M31" s="12">
        <v>45592</v>
      </c>
      <c r="N31" s="10">
        <v>25000</v>
      </c>
      <c r="O31" s="10" t="s">
        <v>29</v>
      </c>
    </row>
    <row r="32" spans="9:17" x14ac:dyDescent="0.3">
      <c r="M32" s="12">
        <v>45592</v>
      </c>
      <c r="N32" s="10">
        <v>20000</v>
      </c>
      <c r="O32" s="10" t="s">
        <v>168</v>
      </c>
    </row>
    <row r="33" spans="13:15" x14ac:dyDescent="0.3">
      <c r="M33" s="12">
        <v>45594</v>
      </c>
      <c r="N33" s="10">
        <v>25000</v>
      </c>
      <c r="O33" s="10" t="s">
        <v>6</v>
      </c>
    </row>
    <row r="34" spans="13:15" x14ac:dyDescent="0.3">
      <c r="M34" s="12">
        <v>45594</v>
      </c>
      <c r="N34" s="10">
        <v>25000</v>
      </c>
      <c r="O34" s="10" t="s">
        <v>29</v>
      </c>
    </row>
    <row r="35" spans="13:15" x14ac:dyDescent="0.3">
      <c r="M35" s="12">
        <v>45595</v>
      </c>
      <c r="N35" s="10">
        <v>20000</v>
      </c>
      <c r="O35" s="10" t="s">
        <v>166</v>
      </c>
    </row>
    <row r="36" spans="13:15" x14ac:dyDescent="0.3">
      <c r="M36" s="12">
        <v>45597</v>
      </c>
      <c r="N36" s="10">
        <v>50000</v>
      </c>
      <c r="O36" s="10" t="s">
        <v>29</v>
      </c>
    </row>
    <row r="37" spans="13:15" x14ac:dyDescent="0.3">
      <c r="M37" s="12">
        <v>45598</v>
      </c>
      <c r="N37" s="10">
        <v>70000</v>
      </c>
      <c r="O37" s="10" t="s">
        <v>29</v>
      </c>
    </row>
    <row r="38" spans="13:15" x14ac:dyDescent="0.3">
      <c r="M38" s="12">
        <v>45598</v>
      </c>
      <c r="N38" s="10">
        <v>25000</v>
      </c>
      <c r="O38" s="10" t="s">
        <v>170</v>
      </c>
    </row>
    <row r="39" spans="13:15" x14ac:dyDescent="0.3">
      <c r="M39" s="12">
        <v>45598</v>
      </c>
      <c r="N39" s="10">
        <v>55000</v>
      </c>
      <c r="O39" s="10" t="s">
        <v>6</v>
      </c>
    </row>
    <row r="40" spans="13:15" x14ac:dyDescent="0.3">
      <c r="M40" s="12">
        <v>45606</v>
      </c>
      <c r="N40" s="10">
        <v>15000</v>
      </c>
      <c r="O40" s="10" t="s">
        <v>166</v>
      </c>
    </row>
    <row r="41" spans="13:15" x14ac:dyDescent="0.3">
      <c r="M41" s="12">
        <v>45606</v>
      </c>
      <c r="N41" s="10">
        <v>25000</v>
      </c>
      <c r="O41" s="10" t="s">
        <v>170</v>
      </c>
    </row>
    <row r="42" spans="13:15" x14ac:dyDescent="0.3">
      <c r="M42" s="12">
        <v>45606</v>
      </c>
      <c r="N42" s="10">
        <v>60000</v>
      </c>
      <c r="O42" s="10" t="s">
        <v>29</v>
      </c>
    </row>
    <row r="43" spans="13:15" x14ac:dyDescent="0.3">
      <c r="M43" s="12">
        <v>45611</v>
      </c>
      <c r="N43" s="10">
        <v>50000</v>
      </c>
      <c r="O43" s="10" t="s">
        <v>29</v>
      </c>
    </row>
    <row r="44" spans="13:15" x14ac:dyDescent="0.3">
      <c r="M44" s="10"/>
      <c r="N44" s="10">
        <f>SUM(N22:N43)</f>
        <v>713000</v>
      </c>
      <c r="O44" s="10"/>
    </row>
    <row r="45" spans="13:15" x14ac:dyDescent="0.3">
      <c r="M45" s="10"/>
      <c r="N45" s="10">
        <f>O17-N44</f>
        <v>32000</v>
      </c>
      <c r="O45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topLeftCell="A29" workbookViewId="0">
      <selection activeCell="R43" sqref="R43"/>
    </sheetView>
  </sheetViews>
  <sheetFormatPr defaultRowHeight="14.4" x14ac:dyDescent="0.3"/>
  <cols>
    <col min="1" max="1" width="25" customWidth="1"/>
    <col min="7" max="7" width="15.6640625" customWidth="1"/>
    <col min="9" max="9" width="13" customWidth="1"/>
    <col min="17" max="17" width="14.21875" customWidth="1"/>
  </cols>
  <sheetData>
    <row r="1" spans="1:20" x14ac:dyDescent="0.3">
      <c r="A1" s="1">
        <v>45574</v>
      </c>
      <c r="L1" t="s">
        <v>40</v>
      </c>
    </row>
    <row r="2" spans="1:20" x14ac:dyDescent="0.3">
      <c r="A2" t="s">
        <v>23</v>
      </c>
      <c r="B2">
        <v>25000</v>
      </c>
      <c r="D2" s="1">
        <v>45579</v>
      </c>
      <c r="G2" s="3">
        <v>45593</v>
      </c>
      <c r="J2" s="4"/>
      <c r="K2" t="s">
        <v>37</v>
      </c>
      <c r="O2" s="4" t="s">
        <v>85</v>
      </c>
      <c r="P2" s="4">
        <v>100000</v>
      </c>
      <c r="R2" s="3">
        <v>45574</v>
      </c>
      <c r="S2">
        <v>19000</v>
      </c>
    </row>
    <row r="3" spans="1:20" x14ac:dyDescent="0.3">
      <c r="A3" t="s">
        <v>24</v>
      </c>
      <c r="B3">
        <v>4000</v>
      </c>
      <c r="D3" t="s">
        <v>63</v>
      </c>
      <c r="E3">
        <v>10000</v>
      </c>
      <c r="G3" t="s">
        <v>94</v>
      </c>
      <c r="H3">
        <v>20000</v>
      </c>
      <c r="J3" s="4"/>
      <c r="K3" t="s">
        <v>38</v>
      </c>
      <c r="O3" s="5" t="s">
        <v>35</v>
      </c>
      <c r="P3" s="4">
        <v>50000</v>
      </c>
      <c r="R3" s="3">
        <v>45575</v>
      </c>
      <c r="S3">
        <v>210000</v>
      </c>
    </row>
    <row r="4" spans="1:20" x14ac:dyDescent="0.3">
      <c r="A4" t="s">
        <v>25</v>
      </c>
      <c r="B4">
        <v>1000</v>
      </c>
      <c r="D4" t="s">
        <v>64</v>
      </c>
      <c r="E4">
        <v>15000</v>
      </c>
      <c r="G4" t="s">
        <v>95</v>
      </c>
      <c r="H4">
        <v>10000</v>
      </c>
      <c r="J4" s="4"/>
      <c r="K4" t="s">
        <v>39</v>
      </c>
      <c r="O4" s="4" t="s">
        <v>36</v>
      </c>
      <c r="P4" s="4">
        <v>50000</v>
      </c>
      <c r="R4" s="3">
        <v>45576</v>
      </c>
      <c r="S4">
        <v>265500</v>
      </c>
    </row>
    <row r="5" spans="1:20" x14ac:dyDescent="0.3">
      <c r="A5" t="s">
        <v>26</v>
      </c>
      <c r="B5">
        <v>2000</v>
      </c>
      <c r="D5" t="s">
        <v>65</v>
      </c>
      <c r="E5">
        <v>5000</v>
      </c>
      <c r="G5" t="s">
        <v>72</v>
      </c>
      <c r="H5">
        <v>25000</v>
      </c>
      <c r="J5" s="4"/>
      <c r="L5" t="s">
        <v>41</v>
      </c>
      <c r="M5">
        <v>100000</v>
      </c>
      <c r="O5" s="4" t="s">
        <v>59</v>
      </c>
      <c r="P5" s="4">
        <v>200000</v>
      </c>
      <c r="R5" s="3">
        <v>45577</v>
      </c>
      <c r="S5">
        <v>472500</v>
      </c>
    </row>
    <row r="6" spans="1:20" x14ac:dyDescent="0.3">
      <c r="A6" s="2" t="s">
        <v>32</v>
      </c>
      <c r="B6" s="2">
        <f>SUM(B2:B5)</f>
        <v>32000</v>
      </c>
      <c r="D6" t="s">
        <v>66</v>
      </c>
      <c r="E6">
        <v>5000</v>
      </c>
      <c r="G6" t="s">
        <v>71</v>
      </c>
      <c r="H6">
        <v>25000</v>
      </c>
      <c r="J6" s="4"/>
      <c r="L6" t="s">
        <v>41</v>
      </c>
      <c r="M6">
        <v>100000</v>
      </c>
      <c r="O6" s="4" t="s">
        <v>60</v>
      </c>
      <c r="P6" s="4">
        <v>159000</v>
      </c>
      <c r="R6" s="3">
        <v>45578</v>
      </c>
      <c r="S6">
        <v>170000</v>
      </c>
    </row>
    <row r="7" spans="1:20" x14ac:dyDescent="0.3">
      <c r="A7" s="1">
        <v>45575</v>
      </c>
      <c r="D7" t="s">
        <v>67</v>
      </c>
      <c r="E7">
        <v>5000</v>
      </c>
      <c r="G7" t="s">
        <v>63</v>
      </c>
      <c r="H7">
        <v>20000</v>
      </c>
      <c r="I7" s="4" t="s">
        <v>40</v>
      </c>
      <c r="J7" s="7">
        <v>100000</v>
      </c>
      <c r="L7" t="s">
        <v>13</v>
      </c>
      <c r="O7" s="4"/>
      <c r="P7" s="4">
        <f>SUM(P2:P6)</f>
        <v>559000</v>
      </c>
      <c r="R7" s="3">
        <v>45579</v>
      </c>
      <c r="S7">
        <v>40000</v>
      </c>
    </row>
    <row r="8" spans="1:20" x14ac:dyDescent="0.3">
      <c r="A8" t="s">
        <v>27</v>
      </c>
      <c r="B8">
        <v>10000</v>
      </c>
      <c r="E8">
        <f>SUM(E3:E7)</f>
        <v>40000</v>
      </c>
      <c r="G8" t="s">
        <v>96</v>
      </c>
      <c r="H8">
        <v>2000</v>
      </c>
      <c r="I8" s="4" t="s">
        <v>40</v>
      </c>
      <c r="J8" s="4">
        <v>300000</v>
      </c>
      <c r="O8" s="6" t="s">
        <v>86</v>
      </c>
      <c r="P8" s="6">
        <v>100000</v>
      </c>
      <c r="R8" s="3">
        <v>45581</v>
      </c>
      <c r="S8">
        <v>365000</v>
      </c>
    </row>
    <row r="9" spans="1:20" x14ac:dyDescent="0.3">
      <c r="A9" t="s">
        <v>17</v>
      </c>
      <c r="B9">
        <v>200000</v>
      </c>
      <c r="G9" t="s">
        <v>95</v>
      </c>
      <c r="H9">
        <v>5000</v>
      </c>
      <c r="I9" s="4" t="s">
        <v>13</v>
      </c>
      <c r="J9" s="7">
        <v>200000</v>
      </c>
      <c r="O9" s="6"/>
      <c r="P9">
        <f>P7+P8</f>
        <v>659000</v>
      </c>
      <c r="R9" s="3">
        <v>45585</v>
      </c>
      <c r="S9">
        <v>98000</v>
      </c>
    </row>
    <row r="10" spans="1:20" x14ac:dyDescent="0.3">
      <c r="A10" s="2" t="s">
        <v>32</v>
      </c>
      <c r="B10" s="2">
        <f>SUM(B8:B9)</f>
        <v>210000</v>
      </c>
      <c r="D10" s="1">
        <v>45581</v>
      </c>
      <c r="G10" t="s">
        <v>97</v>
      </c>
      <c r="H10">
        <v>100000</v>
      </c>
      <c r="I10" s="4" t="s">
        <v>13</v>
      </c>
      <c r="J10" s="7">
        <v>200000</v>
      </c>
      <c r="O10" s="6" t="s">
        <v>130</v>
      </c>
      <c r="P10" s="9">
        <v>55000</v>
      </c>
      <c r="R10" s="3">
        <v>45587</v>
      </c>
      <c r="S10">
        <v>170000</v>
      </c>
    </row>
    <row r="11" spans="1:20" x14ac:dyDescent="0.3">
      <c r="D11" t="s">
        <v>42</v>
      </c>
      <c r="E11">
        <v>250000</v>
      </c>
      <c r="G11" t="s">
        <v>98</v>
      </c>
      <c r="H11">
        <v>10000</v>
      </c>
      <c r="I11" s="4" t="s">
        <v>17</v>
      </c>
      <c r="J11" s="4">
        <v>200000</v>
      </c>
      <c r="P11">
        <f>P9+P10</f>
        <v>714000</v>
      </c>
      <c r="R11" s="3">
        <v>45588</v>
      </c>
      <c r="S11">
        <v>110000</v>
      </c>
    </row>
    <row r="12" spans="1:20" x14ac:dyDescent="0.3">
      <c r="A12" s="1">
        <v>45576</v>
      </c>
      <c r="D12" t="s">
        <v>68</v>
      </c>
      <c r="E12">
        <v>100000</v>
      </c>
      <c r="G12" t="s">
        <v>99</v>
      </c>
      <c r="H12">
        <v>50000</v>
      </c>
      <c r="I12" s="4" t="s">
        <v>40</v>
      </c>
      <c r="J12" s="4">
        <v>100000</v>
      </c>
      <c r="R12" s="3">
        <v>45591</v>
      </c>
      <c r="S12">
        <f>E42</f>
        <v>50000</v>
      </c>
    </row>
    <row r="13" spans="1:20" x14ac:dyDescent="0.3">
      <c r="A13" t="s">
        <v>43</v>
      </c>
      <c r="B13">
        <v>50000</v>
      </c>
      <c r="D13" t="s">
        <v>69</v>
      </c>
      <c r="E13">
        <v>10000</v>
      </c>
      <c r="G13" t="s">
        <v>100</v>
      </c>
      <c r="H13">
        <v>50000</v>
      </c>
      <c r="I13" s="4" t="s">
        <v>40</v>
      </c>
      <c r="J13" s="4">
        <v>25000</v>
      </c>
      <c r="M13">
        <f>SUM(M5:M12)</f>
        <v>200000</v>
      </c>
      <c r="R13" s="3">
        <v>45591</v>
      </c>
      <c r="S13">
        <f>E49</f>
        <v>125000</v>
      </c>
    </row>
    <row r="14" spans="1:20" x14ac:dyDescent="0.3">
      <c r="A14" t="s">
        <v>28</v>
      </c>
      <c r="B14">
        <v>2500</v>
      </c>
      <c r="D14" t="s">
        <v>70</v>
      </c>
      <c r="E14">
        <v>5000</v>
      </c>
      <c r="H14">
        <f>SUM(H3:H13)</f>
        <v>317000</v>
      </c>
      <c r="I14" s="4" t="s">
        <v>40</v>
      </c>
      <c r="J14" s="4">
        <v>20000</v>
      </c>
      <c r="R14" s="3">
        <v>45593</v>
      </c>
      <c r="S14">
        <f>H14</f>
        <v>317000</v>
      </c>
    </row>
    <row r="15" spans="1:20" x14ac:dyDescent="0.3">
      <c r="A15" t="s">
        <v>31</v>
      </c>
      <c r="B15">
        <v>8000</v>
      </c>
      <c r="E15">
        <f>SUM(E11:E14)</f>
        <v>365000</v>
      </c>
      <c r="I15" s="4" t="s">
        <v>40</v>
      </c>
      <c r="J15" s="4">
        <v>500000</v>
      </c>
      <c r="R15" s="3">
        <v>45598</v>
      </c>
      <c r="S15">
        <f>H46</f>
        <v>715000</v>
      </c>
    </row>
    <row r="16" spans="1:20" x14ac:dyDescent="0.3">
      <c r="A16" t="s">
        <v>42</v>
      </c>
      <c r="B16">
        <v>200000</v>
      </c>
      <c r="G16" s="3">
        <v>45598</v>
      </c>
      <c r="I16" s="6" t="s">
        <v>55</v>
      </c>
      <c r="J16" s="4">
        <v>100000</v>
      </c>
      <c r="R16" s="3">
        <v>45598</v>
      </c>
      <c r="T16" t="s">
        <v>102</v>
      </c>
    </row>
    <row r="17" spans="1:19" x14ac:dyDescent="0.3">
      <c r="A17" t="s">
        <v>31</v>
      </c>
      <c r="B17">
        <v>5000</v>
      </c>
      <c r="D17" s="3">
        <v>45585</v>
      </c>
      <c r="G17" t="s">
        <v>101</v>
      </c>
      <c r="H17">
        <v>409000</v>
      </c>
      <c r="I17" s="6" t="s">
        <v>13</v>
      </c>
      <c r="J17" s="7">
        <v>250000</v>
      </c>
    </row>
    <row r="18" spans="1:19" x14ac:dyDescent="0.3">
      <c r="A18" s="2" t="s">
        <v>33</v>
      </c>
      <c r="B18" s="2">
        <f>SUM(B13:B17)</f>
        <v>265500</v>
      </c>
      <c r="D18" t="s">
        <v>71</v>
      </c>
      <c r="E18">
        <v>30000</v>
      </c>
      <c r="G18" t="s">
        <v>107</v>
      </c>
      <c r="H18">
        <v>3000</v>
      </c>
      <c r="I18" s="6" t="s">
        <v>56</v>
      </c>
      <c r="J18" s="4">
        <v>150000</v>
      </c>
    </row>
    <row r="19" spans="1:19" x14ac:dyDescent="0.3">
      <c r="D19" t="s">
        <v>63</v>
      </c>
      <c r="E19">
        <v>15000</v>
      </c>
      <c r="G19" t="s">
        <v>106</v>
      </c>
      <c r="H19">
        <v>6000</v>
      </c>
      <c r="I19" s="4" t="s">
        <v>57</v>
      </c>
      <c r="J19" s="4">
        <v>100000</v>
      </c>
      <c r="S19">
        <f>SUM(S2:S18)</f>
        <v>3127000</v>
      </c>
    </row>
    <row r="20" spans="1:19" x14ac:dyDescent="0.3">
      <c r="D20" t="s">
        <v>72</v>
      </c>
      <c r="E20">
        <v>25000</v>
      </c>
      <c r="G20" t="s">
        <v>103</v>
      </c>
      <c r="H20">
        <v>5000</v>
      </c>
      <c r="I20" s="6" t="s">
        <v>58</v>
      </c>
      <c r="J20" s="6">
        <v>200000</v>
      </c>
    </row>
    <row r="21" spans="1:19" x14ac:dyDescent="0.3">
      <c r="A21" s="1">
        <v>45577</v>
      </c>
      <c r="D21" t="s">
        <v>73</v>
      </c>
      <c r="E21">
        <v>20000</v>
      </c>
      <c r="G21" t="s">
        <v>104</v>
      </c>
      <c r="H21">
        <v>3000</v>
      </c>
      <c r="I21" s="8" t="s">
        <v>40</v>
      </c>
      <c r="J21" s="8">
        <v>250000</v>
      </c>
    </row>
    <row r="22" spans="1:19" x14ac:dyDescent="0.3">
      <c r="A22" t="s">
        <v>29</v>
      </c>
      <c r="B22">
        <v>75000</v>
      </c>
      <c r="D22" t="s">
        <v>74</v>
      </c>
      <c r="E22">
        <v>3000</v>
      </c>
      <c r="G22" t="s">
        <v>105</v>
      </c>
      <c r="H22">
        <v>4000</v>
      </c>
      <c r="I22" s="8" t="s">
        <v>13</v>
      </c>
      <c r="J22">
        <v>100000</v>
      </c>
    </row>
    <row r="23" spans="1:19" x14ac:dyDescent="0.3">
      <c r="A23" t="s">
        <v>30</v>
      </c>
      <c r="B23">
        <v>20000</v>
      </c>
      <c r="D23" t="s">
        <v>75</v>
      </c>
      <c r="E23">
        <v>5000</v>
      </c>
      <c r="G23" t="s">
        <v>108</v>
      </c>
      <c r="H23">
        <v>8000</v>
      </c>
      <c r="I23" s="9" t="s">
        <v>129</v>
      </c>
      <c r="J23" s="9">
        <v>250000</v>
      </c>
    </row>
    <row r="24" spans="1:19" x14ac:dyDescent="0.3">
      <c r="A24" t="s">
        <v>13</v>
      </c>
      <c r="B24">
        <v>400000</v>
      </c>
      <c r="E24">
        <f>SUM(E18:E23)</f>
        <v>98000</v>
      </c>
      <c r="G24" t="s">
        <v>109</v>
      </c>
      <c r="H24">
        <v>2000</v>
      </c>
      <c r="I24" s="9" t="s">
        <v>128</v>
      </c>
      <c r="J24" s="9">
        <v>200000</v>
      </c>
      <c r="K24" s="3">
        <v>45593</v>
      </c>
    </row>
    <row r="25" spans="1:19" x14ac:dyDescent="0.3">
      <c r="A25" t="s">
        <v>76</v>
      </c>
      <c r="B25">
        <v>2500</v>
      </c>
      <c r="G25" t="s">
        <v>110</v>
      </c>
      <c r="H25">
        <v>2000</v>
      </c>
      <c r="I25" s="3">
        <v>45598</v>
      </c>
      <c r="J25">
        <v>409000</v>
      </c>
    </row>
    <row r="26" spans="1:19" x14ac:dyDescent="0.3">
      <c r="D26" s="3">
        <v>45587</v>
      </c>
      <c r="G26" t="s">
        <v>7</v>
      </c>
      <c r="H26">
        <v>2000</v>
      </c>
      <c r="I26" s="3">
        <v>45598</v>
      </c>
      <c r="J26">
        <v>100000</v>
      </c>
      <c r="K26" t="s">
        <v>102</v>
      </c>
    </row>
    <row r="27" spans="1:19" x14ac:dyDescent="0.3">
      <c r="A27" s="2" t="s">
        <v>34</v>
      </c>
      <c r="B27" s="2">
        <f>SUM(B22:B26)</f>
        <v>497500</v>
      </c>
      <c r="D27" t="s">
        <v>7</v>
      </c>
      <c r="E27">
        <v>50000</v>
      </c>
      <c r="G27" t="s">
        <v>111</v>
      </c>
      <c r="H27">
        <v>2000</v>
      </c>
      <c r="J27">
        <f>SUM(J7:J26)</f>
        <v>3754000</v>
      </c>
    </row>
    <row r="28" spans="1:19" x14ac:dyDescent="0.3">
      <c r="D28" t="s">
        <v>87</v>
      </c>
      <c r="E28">
        <v>15000</v>
      </c>
      <c r="G28" t="s">
        <v>112</v>
      </c>
      <c r="H28">
        <v>3000</v>
      </c>
    </row>
    <row r="29" spans="1:19" x14ac:dyDescent="0.3">
      <c r="A29" s="3">
        <v>45578</v>
      </c>
      <c r="D29" t="s">
        <v>88</v>
      </c>
      <c r="E29">
        <v>100000</v>
      </c>
      <c r="G29" t="s">
        <v>113</v>
      </c>
      <c r="H29">
        <v>7000</v>
      </c>
    </row>
    <row r="30" spans="1:19" x14ac:dyDescent="0.3">
      <c r="A30" t="s">
        <v>53</v>
      </c>
      <c r="B30">
        <v>25000</v>
      </c>
      <c r="D30" t="s">
        <v>89</v>
      </c>
      <c r="E30">
        <v>5000</v>
      </c>
      <c r="G30" t="s">
        <v>114</v>
      </c>
      <c r="H30">
        <v>2000</v>
      </c>
      <c r="M30" t="s">
        <v>44</v>
      </c>
      <c r="Q30" t="s">
        <v>135</v>
      </c>
    </row>
    <row r="31" spans="1:19" x14ac:dyDescent="0.3">
      <c r="A31" t="s">
        <v>54</v>
      </c>
      <c r="B31">
        <v>25000</v>
      </c>
      <c r="E31">
        <f>SUM(E27:E30)</f>
        <v>170000</v>
      </c>
      <c r="G31" t="s">
        <v>115</v>
      </c>
      <c r="H31">
        <v>55000</v>
      </c>
      <c r="M31" t="s">
        <v>45</v>
      </c>
      <c r="N31">
        <v>50000</v>
      </c>
      <c r="O31" t="s">
        <v>152</v>
      </c>
      <c r="Q31" t="s">
        <v>136</v>
      </c>
      <c r="R31">
        <v>155000</v>
      </c>
    </row>
    <row r="32" spans="1:19" x14ac:dyDescent="0.3">
      <c r="A32" t="s">
        <v>61</v>
      </c>
      <c r="B32">
        <v>20000</v>
      </c>
      <c r="G32" t="s">
        <v>116</v>
      </c>
      <c r="H32">
        <v>70000</v>
      </c>
      <c r="M32" t="s">
        <v>46</v>
      </c>
      <c r="N32">
        <v>42000</v>
      </c>
      <c r="O32" t="s">
        <v>161</v>
      </c>
      <c r="Q32" t="s">
        <v>45</v>
      </c>
      <c r="R32">
        <v>450000</v>
      </c>
    </row>
    <row r="33" spans="1:18" x14ac:dyDescent="0.3">
      <c r="A33" t="s">
        <v>62</v>
      </c>
      <c r="B33">
        <v>100000</v>
      </c>
      <c r="G33" t="s">
        <v>117</v>
      </c>
      <c r="H33">
        <v>25000</v>
      </c>
      <c r="M33" t="s">
        <v>71</v>
      </c>
      <c r="N33">
        <v>80000</v>
      </c>
      <c r="O33" t="s">
        <v>162</v>
      </c>
      <c r="Q33" t="s">
        <v>137</v>
      </c>
      <c r="R33">
        <v>325000</v>
      </c>
    </row>
    <row r="34" spans="1:18" x14ac:dyDescent="0.3">
      <c r="B34">
        <f>SUM(B30:B33)</f>
        <v>170000</v>
      </c>
      <c r="D34" s="3">
        <v>45588</v>
      </c>
      <c r="G34" t="s">
        <v>118</v>
      </c>
      <c r="H34">
        <v>3000</v>
      </c>
      <c r="M34" t="s">
        <v>134</v>
      </c>
      <c r="N34">
        <v>15000</v>
      </c>
      <c r="O34" t="s">
        <v>152</v>
      </c>
      <c r="Q34" t="s">
        <v>138</v>
      </c>
      <c r="R34">
        <v>100000</v>
      </c>
    </row>
    <row r="35" spans="1:18" x14ac:dyDescent="0.3">
      <c r="D35" t="s">
        <v>29</v>
      </c>
      <c r="E35">
        <v>25000</v>
      </c>
      <c r="G35" t="s">
        <v>119</v>
      </c>
      <c r="H35">
        <v>6000</v>
      </c>
      <c r="M35" t="s">
        <v>48</v>
      </c>
      <c r="N35">
        <v>25000</v>
      </c>
      <c r="O35" t="s">
        <v>152</v>
      </c>
      <c r="Q35" t="s">
        <v>49</v>
      </c>
      <c r="R35">
        <v>1150000</v>
      </c>
    </row>
    <row r="36" spans="1:18" x14ac:dyDescent="0.3">
      <c r="D36" t="s">
        <v>90</v>
      </c>
      <c r="E36">
        <v>50000</v>
      </c>
      <c r="G36" t="s">
        <v>91</v>
      </c>
      <c r="H36">
        <v>50000</v>
      </c>
      <c r="M36" t="s">
        <v>49</v>
      </c>
      <c r="N36">
        <v>180000</v>
      </c>
      <c r="Q36" t="s">
        <v>139</v>
      </c>
      <c r="R36">
        <v>175000</v>
      </c>
    </row>
    <row r="37" spans="1:18" x14ac:dyDescent="0.3">
      <c r="D37" t="s">
        <v>6</v>
      </c>
      <c r="E37">
        <v>30000</v>
      </c>
      <c r="G37" t="s">
        <v>120</v>
      </c>
      <c r="H37">
        <v>8000</v>
      </c>
      <c r="M37" t="s">
        <v>131</v>
      </c>
      <c r="N37">
        <v>45000</v>
      </c>
      <c r="O37" t="s">
        <v>152</v>
      </c>
      <c r="Q37" t="s">
        <v>140</v>
      </c>
      <c r="R37">
        <v>275000</v>
      </c>
    </row>
    <row r="38" spans="1:18" x14ac:dyDescent="0.3">
      <c r="D38" t="s">
        <v>67</v>
      </c>
      <c r="E38">
        <v>5000</v>
      </c>
      <c r="G38" t="s">
        <v>121</v>
      </c>
      <c r="H38">
        <v>2000</v>
      </c>
      <c r="M38" t="s">
        <v>132</v>
      </c>
      <c r="N38">
        <v>35000</v>
      </c>
      <c r="O38" t="s">
        <v>152</v>
      </c>
      <c r="Q38" t="s">
        <v>141</v>
      </c>
      <c r="R38">
        <v>409000</v>
      </c>
    </row>
    <row r="39" spans="1:18" x14ac:dyDescent="0.3">
      <c r="E39">
        <f>SUM(E35:E38)</f>
        <v>110000</v>
      </c>
      <c r="G39" t="s">
        <v>122</v>
      </c>
      <c r="H39">
        <v>2000</v>
      </c>
      <c r="M39" t="s">
        <v>133</v>
      </c>
      <c r="N39">
        <v>52000</v>
      </c>
      <c r="O39" t="s">
        <v>159</v>
      </c>
      <c r="Q39" t="s">
        <v>47</v>
      </c>
      <c r="R39">
        <v>142000</v>
      </c>
    </row>
    <row r="40" spans="1:18" x14ac:dyDescent="0.3">
      <c r="G40" t="s">
        <v>41</v>
      </c>
      <c r="H40">
        <v>1000</v>
      </c>
      <c r="M40" t="s">
        <v>70</v>
      </c>
      <c r="N40">
        <v>30000</v>
      </c>
      <c r="O40" t="s">
        <v>159</v>
      </c>
      <c r="Q40" t="s">
        <v>142</v>
      </c>
      <c r="R40">
        <v>70000</v>
      </c>
    </row>
    <row r="41" spans="1:18" x14ac:dyDescent="0.3">
      <c r="D41" s="3">
        <v>45591</v>
      </c>
      <c r="G41" t="s">
        <v>123</v>
      </c>
      <c r="H41">
        <v>2000</v>
      </c>
      <c r="N41">
        <f>SUM(N31:N40)</f>
        <v>554000</v>
      </c>
      <c r="Q41" t="s">
        <v>143</v>
      </c>
      <c r="R41">
        <v>100000</v>
      </c>
    </row>
    <row r="42" spans="1:18" x14ac:dyDescent="0.3">
      <c r="D42" t="s">
        <v>92</v>
      </c>
      <c r="E42">
        <v>50000</v>
      </c>
      <c r="G42" t="s">
        <v>124</v>
      </c>
      <c r="H42">
        <v>10000</v>
      </c>
      <c r="M42" t="s">
        <v>126</v>
      </c>
      <c r="N42">
        <v>44000</v>
      </c>
      <c r="Q42" t="s">
        <v>139</v>
      </c>
      <c r="R42">
        <v>175000</v>
      </c>
    </row>
    <row r="43" spans="1:18" x14ac:dyDescent="0.3">
      <c r="G43" t="s">
        <v>125</v>
      </c>
      <c r="H43">
        <v>1000</v>
      </c>
      <c r="N43">
        <f>SUM(N41:N42)</f>
        <v>598000</v>
      </c>
      <c r="Q43" t="s">
        <v>144</v>
      </c>
      <c r="R43">
        <v>45000</v>
      </c>
    </row>
    <row r="44" spans="1:18" x14ac:dyDescent="0.3">
      <c r="D44" s="3">
        <v>45592</v>
      </c>
      <c r="G44" t="s">
        <v>126</v>
      </c>
      <c r="H44">
        <v>7000</v>
      </c>
      <c r="M44" t="s">
        <v>155</v>
      </c>
      <c r="N44">
        <v>150000</v>
      </c>
      <c r="Q44" t="s">
        <v>145</v>
      </c>
      <c r="R44">
        <v>20000</v>
      </c>
    </row>
    <row r="45" spans="1:18" x14ac:dyDescent="0.3">
      <c r="D45" t="s">
        <v>8</v>
      </c>
      <c r="E45">
        <v>50000</v>
      </c>
      <c r="F45" t="s">
        <v>156</v>
      </c>
      <c r="G45" t="s">
        <v>127</v>
      </c>
      <c r="H45">
        <v>15000</v>
      </c>
      <c r="M45" t="s">
        <v>154</v>
      </c>
      <c r="N45">
        <f>N43-N44</f>
        <v>448000</v>
      </c>
      <c r="Q45" t="s">
        <v>79</v>
      </c>
      <c r="R45">
        <v>375000</v>
      </c>
    </row>
    <row r="46" spans="1:18" x14ac:dyDescent="0.3">
      <c r="D46" t="s">
        <v>71</v>
      </c>
      <c r="E46">
        <v>30000</v>
      </c>
      <c r="H46">
        <f>SUM(H17:H45)</f>
        <v>715000</v>
      </c>
      <c r="M46" t="s">
        <v>133</v>
      </c>
      <c r="N46">
        <v>82000</v>
      </c>
      <c r="Q46" t="s">
        <v>146</v>
      </c>
      <c r="R46">
        <v>52000</v>
      </c>
    </row>
    <row r="47" spans="1:18" x14ac:dyDescent="0.3">
      <c r="D47" t="s">
        <v>72</v>
      </c>
      <c r="E47">
        <v>25000</v>
      </c>
      <c r="M47" t="s">
        <v>158</v>
      </c>
      <c r="N47">
        <f>N45-N46</f>
        <v>366000</v>
      </c>
      <c r="Q47" t="s">
        <v>147</v>
      </c>
      <c r="R47">
        <v>30000</v>
      </c>
    </row>
    <row r="48" spans="1:18" x14ac:dyDescent="0.3">
      <c r="D48" t="s">
        <v>93</v>
      </c>
      <c r="E48">
        <v>20000</v>
      </c>
      <c r="M48" t="s">
        <v>163</v>
      </c>
      <c r="N48">
        <v>100000</v>
      </c>
      <c r="Q48" t="s">
        <v>148</v>
      </c>
      <c r="R48">
        <v>165000</v>
      </c>
    </row>
    <row r="49" spans="5:19" x14ac:dyDescent="0.3">
      <c r="E49">
        <f>SUM(E45:E48)</f>
        <v>125000</v>
      </c>
      <c r="M49" t="s">
        <v>154</v>
      </c>
      <c r="N49">
        <f>N47-N48</f>
        <v>266000</v>
      </c>
      <c r="Q49" t="s">
        <v>149</v>
      </c>
      <c r="R49">
        <v>85000</v>
      </c>
    </row>
    <row r="50" spans="5:19" x14ac:dyDescent="0.3">
      <c r="G50" s="1">
        <v>45604</v>
      </c>
      <c r="Q50" t="s">
        <v>82</v>
      </c>
      <c r="R50">
        <v>25000</v>
      </c>
    </row>
    <row r="51" spans="5:19" x14ac:dyDescent="0.3">
      <c r="G51" t="s">
        <v>151</v>
      </c>
      <c r="H51">
        <v>50000</v>
      </c>
      <c r="Q51" t="s">
        <v>150</v>
      </c>
      <c r="R51">
        <v>25000</v>
      </c>
    </row>
    <row r="52" spans="5:19" x14ac:dyDescent="0.3">
      <c r="G52" t="s">
        <v>8</v>
      </c>
      <c r="H52">
        <v>50000</v>
      </c>
      <c r="R52">
        <f>SUM(R31:R51)</f>
        <v>4348000</v>
      </c>
    </row>
    <row r="53" spans="5:19" x14ac:dyDescent="0.3">
      <c r="G53" t="s">
        <v>116</v>
      </c>
      <c r="H53">
        <v>50000</v>
      </c>
      <c r="R53">
        <f>R52-J27</f>
        <v>594000</v>
      </c>
    </row>
    <row r="54" spans="5:19" x14ac:dyDescent="0.3">
      <c r="G54" t="s">
        <v>90</v>
      </c>
      <c r="H54">
        <v>50000</v>
      </c>
      <c r="Q54" t="s">
        <v>153</v>
      </c>
      <c r="R54">
        <v>150000</v>
      </c>
    </row>
    <row r="55" spans="5:19" x14ac:dyDescent="0.3">
      <c r="G55" t="s">
        <v>160</v>
      </c>
      <c r="H55">
        <v>50000</v>
      </c>
      <c r="Q55" t="s">
        <v>154</v>
      </c>
      <c r="R55">
        <f>R53-R54</f>
        <v>444000</v>
      </c>
    </row>
    <row r="56" spans="5:19" x14ac:dyDescent="0.3">
      <c r="Q56" t="s">
        <v>146</v>
      </c>
      <c r="R56">
        <v>82000</v>
      </c>
      <c r="S56" t="s">
        <v>39</v>
      </c>
    </row>
    <row r="57" spans="5:19" x14ac:dyDescent="0.3">
      <c r="Q57" t="s">
        <v>157</v>
      </c>
      <c r="R57">
        <f>R55-R56</f>
        <v>362000</v>
      </c>
    </row>
    <row r="58" spans="5:19" x14ac:dyDescent="0.3">
      <c r="Q58" t="s">
        <v>163</v>
      </c>
      <c r="R58">
        <v>100000</v>
      </c>
    </row>
    <row r="59" spans="5:19" x14ac:dyDescent="0.3">
      <c r="Q59" t="s">
        <v>154</v>
      </c>
      <c r="R59">
        <f>R57-R58</f>
        <v>262000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3"/>
  <sheetViews>
    <sheetView workbookViewId="0">
      <selection activeCell="D19" sqref="D19"/>
    </sheetView>
  </sheetViews>
  <sheetFormatPr defaultRowHeight="14.4" x14ac:dyDescent="0.3"/>
  <cols>
    <col min="1" max="1" width="21.44140625" customWidth="1"/>
  </cols>
  <sheetData>
    <row r="2" spans="1:11" x14ac:dyDescent="0.3">
      <c r="B2" s="11" t="s">
        <v>50</v>
      </c>
      <c r="C2" s="11"/>
      <c r="D2" s="11"/>
    </row>
    <row r="3" spans="1:11" x14ac:dyDescent="0.3">
      <c r="A3" t="s">
        <v>50</v>
      </c>
      <c r="B3" s="4">
        <v>20</v>
      </c>
      <c r="C3" s="4">
        <v>15</v>
      </c>
      <c r="D3" s="4">
        <f>B3*C3</f>
        <v>300</v>
      </c>
      <c r="E3">
        <v>1900</v>
      </c>
      <c r="F3">
        <f>D3*E3</f>
        <v>570000</v>
      </c>
      <c r="I3">
        <v>2200</v>
      </c>
      <c r="J3">
        <f>D3*I3</f>
        <v>660000</v>
      </c>
    </row>
    <row r="4" spans="1:11" x14ac:dyDescent="0.3">
      <c r="A4" t="s">
        <v>51</v>
      </c>
      <c r="B4" s="4">
        <v>1</v>
      </c>
      <c r="C4" s="4">
        <v>10</v>
      </c>
      <c r="D4" s="4">
        <f>B4*C4</f>
        <v>10</v>
      </c>
      <c r="E4">
        <v>1900</v>
      </c>
      <c r="F4">
        <f t="shared" ref="F4:F7" si="0">D4*E4</f>
        <v>19000</v>
      </c>
      <c r="I4">
        <v>2200</v>
      </c>
      <c r="J4">
        <f t="shared" ref="J4:J7" si="1">D4*I4</f>
        <v>22000</v>
      </c>
    </row>
    <row r="5" spans="1:11" x14ac:dyDescent="0.3">
      <c r="B5" s="4">
        <v>6</v>
      </c>
      <c r="C5" s="4">
        <v>15</v>
      </c>
      <c r="D5" s="4">
        <f>B5*C5</f>
        <v>90</v>
      </c>
      <c r="E5">
        <v>1900</v>
      </c>
      <c r="F5">
        <f t="shared" si="0"/>
        <v>171000</v>
      </c>
      <c r="I5">
        <v>2200</v>
      </c>
      <c r="J5">
        <f t="shared" si="1"/>
        <v>198000</v>
      </c>
    </row>
    <row r="6" spans="1:11" x14ac:dyDescent="0.3">
      <c r="B6" s="4">
        <v>6</v>
      </c>
      <c r="C6" s="4">
        <v>15</v>
      </c>
      <c r="D6" s="4">
        <f>B6*C6</f>
        <v>90</v>
      </c>
      <c r="E6">
        <v>1900</v>
      </c>
      <c r="F6">
        <f t="shared" si="0"/>
        <v>171000</v>
      </c>
      <c r="I6">
        <v>2200</v>
      </c>
      <c r="J6">
        <f t="shared" si="1"/>
        <v>198000</v>
      </c>
    </row>
    <row r="7" spans="1:11" x14ac:dyDescent="0.3">
      <c r="A7" t="s">
        <v>52</v>
      </c>
      <c r="B7" s="4"/>
      <c r="C7" s="4"/>
      <c r="D7" s="4">
        <v>300</v>
      </c>
      <c r="E7">
        <v>800</v>
      </c>
      <c r="F7">
        <f t="shared" si="0"/>
        <v>240000</v>
      </c>
      <c r="I7">
        <v>950</v>
      </c>
      <c r="J7">
        <f t="shared" si="1"/>
        <v>285000</v>
      </c>
    </row>
    <row r="8" spans="1:11" x14ac:dyDescent="0.3">
      <c r="B8" s="4"/>
      <c r="C8" s="4"/>
      <c r="D8" s="4"/>
    </row>
    <row r="9" spans="1:11" x14ac:dyDescent="0.3">
      <c r="B9" s="4"/>
      <c r="C9" s="4"/>
      <c r="D9" s="4"/>
    </row>
    <row r="10" spans="1:11" x14ac:dyDescent="0.3">
      <c r="B10" s="4"/>
      <c r="C10" s="4"/>
      <c r="D10" s="4"/>
    </row>
    <row r="11" spans="1:11" x14ac:dyDescent="0.3">
      <c r="B11" s="4"/>
      <c r="C11" s="4"/>
      <c r="D11" s="4"/>
      <c r="F11">
        <f>SUM(F3:F10)</f>
        <v>1171000</v>
      </c>
      <c r="J11">
        <f>SUM(J3:J10)</f>
        <v>1363000</v>
      </c>
      <c r="K11">
        <f>J11-F11</f>
        <v>192000</v>
      </c>
    </row>
    <row r="17" spans="4:5" x14ac:dyDescent="0.3">
      <c r="D17" t="s">
        <v>13</v>
      </c>
    </row>
    <row r="19" spans="4:5" x14ac:dyDescent="0.3">
      <c r="E19">
        <v>100000</v>
      </c>
    </row>
    <row r="20" spans="4:5" x14ac:dyDescent="0.3">
      <c r="E20">
        <v>100000</v>
      </c>
    </row>
    <row r="21" spans="4:5" x14ac:dyDescent="0.3">
      <c r="D21" s="3">
        <v>45572</v>
      </c>
      <c r="E21">
        <v>200000</v>
      </c>
    </row>
    <row r="22" spans="4:5" x14ac:dyDescent="0.3">
      <c r="D22" s="3">
        <v>45574</v>
      </c>
      <c r="E22">
        <v>200000</v>
      </c>
    </row>
    <row r="23" spans="4:5" x14ac:dyDescent="0.3">
      <c r="D23" s="3">
        <v>45582</v>
      </c>
      <c r="E23">
        <v>250000</v>
      </c>
    </row>
  </sheetData>
  <mergeCells count="1">
    <mergeCell ref="B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C12" sqref="C12"/>
    </sheetView>
  </sheetViews>
  <sheetFormatPr defaultRowHeight="14.4" x14ac:dyDescent="0.3"/>
  <cols>
    <col min="2" max="2" width="12.44140625" customWidth="1"/>
  </cols>
  <sheetData>
    <row r="1" spans="1:5" x14ac:dyDescent="0.3">
      <c r="A1" t="s">
        <v>77</v>
      </c>
    </row>
    <row r="2" spans="1:5" x14ac:dyDescent="0.3">
      <c r="A2">
        <v>1</v>
      </c>
      <c r="B2" t="s">
        <v>78</v>
      </c>
      <c r="C2">
        <v>1250000</v>
      </c>
      <c r="E2">
        <v>1200000</v>
      </c>
    </row>
    <row r="3" spans="1:5" x14ac:dyDescent="0.3">
      <c r="A3">
        <v>2</v>
      </c>
      <c r="B3" t="s">
        <v>79</v>
      </c>
      <c r="C3">
        <v>400000</v>
      </c>
      <c r="E3">
        <v>400000</v>
      </c>
    </row>
    <row r="4" spans="1:5" x14ac:dyDescent="0.3">
      <c r="A4">
        <v>3</v>
      </c>
      <c r="B4" t="s">
        <v>46</v>
      </c>
      <c r="C4">
        <v>300000</v>
      </c>
      <c r="E4">
        <v>450000</v>
      </c>
    </row>
    <row r="5" spans="1:5" x14ac:dyDescent="0.3">
      <c r="A5">
        <v>4</v>
      </c>
      <c r="B5" t="s">
        <v>45</v>
      </c>
      <c r="C5">
        <v>425000</v>
      </c>
      <c r="E5">
        <v>425000</v>
      </c>
    </row>
    <row r="6" spans="1:5" x14ac:dyDescent="0.3">
      <c r="A6">
        <v>5</v>
      </c>
      <c r="B6" t="s">
        <v>80</v>
      </c>
      <c r="C6">
        <v>300000</v>
      </c>
      <c r="E6">
        <v>300000</v>
      </c>
    </row>
    <row r="7" spans="1:5" x14ac:dyDescent="0.3">
      <c r="A7">
        <v>6</v>
      </c>
      <c r="B7" t="s">
        <v>81</v>
      </c>
      <c r="C7">
        <v>75000</v>
      </c>
      <c r="E7">
        <v>75000</v>
      </c>
    </row>
    <row r="8" spans="1:5" x14ac:dyDescent="0.3">
      <c r="A8">
        <v>7</v>
      </c>
      <c r="B8" t="s">
        <v>82</v>
      </c>
      <c r="C8">
        <v>35000</v>
      </c>
      <c r="E8">
        <v>25000</v>
      </c>
    </row>
    <row r="9" spans="1:5" x14ac:dyDescent="0.3">
      <c r="B9" t="s">
        <v>83</v>
      </c>
      <c r="C9">
        <v>150000</v>
      </c>
      <c r="E9">
        <v>150000</v>
      </c>
    </row>
    <row r="10" spans="1:5" x14ac:dyDescent="0.3">
      <c r="B10" t="s">
        <v>171</v>
      </c>
      <c r="C10">
        <v>250000</v>
      </c>
      <c r="E10">
        <v>250000</v>
      </c>
    </row>
    <row r="11" spans="1:5" x14ac:dyDescent="0.3">
      <c r="B11" t="s">
        <v>84</v>
      </c>
      <c r="C11">
        <v>110000</v>
      </c>
      <c r="E11">
        <v>120000</v>
      </c>
    </row>
    <row r="17" spans="3:6" x14ac:dyDescent="0.3">
      <c r="C17">
        <f>SUM(C2:C16)</f>
        <v>3295000</v>
      </c>
      <c r="E17">
        <f>SUM(E2:E16)</f>
        <v>3395000</v>
      </c>
      <c r="F17">
        <f>E17-C17</f>
        <v>100000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day wsise  </vt:lpstr>
      <vt:lpstr>KITS 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2024-11-21T17:58:48Z</dcterms:modified>
</cp:coreProperties>
</file>