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34" i="2" l="1"/>
  <c r="E31" i="2"/>
  <c r="E30" i="2"/>
  <c r="H28" i="2"/>
  <c r="E25" i="2" l="1"/>
  <c r="Q28" i="2"/>
  <c r="L20" i="2"/>
  <c r="L19" i="2"/>
  <c r="L18" i="2"/>
  <c r="L17" i="2"/>
  <c r="L16" i="2"/>
  <c r="L15" i="2"/>
  <c r="Q19" i="2"/>
  <c r="Q18" i="2"/>
  <c r="Q17" i="2"/>
  <c r="Q16" i="2"/>
  <c r="Q15" i="2"/>
  <c r="Q10" i="2"/>
  <c r="Q9" i="2"/>
  <c r="Q8" i="2"/>
  <c r="Q7" i="2"/>
  <c r="Q6" i="2"/>
  <c r="Q5" i="2"/>
  <c r="J19" i="2"/>
  <c r="F19" i="2"/>
  <c r="F18" i="2"/>
  <c r="F17" i="2"/>
  <c r="F16" i="2"/>
  <c r="F15" i="2"/>
  <c r="F10" i="2"/>
  <c r="F9" i="2"/>
  <c r="F8" i="2"/>
  <c r="F7" i="2"/>
  <c r="F6" i="2"/>
  <c r="F5" i="2"/>
  <c r="Q20" i="2" l="1"/>
  <c r="F20" i="2"/>
  <c r="Q11" i="2"/>
  <c r="F11" i="2"/>
  <c r="E22" i="2" s="1"/>
  <c r="E26" i="2" s="1"/>
  <c r="S28" i="1"/>
  <c r="S27" i="1"/>
  <c r="Q23" i="1"/>
  <c r="Q23" i="2" l="1"/>
  <c r="Q29" i="2" s="1"/>
  <c r="Q31" i="2" s="1"/>
  <c r="T11" i="2"/>
  <c r="O28" i="1"/>
  <c r="P26" i="1"/>
  <c r="I31" i="1"/>
  <c r="O19" i="1"/>
  <c r="M19" i="1"/>
  <c r="K23" i="1" l="1"/>
  <c r="O22" i="1"/>
  <c r="M22" i="1"/>
  <c r="O21" i="1"/>
  <c r="M21" i="1"/>
  <c r="O20" i="1"/>
  <c r="M20" i="1"/>
  <c r="M23" i="1" s="1"/>
  <c r="O23" i="1" l="1"/>
  <c r="O14" i="1"/>
  <c r="O13" i="1"/>
  <c r="O12" i="1"/>
  <c r="O11" i="1"/>
  <c r="O10" i="1"/>
  <c r="M14" i="1"/>
  <c r="M13" i="1"/>
  <c r="M12" i="1"/>
  <c r="M11" i="1"/>
  <c r="M10" i="1"/>
  <c r="O5" i="1"/>
  <c r="O4" i="1"/>
  <c r="O3" i="1"/>
  <c r="O6" i="1" s="1"/>
  <c r="M5" i="1"/>
  <c r="M4" i="1"/>
  <c r="M3" i="1"/>
  <c r="M6" i="1" s="1"/>
  <c r="K6" i="1"/>
  <c r="D6" i="1"/>
  <c r="M15" i="1" l="1"/>
  <c r="M26" i="1" s="1"/>
  <c r="O15" i="1"/>
  <c r="O26" i="1" s="1"/>
</calcChain>
</file>

<file path=xl/sharedStrings.xml><?xml version="1.0" encoding="utf-8"?>
<sst xmlns="http://schemas.openxmlformats.org/spreadsheetml/2006/main" count="104" uniqueCount="49">
  <si>
    <t xml:space="preserve">T SHRIT  SUPPORTERS </t>
  </si>
  <si>
    <t xml:space="preserve"> </t>
  </si>
  <si>
    <t xml:space="preserve">FULL SLEVES </t>
  </si>
  <si>
    <t xml:space="preserve">SMALL -6XL  </t>
  </si>
  <si>
    <t xml:space="preserve">SIZE  </t>
  </si>
  <si>
    <t xml:space="preserve">QTY  </t>
  </si>
  <si>
    <t xml:space="preserve">KIDS  </t>
  </si>
  <si>
    <t xml:space="preserve">3 -11 YEARS </t>
  </si>
  <si>
    <t xml:space="preserve">LADIES  </t>
  </si>
  <si>
    <t xml:space="preserve">SMALL-X LARGE </t>
  </si>
  <si>
    <t xml:space="preserve">TEAMS KITS  </t>
  </si>
  <si>
    <t xml:space="preserve">T SHRIT </t>
  </si>
  <si>
    <t xml:space="preserve">THORUSER  </t>
  </si>
  <si>
    <t xml:space="preserve">HODIES  </t>
  </si>
  <si>
    <t xml:space="preserve">FULL SELVES T SHIRTS  </t>
  </si>
  <si>
    <t xml:space="preserve">SINGLE /KITS </t>
  </si>
  <si>
    <t xml:space="preserve">MUJAHID  </t>
  </si>
  <si>
    <t>kits</t>
  </si>
  <si>
    <t xml:space="preserve">mujahid  </t>
  </si>
  <si>
    <t xml:space="preserve">payment receveid </t>
  </si>
  <si>
    <t xml:space="preserve">payment mujahid </t>
  </si>
  <si>
    <t xml:space="preserve">mujahid  bill </t>
  </si>
  <si>
    <t>balance</t>
  </si>
  <si>
    <t xml:space="preserve">ITEMS  </t>
  </si>
  <si>
    <t xml:space="preserve">RATE </t>
  </si>
  <si>
    <t xml:space="preserve">TOTAL </t>
  </si>
  <si>
    <t xml:space="preserve">TEAM KITS </t>
  </si>
  <si>
    <t xml:space="preserve">TEAMS SHRIT </t>
  </si>
  <si>
    <t xml:space="preserve">T SHIRTS ONLY </t>
  </si>
  <si>
    <t xml:space="preserve">TEAMS KITS </t>
  </si>
  <si>
    <t xml:space="preserve">LADIES </t>
  </si>
  <si>
    <t xml:space="preserve">TEAM COLOR  GREY NAVY ORANGE </t>
  </si>
  <si>
    <t xml:space="preserve">SUPPORTER YELLOW T SHRITS  </t>
  </si>
  <si>
    <t xml:space="preserve">T SHRITS </t>
  </si>
  <si>
    <t>SMALL T SHIRT</t>
  </si>
  <si>
    <t xml:space="preserve">PAYMENT  </t>
  </si>
  <si>
    <t xml:space="preserve">DIRECT </t>
  </si>
  <si>
    <t xml:space="preserve">CASH </t>
  </si>
  <si>
    <t xml:space="preserve">BANK  </t>
  </si>
  <si>
    <t xml:space="preserve">BALANCE </t>
  </si>
  <si>
    <t>TOTAL</t>
  </si>
  <si>
    <t>BAG</t>
  </si>
  <si>
    <t>TROUSER</t>
  </si>
  <si>
    <t>TOTOL</t>
  </si>
  <si>
    <t xml:space="preserve">DIRECT  </t>
  </si>
  <si>
    <t xml:space="preserve">BALANCE  </t>
  </si>
  <si>
    <t xml:space="preserve">TROUSSER  </t>
  </si>
  <si>
    <t xml:space="preserve">HEMANI </t>
  </si>
  <si>
    <t xml:space="preserve">VOTE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</si>
</sst>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O28" sqref="O28"/>
    </sheetView>
  </sheetViews>
  <sheetFormatPr defaultRowHeight="14.4" x14ac:dyDescent="0.3"/>
  <cols>
    <col min="3" max="3" width="14.21875" customWidth="1"/>
    <col min="8" max="8" width="14.44140625" customWidth="1"/>
    <col min="10" max="10" width="15.6640625" customWidth="1"/>
  </cols>
  <sheetData>
    <row r="1" spans="1:18" x14ac:dyDescent="0.3">
      <c r="A1" t="s">
        <v>0</v>
      </c>
      <c r="H1" t="s">
        <v>0</v>
      </c>
    </row>
    <row r="2" spans="1:18" x14ac:dyDescent="0.3">
      <c r="A2" t="s">
        <v>1</v>
      </c>
      <c r="C2" t="s">
        <v>4</v>
      </c>
      <c r="D2" t="s">
        <v>5</v>
      </c>
      <c r="H2" t="s">
        <v>1</v>
      </c>
      <c r="J2" t="s">
        <v>4</v>
      </c>
      <c r="K2" t="s">
        <v>5</v>
      </c>
      <c r="L2" t="s">
        <v>16</v>
      </c>
    </row>
    <row r="3" spans="1:18" x14ac:dyDescent="0.3">
      <c r="A3" t="s">
        <v>2</v>
      </c>
      <c r="C3" t="s">
        <v>3</v>
      </c>
      <c r="D3">
        <v>450</v>
      </c>
      <c r="H3" t="s">
        <v>2</v>
      </c>
      <c r="J3" t="s">
        <v>3</v>
      </c>
      <c r="K3">
        <v>450</v>
      </c>
      <c r="L3">
        <v>900</v>
      </c>
      <c r="M3">
        <f>K3*L3</f>
        <v>405000</v>
      </c>
      <c r="N3">
        <v>1150</v>
      </c>
      <c r="O3">
        <f>K3*N3</f>
        <v>517500</v>
      </c>
    </row>
    <row r="4" spans="1:18" x14ac:dyDescent="0.3">
      <c r="A4" t="s">
        <v>6</v>
      </c>
      <c r="C4" t="s">
        <v>7</v>
      </c>
      <c r="D4">
        <v>40</v>
      </c>
      <c r="H4" t="s">
        <v>6</v>
      </c>
      <c r="J4" t="s">
        <v>7</v>
      </c>
      <c r="K4">
        <v>40</v>
      </c>
      <c r="L4">
        <v>750</v>
      </c>
      <c r="M4">
        <f>K4*L4</f>
        <v>30000</v>
      </c>
      <c r="N4">
        <v>850</v>
      </c>
      <c r="O4">
        <f>K4*N4</f>
        <v>34000</v>
      </c>
    </row>
    <row r="5" spans="1:18" x14ac:dyDescent="0.3">
      <c r="A5" t="s">
        <v>8</v>
      </c>
      <c r="C5" t="s">
        <v>9</v>
      </c>
      <c r="D5">
        <v>100</v>
      </c>
      <c r="H5" t="s">
        <v>8</v>
      </c>
      <c r="J5" t="s">
        <v>9</v>
      </c>
      <c r="K5">
        <v>100</v>
      </c>
      <c r="L5">
        <v>1000</v>
      </c>
      <c r="M5">
        <f>K5*L5</f>
        <v>100000</v>
      </c>
      <c r="N5">
        <v>1200</v>
      </c>
      <c r="O5">
        <f>K5*N5</f>
        <v>120000</v>
      </c>
    </row>
    <row r="6" spans="1:18" x14ac:dyDescent="0.3">
      <c r="D6">
        <f>SUM(D3:D5)</f>
        <v>590</v>
      </c>
      <c r="K6">
        <f>SUM(K3:K5)</f>
        <v>590</v>
      </c>
      <c r="M6">
        <f>SUM(M3:M5)</f>
        <v>535000</v>
      </c>
      <c r="O6">
        <f>SUM(O3:O5)</f>
        <v>671500</v>
      </c>
    </row>
    <row r="9" spans="1:18" x14ac:dyDescent="0.3">
      <c r="A9" t="s">
        <v>10</v>
      </c>
      <c r="H9" t="s">
        <v>10</v>
      </c>
    </row>
    <row r="10" spans="1:18" x14ac:dyDescent="0.3">
      <c r="A10" t="s">
        <v>11</v>
      </c>
      <c r="C10">
        <v>48</v>
      </c>
      <c r="H10" t="s">
        <v>11</v>
      </c>
      <c r="K10" s="1">
        <v>24</v>
      </c>
      <c r="L10" s="1">
        <v>850</v>
      </c>
      <c r="M10" s="1">
        <f>K10*L10</f>
        <v>20400</v>
      </c>
      <c r="N10" s="1">
        <v>1500</v>
      </c>
      <c r="O10" s="1">
        <f>K10*N10</f>
        <v>36000</v>
      </c>
      <c r="R10">
        <v>1600</v>
      </c>
    </row>
    <row r="11" spans="1:18" x14ac:dyDescent="0.3">
      <c r="A11" t="s">
        <v>12</v>
      </c>
      <c r="C11">
        <v>24</v>
      </c>
      <c r="H11" t="s">
        <v>17</v>
      </c>
      <c r="K11" s="1">
        <v>24</v>
      </c>
      <c r="L11" s="1">
        <v>1500</v>
      </c>
      <c r="M11" s="1">
        <f t="shared" ref="M11:M14" si="0">K11*L11</f>
        <v>36000</v>
      </c>
      <c r="N11" s="1">
        <v>2400</v>
      </c>
      <c r="O11" s="1">
        <f t="shared" ref="O11:O14" si="1">K11*N11</f>
        <v>57600</v>
      </c>
      <c r="R11">
        <v>600</v>
      </c>
    </row>
    <row r="12" spans="1:18" x14ac:dyDescent="0.3">
      <c r="A12" t="s">
        <v>13</v>
      </c>
      <c r="C12">
        <v>24</v>
      </c>
      <c r="H12" t="s">
        <v>13</v>
      </c>
      <c r="K12" s="1">
        <v>24</v>
      </c>
      <c r="L12" s="1">
        <v>1500</v>
      </c>
      <c r="M12" s="1">
        <f t="shared" si="0"/>
        <v>36000</v>
      </c>
      <c r="N12" s="1">
        <v>2000</v>
      </c>
      <c r="O12" s="1">
        <f t="shared" si="1"/>
        <v>48000</v>
      </c>
      <c r="R12">
        <v>1600</v>
      </c>
    </row>
    <row r="13" spans="1:18" x14ac:dyDescent="0.3">
      <c r="A13" t="s">
        <v>14</v>
      </c>
      <c r="C13">
        <v>51</v>
      </c>
      <c r="H13" t="s">
        <v>14</v>
      </c>
      <c r="K13" s="1">
        <v>51</v>
      </c>
      <c r="L13" s="1">
        <v>850</v>
      </c>
      <c r="M13" s="1">
        <f t="shared" si="0"/>
        <v>43350</v>
      </c>
      <c r="N13" s="1">
        <v>1500</v>
      </c>
      <c r="O13" s="1">
        <f t="shared" si="1"/>
        <v>76500</v>
      </c>
    </row>
    <row r="14" spans="1:18" x14ac:dyDescent="0.3">
      <c r="A14" t="s">
        <v>15</v>
      </c>
      <c r="C14">
        <v>21</v>
      </c>
      <c r="H14" t="s">
        <v>15</v>
      </c>
      <c r="K14" s="1">
        <v>24</v>
      </c>
      <c r="L14" s="1">
        <v>1500</v>
      </c>
      <c r="M14" s="1">
        <f t="shared" si="0"/>
        <v>36000</v>
      </c>
      <c r="N14" s="1">
        <v>2400</v>
      </c>
      <c r="O14" s="1">
        <f t="shared" si="1"/>
        <v>57600</v>
      </c>
    </row>
    <row r="15" spans="1:18" x14ac:dyDescent="0.3">
      <c r="K15" s="1"/>
      <c r="L15" s="1"/>
      <c r="M15" s="1">
        <f>SUM(M10:M14)</f>
        <v>171750</v>
      </c>
      <c r="N15" s="1"/>
      <c r="O15" s="1">
        <f>SUM(O10:O14)</f>
        <v>275700</v>
      </c>
    </row>
    <row r="16" spans="1:18" x14ac:dyDescent="0.3">
      <c r="K16" s="1"/>
      <c r="L16" s="1"/>
      <c r="M16" s="1"/>
      <c r="N16" s="1"/>
      <c r="O16" s="1"/>
    </row>
    <row r="17" spans="3:19" x14ac:dyDescent="0.3">
      <c r="K17" s="1"/>
      <c r="L17" s="1"/>
      <c r="M17" s="1"/>
      <c r="N17" s="1"/>
      <c r="O17" s="1"/>
    </row>
    <row r="18" spans="3:19" x14ac:dyDescent="0.3">
      <c r="K18" s="1"/>
      <c r="L18" s="1"/>
      <c r="M18" s="1"/>
      <c r="N18" s="1"/>
      <c r="O18" s="1"/>
    </row>
    <row r="19" spans="3:19" x14ac:dyDescent="0.3">
      <c r="K19" s="1">
        <v>100</v>
      </c>
      <c r="L19" s="1">
        <v>940</v>
      </c>
      <c r="M19" s="1">
        <f>K19*L19</f>
        <v>94000</v>
      </c>
      <c r="N19" s="1">
        <v>1500</v>
      </c>
      <c r="O19" s="1">
        <f>K19*N19</f>
        <v>150000</v>
      </c>
    </row>
    <row r="20" spans="3:19" x14ac:dyDescent="0.3">
      <c r="H20" t="s">
        <v>2</v>
      </c>
      <c r="J20" t="s">
        <v>3</v>
      </c>
      <c r="K20" s="1">
        <v>350</v>
      </c>
      <c r="L20" s="1">
        <v>850</v>
      </c>
      <c r="M20" s="1">
        <f>K20*L20</f>
        <v>297500</v>
      </c>
      <c r="N20" s="1">
        <v>1500</v>
      </c>
      <c r="O20" s="1">
        <f>K20*N20</f>
        <v>525000</v>
      </c>
    </row>
    <row r="21" spans="3:19" x14ac:dyDescent="0.3">
      <c r="H21" t="s">
        <v>6</v>
      </c>
      <c r="J21" t="s">
        <v>7</v>
      </c>
      <c r="K21" s="1">
        <v>40</v>
      </c>
      <c r="L21" s="1">
        <v>750</v>
      </c>
      <c r="M21" s="1">
        <f>K21*L21</f>
        <v>30000</v>
      </c>
      <c r="N21" s="1">
        <v>1300</v>
      </c>
      <c r="O21" s="1">
        <f>K21*N21</f>
        <v>52000</v>
      </c>
    </row>
    <row r="22" spans="3:19" x14ac:dyDescent="0.3">
      <c r="H22" t="s">
        <v>8</v>
      </c>
      <c r="J22" t="s">
        <v>9</v>
      </c>
      <c r="K22" s="2">
        <v>130</v>
      </c>
      <c r="L22" s="1">
        <v>700</v>
      </c>
      <c r="M22" s="1">
        <f>K22*L22</f>
        <v>91000</v>
      </c>
      <c r="N22" s="1">
        <v>1300</v>
      </c>
      <c r="O22" s="1">
        <f>K22*N22</f>
        <v>169000</v>
      </c>
    </row>
    <row r="23" spans="3:19" x14ac:dyDescent="0.3">
      <c r="K23" s="1">
        <f>SUM(K20:K22)</f>
        <v>520</v>
      </c>
      <c r="L23" s="1"/>
      <c r="M23" s="1">
        <f>SUM(M19:M22)</f>
        <v>512500</v>
      </c>
      <c r="N23" s="1"/>
      <c r="O23" s="1">
        <f>SUM(O20:O22)</f>
        <v>746000</v>
      </c>
      <c r="Q23">
        <f>O23+O15</f>
        <v>1021700</v>
      </c>
    </row>
    <row r="24" spans="3:19" x14ac:dyDescent="0.3">
      <c r="K24" s="1"/>
      <c r="L24" s="1"/>
      <c r="M24" s="1"/>
      <c r="N24" s="1"/>
      <c r="O24" s="1"/>
    </row>
    <row r="25" spans="3:19" x14ac:dyDescent="0.3">
      <c r="K25" s="1"/>
      <c r="L25" s="1"/>
      <c r="M25" s="1"/>
      <c r="N25" s="1"/>
      <c r="O25" s="1"/>
      <c r="S25">
        <v>200000</v>
      </c>
    </row>
    <row r="26" spans="3:19" x14ac:dyDescent="0.3">
      <c r="K26" s="1"/>
      <c r="L26" s="1"/>
      <c r="M26" s="1">
        <f>M23+M15</f>
        <v>684250</v>
      </c>
      <c r="N26" s="1"/>
      <c r="O26" s="1">
        <f>O23+O15</f>
        <v>1021700</v>
      </c>
      <c r="P26">
        <f>O26-M26</f>
        <v>337450</v>
      </c>
      <c r="S26">
        <v>300000</v>
      </c>
    </row>
    <row r="27" spans="3:19" x14ac:dyDescent="0.3">
      <c r="K27" s="1"/>
      <c r="L27" s="1"/>
      <c r="M27" s="1"/>
      <c r="N27" s="1"/>
      <c r="O27" s="1">
        <v>300000</v>
      </c>
      <c r="S27">
        <f>SUM(S25:S26)</f>
        <v>500000</v>
      </c>
    </row>
    <row r="28" spans="3:19" x14ac:dyDescent="0.3">
      <c r="O28">
        <f>O26-O27</f>
        <v>721700</v>
      </c>
      <c r="S28">
        <f>O26-S27</f>
        <v>521700</v>
      </c>
    </row>
    <row r="29" spans="3:19" x14ac:dyDescent="0.3">
      <c r="H29" t="s">
        <v>21</v>
      </c>
      <c r="I29">
        <v>684250</v>
      </c>
    </row>
    <row r="30" spans="3:19" x14ac:dyDescent="0.3">
      <c r="C30" t="s">
        <v>19</v>
      </c>
      <c r="D30">
        <v>300000</v>
      </c>
      <c r="H30" t="s">
        <v>18</v>
      </c>
      <c r="I30">
        <v>111000</v>
      </c>
    </row>
    <row r="31" spans="3:19" x14ac:dyDescent="0.3">
      <c r="C31" t="s">
        <v>20</v>
      </c>
      <c r="D31">
        <v>111000</v>
      </c>
      <c r="H31" t="s">
        <v>22</v>
      </c>
      <c r="I31">
        <f>I29-I30</f>
        <v>573250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34"/>
  <sheetViews>
    <sheetView tabSelected="1" topLeftCell="E5" workbookViewId="0">
      <selection activeCell="P34" sqref="P34"/>
    </sheetView>
  </sheetViews>
  <sheetFormatPr defaultRowHeight="14.4" x14ac:dyDescent="0.3"/>
  <cols>
    <col min="3" max="3" width="14.21875" customWidth="1"/>
    <col min="14" max="14" width="13.6640625" bestFit="1" customWidth="1"/>
  </cols>
  <sheetData>
    <row r="3" spans="3:20" x14ac:dyDescent="0.3">
      <c r="D3" t="s">
        <v>31</v>
      </c>
      <c r="N3" t="s">
        <v>16</v>
      </c>
    </row>
    <row r="4" spans="3:20" x14ac:dyDescent="0.3">
      <c r="C4" s="3" t="s">
        <v>23</v>
      </c>
      <c r="D4" s="3" t="s">
        <v>5</v>
      </c>
      <c r="E4" s="3" t="s">
        <v>24</v>
      </c>
      <c r="F4" s="3" t="s">
        <v>25</v>
      </c>
      <c r="G4" s="3"/>
      <c r="N4" s="3" t="s">
        <v>23</v>
      </c>
      <c r="O4" s="3" t="s">
        <v>5</v>
      </c>
      <c r="P4" s="3" t="s">
        <v>24</v>
      </c>
      <c r="Q4" s="3" t="s">
        <v>25</v>
      </c>
      <c r="R4" s="3"/>
    </row>
    <row r="5" spans="3:20" x14ac:dyDescent="0.3">
      <c r="C5" s="3" t="s">
        <v>26</v>
      </c>
      <c r="D5" s="6">
        <v>25</v>
      </c>
      <c r="E5" s="5">
        <v>2400</v>
      </c>
      <c r="F5" s="5">
        <f>D5*E5</f>
        <v>60000</v>
      </c>
      <c r="G5" s="3"/>
      <c r="N5" s="3" t="s">
        <v>26</v>
      </c>
      <c r="O5" s="4">
        <v>25</v>
      </c>
      <c r="P5" s="3">
        <v>1400</v>
      </c>
      <c r="Q5" s="3">
        <f>O5*P5</f>
        <v>35000</v>
      </c>
      <c r="R5" s="3"/>
    </row>
    <row r="6" spans="3:20" x14ac:dyDescent="0.3">
      <c r="C6" s="3" t="s">
        <v>13</v>
      </c>
      <c r="D6" s="6">
        <v>25</v>
      </c>
      <c r="E6" s="5">
        <v>1800</v>
      </c>
      <c r="F6" s="5">
        <f>D6*E6</f>
        <v>45000</v>
      </c>
      <c r="G6" s="3"/>
      <c r="N6" s="3" t="s">
        <v>13</v>
      </c>
      <c r="O6" s="4">
        <v>25</v>
      </c>
      <c r="P6" s="3">
        <v>1300</v>
      </c>
      <c r="Q6" s="3">
        <f>O6*P6</f>
        <v>32500</v>
      </c>
      <c r="R6" s="3"/>
    </row>
    <row r="7" spans="3:20" x14ac:dyDescent="0.3">
      <c r="C7" s="3" t="s">
        <v>27</v>
      </c>
      <c r="D7" s="6">
        <v>25</v>
      </c>
      <c r="E7" s="5">
        <v>1400</v>
      </c>
      <c r="F7" s="5">
        <f t="shared" ref="F7:F10" si="0">D7*E7</f>
        <v>35000</v>
      </c>
      <c r="G7" s="3"/>
      <c r="N7" s="3" t="s">
        <v>27</v>
      </c>
      <c r="O7" s="4">
        <v>25</v>
      </c>
      <c r="P7" s="3">
        <v>800</v>
      </c>
      <c r="Q7" s="3">
        <f t="shared" ref="Q7:Q10" si="1">O7*P7</f>
        <v>20000</v>
      </c>
      <c r="R7" s="3"/>
    </row>
    <row r="8" spans="3:20" x14ac:dyDescent="0.3">
      <c r="C8" s="3" t="s">
        <v>28</v>
      </c>
      <c r="D8" s="6">
        <v>53</v>
      </c>
      <c r="E8" s="5">
        <v>1400</v>
      </c>
      <c r="F8" s="5">
        <f t="shared" si="0"/>
        <v>74200</v>
      </c>
      <c r="G8" s="3"/>
      <c r="N8" s="3" t="s">
        <v>28</v>
      </c>
      <c r="O8" s="4">
        <v>53</v>
      </c>
      <c r="P8" s="3">
        <v>800</v>
      </c>
      <c r="Q8" s="3">
        <f t="shared" si="1"/>
        <v>42400</v>
      </c>
      <c r="R8" s="3"/>
    </row>
    <row r="9" spans="3:20" x14ac:dyDescent="0.3">
      <c r="C9" s="3" t="s">
        <v>29</v>
      </c>
      <c r="D9" s="6">
        <v>21</v>
      </c>
      <c r="E9" s="5">
        <v>2400</v>
      </c>
      <c r="F9" s="5">
        <f t="shared" si="0"/>
        <v>50400</v>
      </c>
      <c r="G9" s="3"/>
      <c r="N9" s="3" t="s">
        <v>29</v>
      </c>
      <c r="O9" s="4">
        <v>21</v>
      </c>
      <c r="P9" s="3">
        <v>1500</v>
      </c>
      <c r="Q9" s="3">
        <f t="shared" si="1"/>
        <v>31500</v>
      </c>
      <c r="R9" s="3"/>
    </row>
    <row r="10" spans="3:20" x14ac:dyDescent="0.3">
      <c r="C10" s="3" t="s">
        <v>30</v>
      </c>
      <c r="D10" s="6">
        <v>30</v>
      </c>
      <c r="E10" s="5">
        <v>1300</v>
      </c>
      <c r="F10" s="5">
        <f t="shared" si="0"/>
        <v>39000</v>
      </c>
      <c r="G10" s="3"/>
      <c r="N10" s="3" t="s">
        <v>30</v>
      </c>
      <c r="O10" s="4">
        <v>30</v>
      </c>
      <c r="P10" s="3">
        <v>700</v>
      </c>
      <c r="Q10" s="3">
        <f t="shared" si="1"/>
        <v>21000</v>
      </c>
      <c r="R10" s="3"/>
    </row>
    <row r="11" spans="3:20" x14ac:dyDescent="0.3">
      <c r="C11" s="3"/>
      <c r="D11" s="5"/>
      <c r="E11" s="5"/>
      <c r="F11" s="5">
        <f>SUM(F5:F10)</f>
        <v>303600</v>
      </c>
      <c r="G11" s="3"/>
      <c r="N11" s="3"/>
      <c r="O11" s="3"/>
      <c r="P11" s="3"/>
      <c r="Q11" s="3">
        <f>SUM(Q5:Q10)</f>
        <v>182400</v>
      </c>
      <c r="R11" s="3"/>
      <c r="T11">
        <f>F11-Q11</f>
        <v>121200</v>
      </c>
    </row>
    <row r="13" spans="3:20" x14ac:dyDescent="0.3">
      <c r="D13" t="s">
        <v>32</v>
      </c>
      <c r="O13" t="s">
        <v>32</v>
      </c>
    </row>
    <row r="14" spans="3:20" x14ac:dyDescent="0.3">
      <c r="C14" s="3" t="s">
        <v>23</v>
      </c>
      <c r="D14" s="3" t="s">
        <v>5</v>
      </c>
      <c r="E14" s="3" t="s">
        <v>24</v>
      </c>
      <c r="F14" s="3" t="s">
        <v>25</v>
      </c>
      <c r="G14" s="3"/>
      <c r="N14" s="3" t="s">
        <v>23</v>
      </c>
      <c r="O14" s="3" t="s">
        <v>5</v>
      </c>
      <c r="P14" s="3" t="s">
        <v>24</v>
      </c>
      <c r="Q14" s="3" t="s">
        <v>25</v>
      </c>
      <c r="R14" s="3"/>
    </row>
    <row r="15" spans="3:20" x14ac:dyDescent="0.3">
      <c r="C15" s="3" t="s">
        <v>33</v>
      </c>
      <c r="D15" s="6">
        <v>452</v>
      </c>
      <c r="E15" s="5">
        <v>1400</v>
      </c>
      <c r="F15" s="5">
        <f>D15*E15</f>
        <v>632800</v>
      </c>
      <c r="G15" s="3"/>
      <c r="J15">
        <v>25</v>
      </c>
      <c r="K15">
        <v>1000</v>
      </c>
      <c r="L15">
        <f>J15*K15</f>
        <v>25000</v>
      </c>
      <c r="N15" s="3" t="s">
        <v>33</v>
      </c>
      <c r="O15" s="4">
        <v>390</v>
      </c>
      <c r="P15" s="3">
        <v>850</v>
      </c>
      <c r="Q15" s="3">
        <f>O15*P15</f>
        <v>331500</v>
      </c>
      <c r="R15" s="3"/>
    </row>
    <row r="16" spans="3:20" x14ac:dyDescent="0.3">
      <c r="C16" s="3" t="s">
        <v>8</v>
      </c>
      <c r="D16" s="6">
        <v>100</v>
      </c>
      <c r="E16" s="5">
        <v>1300</v>
      </c>
      <c r="F16" s="5">
        <f>D16*E16</f>
        <v>130000</v>
      </c>
      <c r="G16" s="3"/>
      <c r="J16">
        <v>25</v>
      </c>
      <c r="K16">
        <v>950</v>
      </c>
      <c r="L16">
        <f t="shared" ref="L16:L18" si="2">J16*K16</f>
        <v>23750</v>
      </c>
      <c r="N16" s="3" t="s">
        <v>8</v>
      </c>
      <c r="O16" s="4">
        <v>100</v>
      </c>
      <c r="P16" s="3">
        <v>700</v>
      </c>
      <c r="Q16" s="3">
        <f>O16*P16</f>
        <v>70000</v>
      </c>
      <c r="R16" s="3"/>
    </row>
    <row r="17" spans="3:18" x14ac:dyDescent="0.3">
      <c r="C17" s="3" t="s">
        <v>34</v>
      </c>
      <c r="D17" s="6">
        <v>40</v>
      </c>
      <c r="E17" s="5">
        <v>1200</v>
      </c>
      <c r="F17" s="5">
        <f t="shared" ref="F17:F19" si="3">D17*E17</f>
        <v>48000</v>
      </c>
      <c r="G17" s="3"/>
      <c r="J17">
        <v>50</v>
      </c>
      <c r="K17">
        <v>900</v>
      </c>
      <c r="L17">
        <f t="shared" si="2"/>
        <v>45000</v>
      </c>
      <c r="N17" s="3" t="s">
        <v>34</v>
      </c>
      <c r="O17" s="4">
        <v>42</v>
      </c>
      <c r="P17" s="3">
        <v>725</v>
      </c>
      <c r="Q17" s="3">
        <f t="shared" ref="Q17:Q19" si="4">O17*P17</f>
        <v>30450</v>
      </c>
      <c r="R17" s="3"/>
    </row>
    <row r="18" spans="3:18" x14ac:dyDescent="0.3">
      <c r="C18" s="3" t="s">
        <v>41</v>
      </c>
      <c r="D18" s="5">
        <v>4</v>
      </c>
      <c r="E18" s="5">
        <v>1500</v>
      </c>
      <c r="F18" s="5">
        <f t="shared" si="3"/>
        <v>6000</v>
      </c>
      <c r="G18" s="3"/>
      <c r="J18">
        <v>390</v>
      </c>
      <c r="K18">
        <v>850</v>
      </c>
      <c r="L18">
        <f t="shared" si="2"/>
        <v>331500</v>
      </c>
      <c r="N18" s="3" t="s">
        <v>33</v>
      </c>
      <c r="O18" s="3">
        <v>100</v>
      </c>
      <c r="P18" s="3">
        <v>925</v>
      </c>
      <c r="Q18" s="3">
        <f t="shared" si="4"/>
        <v>92500</v>
      </c>
      <c r="R18" s="3"/>
    </row>
    <row r="19" spans="3:18" x14ac:dyDescent="0.3">
      <c r="C19" s="3" t="s">
        <v>42</v>
      </c>
      <c r="D19" s="3">
        <v>7</v>
      </c>
      <c r="E19" s="3">
        <v>1000</v>
      </c>
      <c r="F19" s="3">
        <f t="shared" si="3"/>
        <v>7000</v>
      </c>
      <c r="G19" s="3"/>
      <c r="J19">
        <f>SUM(J15:J18)</f>
        <v>490</v>
      </c>
      <c r="L19">
        <f>SUM(L15:L18)</f>
        <v>425250</v>
      </c>
      <c r="N19" s="3" t="s">
        <v>46</v>
      </c>
      <c r="O19" s="3">
        <v>7</v>
      </c>
      <c r="P19" s="3">
        <v>600</v>
      </c>
      <c r="Q19" s="3">
        <f t="shared" si="4"/>
        <v>4200</v>
      </c>
      <c r="R19" s="3"/>
    </row>
    <row r="20" spans="3:18" x14ac:dyDescent="0.3">
      <c r="C20" s="3"/>
      <c r="D20" s="3"/>
      <c r="E20" s="3"/>
      <c r="F20" s="5">
        <f>SUM(F15:F19)</f>
        <v>823800</v>
      </c>
      <c r="G20" s="3"/>
      <c r="L20">
        <f>L19/J19</f>
        <v>867.85714285714289</v>
      </c>
      <c r="N20" s="3"/>
      <c r="O20" s="3"/>
      <c r="P20" s="3"/>
      <c r="Q20" s="3">
        <f>SUM(Q15:Q19)</f>
        <v>528650</v>
      </c>
      <c r="R20" s="3"/>
    </row>
    <row r="22" spans="3:18" x14ac:dyDescent="0.3">
      <c r="D22" t="s">
        <v>40</v>
      </c>
      <c r="E22">
        <f>F20+F11</f>
        <v>1127400</v>
      </c>
    </row>
    <row r="23" spans="3:18" x14ac:dyDescent="0.3">
      <c r="D23" t="s">
        <v>35</v>
      </c>
      <c r="E23">
        <v>300000</v>
      </c>
      <c r="Q23">
        <f>Q20+Q11</f>
        <v>711050</v>
      </c>
    </row>
    <row r="24" spans="3:18" x14ac:dyDescent="0.3">
      <c r="D24" t="s">
        <v>35</v>
      </c>
      <c r="E24">
        <v>200000</v>
      </c>
    </row>
    <row r="25" spans="3:18" x14ac:dyDescent="0.3">
      <c r="D25" t="s">
        <v>25</v>
      </c>
      <c r="E25">
        <f>SUM(E23:E24)</f>
        <v>500000</v>
      </c>
      <c r="O25" t="s">
        <v>38</v>
      </c>
      <c r="Q25">
        <v>111000</v>
      </c>
    </row>
    <row r="26" spans="3:18" x14ac:dyDescent="0.3">
      <c r="D26" t="s">
        <v>39</v>
      </c>
      <c r="E26">
        <f>E22-E25</f>
        <v>627400</v>
      </c>
      <c r="H26">
        <v>347</v>
      </c>
      <c r="O26" t="s">
        <v>37</v>
      </c>
      <c r="Q26">
        <v>150000</v>
      </c>
    </row>
    <row r="27" spans="3:18" x14ac:dyDescent="0.3">
      <c r="C27" t="s">
        <v>35</v>
      </c>
      <c r="E27">
        <v>96466</v>
      </c>
      <c r="H27">
        <v>278</v>
      </c>
      <c r="O27" t="s">
        <v>36</v>
      </c>
      <c r="Q27">
        <v>200000</v>
      </c>
    </row>
    <row r="28" spans="3:18" x14ac:dyDescent="0.3">
      <c r="C28" t="s">
        <v>35</v>
      </c>
      <c r="E28">
        <v>200000</v>
      </c>
      <c r="H28">
        <f>H26*H27</f>
        <v>96466</v>
      </c>
      <c r="Q28">
        <f>SUM(Q25:Q27)</f>
        <v>461000</v>
      </c>
    </row>
    <row r="29" spans="3:18" x14ac:dyDescent="0.3">
      <c r="C29" t="s">
        <v>35</v>
      </c>
      <c r="E29">
        <v>138283</v>
      </c>
      <c r="O29" t="s">
        <v>39</v>
      </c>
      <c r="Q29">
        <f>Q23-Q28</f>
        <v>250050</v>
      </c>
    </row>
    <row r="30" spans="3:18" x14ac:dyDescent="0.3">
      <c r="C30" t="s">
        <v>43</v>
      </c>
      <c r="E30">
        <f>E27+E28+E29</f>
        <v>434749</v>
      </c>
      <c r="O30" t="s">
        <v>44</v>
      </c>
      <c r="Q30">
        <v>200000</v>
      </c>
    </row>
    <row r="31" spans="3:18" x14ac:dyDescent="0.3">
      <c r="C31" t="s">
        <v>39</v>
      </c>
      <c r="E31">
        <f>E26-E30</f>
        <v>192651</v>
      </c>
      <c r="O31" t="s">
        <v>45</v>
      </c>
      <c r="Q31">
        <f>Q29-Q30</f>
        <v>50050</v>
      </c>
    </row>
    <row r="32" spans="3:18" x14ac:dyDescent="0.3">
      <c r="O32" t="s">
        <v>47</v>
      </c>
      <c r="Q32">
        <v>30000</v>
      </c>
    </row>
    <row r="33" spans="15:17" x14ac:dyDescent="0.3">
      <c r="O33" t="s">
        <v>48</v>
      </c>
      <c r="Q33">
        <v>2500</v>
      </c>
    </row>
    <row r="34" spans="15:17" x14ac:dyDescent="0.3">
      <c r="Q34">
        <f>Q31+Q32+Q33</f>
        <v>82550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2024-05-14T18:43:27Z</dcterms:modified>
</cp:coreProperties>
</file>