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9.xml" ContentType="application/vnd.openxmlformats-officedocument.drawingml.chartshapes+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0.xml" ContentType="application/vnd.openxmlformats-officedocument.drawing+xml"/>
  <Override PartName="/xl/slicers/slicer6.xml" ContentType="application/vnd.ms-excel.slicer+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tables/table2.xml" ContentType="application/vnd.openxmlformats-officedocument.spreadsheetml.table+xml"/>
  <Override PartName="/xl/charts/chartEx5.xml" ContentType="application/vnd.ms-office.chartex+xml"/>
  <Override PartName="/xl/charts/style23.xml" ContentType="application/vnd.ms-office.chartstyle+xml"/>
  <Override PartName="/xl/charts/colors23.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charts/chart19.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8.xml" ContentType="application/vnd.openxmlformats-officedocument.spreadsheetml.pivotTable+xml"/>
  <Override PartName="/xl/drawings/drawing13.xml" ContentType="application/vnd.openxmlformats-officedocument.drawing+xml"/>
  <Override PartName="/xl/charts/chart20.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9.xml" ContentType="application/vnd.openxmlformats-officedocument.spreadsheetml.pivotTable+xml"/>
  <Override PartName="/xl/drawings/drawing14.xml" ContentType="application/vnd.openxmlformats-officedocument.drawing+xml"/>
  <Override PartName="/xl/slicers/slicer7.xml" ContentType="application/vnd.ms-excel.slicer+xml"/>
  <Override PartName="/xl/charts/chartEx6.xml" ContentType="application/vnd.ms-office.chartex+xml"/>
  <Override PartName="/xl/charts/style26.xml" ContentType="application/vnd.ms-office.chartstyle+xml"/>
  <Override PartName="/xl/charts/colors26.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EE9D4AA0-464E-418A-822B-E4C7B8509E1B}" xr6:coauthVersionLast="47" xr6:coauthVersionMax="47" xr10:uidLastSave="{00000000-0000-0000-0000-000000000000}"/>
  <bookViews>
    <workbookView xWindow="-120" yWindow="-120" windowWidth="20730" windowHeight="11160" firstSheet="1" activeTab="2" xr2:uid="{5AF5D4AF-D10E-435D-ABA8-B0D0494ED23E}"/>
  </bookViews>
  <sheets>
    <sheet name="Data" sheetId="1" r:id="rId1"/>
    <sheet name="KPI" sheetId="7" r:id="rId2"/>
    <sheet name="DB" sheetId="17" r:id="rId3"/>
    <sheet name="Dashboard" sheetId="8" r:id="rId4"/>
    <sheet name="Rating" sheetId="9" r:id="rId5"/>
    <sheet name="Employee by Gender" sheetId="10" r:id="rId6"/>
    <sheet name="Education-wise Attrition" sheetId="12" r:id="rId7"/>
    <sheet name="Attrition By Job Role" sheetId="13" r:id="rId8"/>
    <sheet name="Department-wise Attrition" sheetId="14" r:id="rId9"/>
    <sheet name="Attrition By Age-Group" sheetId="15" r:id="rId10"/>
    <sheet name="Attrition By Marriage Status" sheetId="16" r:id="rId11"/>
    <sheet name="Images" sheetId="2" r:id="rId12"/>
    <sheet name="Background 1" sheetId="3" r:id="rId13"/>
    <sheet name="Background 2" sheetId="4" r:id="rId14"/>
    <sheet name="Background 3" sheetId="5" r:id="rId15"/>
    <sheet name="Background 4" sheetId="6" r:id="rId16"/>
  </sheets>
  <definedNames>
    <definedName name="_xlchart.v1.10" hidden="1">'Attrition By Job Role'!$E$4:$E$12</definedName>
    <definedName name="_xlchart.v1.11" hidden="1">'Attrition By Job Role'!$F$3</definedName>
    <definedName name="_xlchart.v1.12" hidden="1">'Attrition By Job Role'!$F$4:$F$12</definedName>
    <definedName name="_xlchart.v1.2" hidden="1">'Attrition By Job Role'!$E$4:$E$12</definedName>
    <definedName name="_xlchart.v1.3" hidden="1">'Attrition By Job Role'!$F$3</definedName>
    <definedName name="_xlchart.v1.4"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0" hidden="1">'Attrition By Marriage Status'!$D$4:$D$6</definedName>
    <definedName name="_xlchart.v2.1" hidden="1">'Attrition By Marriage Status'!$E$4:$E$6</definedName>
    <definedName name="_xlchart.v2.13" hidden="1">'Attrition By Marriage Status'!$D$4:$D$6</definedName>
    <definedName name="_xlchart.v2.1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1"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B6" i="9"/>
  <c r="E7" i="7"/>
  <c r="D7" i="7"/>
  <c r="E6" i="16"/>
  <c r="E4" i="14"/>
  <c r="F9" i="13"/>
  <c r="F5" i="13"/>
  <c r="E4" i="16"/>
  <c r="F12" i="13"/>
  <c r="F8" i="13"/>
  <c r="F4" i="13"/>
  <c r="A7" i="7"/>
  <c r="E5" i="14"/>
  <c r="F11" i="13"/>
  <c r="F7" i="13"/>
  <c r="B12" i="10"/>
  <c r="B7" i="7"/>
  <c r="E5" i="16"/>
  <c r="E6" i="14"/>
  <c r="F10" i="13"/>
  <c r="F6" i="13"/>
  <c r="B11" i="10"/>
  <c r="C7" i="7"/>
  <c r="O9" i="17" l="1"/>
  <c r="E9" i="17"/>
  <c r="B9" i="17"/>
  <c r="H9" i="17"/>
  <c r="L9" i="17"/>
  <c r="B7" i="9"/>
  <c r="C7" i="9" s="1"/>
  <c r="C11" i="10"/>
  <c r="C12" i="10"/>
  <c r="C6" i="9"/>
  <c r="F5" i="14"/>
  <c r="F4" i="14"/>
  <c r="F6" i="14"/>
</calcChain>
</file>

<file path=xl/sharedStrings.xml><?xml version="1.0" encoding="utf-8"?>
<sst xmlns="http://schemas.openxmlformats.org/spreadsheetml/2006/main" count="19227" uniqueCount="1569">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</sst>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NumberFormat="1"/>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3" borderId="0" xfId="0" applyFill="1"/>
    <xf numFmtId="0" fontId="0" fillId="4" borderId="0" xfId="0" applyFill="1"/>
    <xf numFmtId="0" fontId="3" fillId="3" borderId="0" xfId="0" applyFont="1" applyFill="1"/>
    <xf numFmtId="10" fontId="3" fillId="3" borderId="0" xfId="0" applyNumberFormat="1" applyFont="1" applyFill="1" applyAlignment="1">
      <alignment horizontal="left"/>
    </xf>
    <xf numFmtId="164" fontId="3" fillId="3" borderId="0" xfId="0" applyNumberFormat="1" applyFont="1" applyFill="1" applyAlignment="1">
      <alignment horizontal="left"/>
    </xf>
  </cellXfs>
  <cellStyles count="2">
    <cellStyle name="Normal" xfId="0" builtinId="0"/>
    <cellStyle name="Percent" xfId="1" builtinId="5"/>
  </cellStyles>
  <dxfs count="2">
    <dxf>
      <font>
        <color theme="0"/>
      </font>
      <fill>
        <patternFill>
          <bgColor theme="4" tint="-0.24994659260841701"/>
        </patternFill>
      </fill>
    </dxf>
    <dxf>
      <numFmt numFmtId="164" formatCode="0.0"/>
    </dxf>
  </dxfs>
  <tableStyles count="1" defaultTableStyle="TableStyleMedium2" defaultPivotStyle="PivotStyleLight16">
    <tableStyle name="Slicer Style 1" pivot="0" table="0" count="1" xr9:uid="{2CAD513E-0873-46EB-8434-17CA575B9107}">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accent1">
                  <a:alpha val="95000"/>
                </a:schemeClr>
              </a:solidFill>
            </a:ln>
          </c:spPr>
          <c:dPt>
            <c:idx val="0"/>
            <c:bubble3D val="0"/>
            <c:spPr>
              <a:gradFill>
                <a:gsLst>
                  <a:gs pos="0">
                    <a:schemeClr val="accent6">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8400000" scaled="0"/>
              </a:gradFill>
              <a:ln w="19050">
                <a:solidFill>
                  <a:schemeClr val="accent1">
                    <a:alpha val="95000"/>
                  </a:schemeClr>
                </a:solidFill>
              </a:ln>
              <a:effectLst/>
            </c:spPr>
            <c:extLst>
              <c:ext xmlns:c16="http://schemas.microsoft.com/office/drawing/2014/chart" uri="{C3380CC4-5D6E-409C-BE32-E72D297353CC}">
                <c16:uniqueId val="{00000001-F848-4C34-84E9-3977A65597FD}"/>
              </c:ext>
            </c:extLst>
          </c:dPt>
          <c:dPt>
            <c:idx val="1"/>
            <c:bubble3D val="0"/>
            <c:spPr>
              <a:solidFill>
                <a:schemeClr val="bg1"/>
              </a:solidFill>
              <a:ln w="19050">
                <a:solidFill>
                  <a:schemeClr val="accent1">
                    <a:alpha val="95000"/>
                  </a:schemeClr>
                </a:solidFill>
              </a:ln>
              <a:effectLst/>
            </c:spPr>
            <c:extLst>
              <c:ext xmlns:c16="http://schemas.microsoft.com/office/drawing/2014/chart" uri="{C3380CC4-5D6E-409C-BE32-E72D297353CC}">
                <c16:uniqueId val="{00000003-F848-4C34-84E9-3977A65597FD}"/>
              </c:ext>
            </c:extLst>
          </c:dPt>
          <c:dLbls>
            <c:dLbl>
              <c:idx val="0"/>
              <c:layout>
                <c:manualLayout>
                  <c:x val="-0.17911028120077388"/>
                  <c:y val="-0.124999870065746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848-4C34-84E9-3977A65597FD}"/>
                </c:ext>
              </c:extLst>
            </c:dLbl>
            <c:dLbl>
              <c:idx val="1"/>
              <c:delete val="1"/>
              <c:extLst>
                <c:ext xmlns:c15="http://schemas.microsoft.com/office/drawing/2012/chart" uri="{CE6537A1-D6FC-4f65-9D91-7224C49458BB}"/>
                <c:ext xmlns:c16="http://schemas.microsoft.com/office/drawing/2014/chart" uri="{C3380CC4-5D6E-409C-BE32-E72D297353CC}">
                  <c16:uniqueId val="{00000003-F848-4C34-84E9-3977A65597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F848-4C34-84E9-3977A65597FD}"/>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00457519160927"/>
          <c:y val="6.1971830985915494E-2"/>
          <c:w val="0.48707909162098667"/>
          <c:h val="0.87605633802816907"/>
        </c:manualLayout>
      </c:layout>
      <c:doughnutChart>
        <c:varyColors val="1"/>
        <c:ser>
          <c:idx val="0"/>
          <c:order val="0"/>
          <c:dPt>
            <c:idx val="0"/>
            <c:bubble3D val="0"/>
            <c:spPr>
              <a:gradFill>
                <a:gsLst>
                  <a:gs pos="0">
                    <a:srgbClr val="00B050"/>
                  </a:gs>
                  <a:gs pos="83000">
                    <a:srgbClr val="FFFF00"/>
                  </a:gs>
                </a:gsLst>
                <a:lin ang="5400000" scaled="1"/>
              </a:gradFill>
              <a:ln w="19050">
                <a:noFill/>
              </a:ln>
              <a:effectLst/>
            </c:spPr>
            <c:extLst>
              <c:ext xmlns:c16="http://schemas.microsoft.com/office/drawing/2014/chart" uri="{C3380CC4-5D6E-409C-BE32-E72D297353CC}">
                <c16:uniqueId val="{00000001-A639-4177-A787-941DDEA56B3F}"/>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A639-4177-A787-941DDEA56B3F}"/>
              </c:ext>
            </c:extLst>
          </c:dPt>
          <c:dLbls>
            <c:dLbl>
              <c:idx val="0"/>
              <c:layout>
                <c:manualLayout>
                  <c:x val="-0.20689655172413793"/>
                  <c:y val="1.3223140495867708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639-4177-A787-941DDEA56B3F}"/>
                </c:ext>
              </c:extLst>
            </c:dLbl>
            <c:dLbl>
              <c:idx val="1"/>
              <c:delete val="1"/>
              <c:extLst>
                <c:ext xmlns:c15="http://schemas.microsoft.com/office/drawing/2012/chart" uri="{CE6537A1-D6FC-4f65-9D91-7224C49458BB}"/>
                <c:ext xmlns:c16="http://schemas.microsoft.com/office/drawing/2014/chart" uri="{C3380CC4-5D6E-409C-BE32-E72D297353CC}">
                  <c16:uniqueId val="{00000003-A639-4177-A787-941DDEA56B3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A639-4177-A787-941DDEA56B3F}"/>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97839266226108"/>
          <c:y val="0.14177873772931107"/>
          <c:w val="0.66270936340715836"/>
          <c:h val="0.71644252454137791"/>
        </c:manualLayout>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2074-4647-AEC1-677EF386044E}"/>
              </c:ext>
            </c:extLst>
          </c:dPt>
          <c:dPt>
            <c:idx val="1"/>
            <c:bubble3D val="0"/>
            <c:spPr>
              <a:gradFill>
                <a:gsLst>
                  <a:gs pos="40000">
                    <a:srgbClr val="92D050"/>
                  </a:gs>
                  <a:gs pos="94000">
                    <a:srgbClr val="FFFF00"/>
                  </a:gs>
                </a:gsLst>
                <a:lin ang="5400000" scaled="1"/>
              </a:gradFill>
              <a:ln w="19050">
                <a:noFill/>
              </a:ln>
              <a:effectLst/>
            </c:spPr>
            <c:extLst>
              <c:ext xmlns:c16="http://schemas.microsoft.com/office/drawing/2014/chart" uri="{C3380CC4-5D6E-409C-BE32-E72D297353CC}">
                <c16:uniqueId val="{00000003-2074-4647-AEC1-677EF386044E}"/>
              </c:ext>
            </c:extLst>
          </c:dPt>
          <c:dLbls>
            <c:dLbl>
              <c:idx val="0"/>
              <c:delete val="1"/>
              <c:extLst>
                <c:ext xmlns:c15="http://schemas.microsoft.com/office/drawing/2012/chart" uri="{CE6537A1-D6FC-4f65-9D91-7224C49458BB}"/>
                <c:ext xmlns:c16="http://schemas.microsoft.com/office/drawing/2014/chart" uri="{C3380CC4-5D6E-409C-BE32-E72D297353CC}">
                  <c16:uniqueId val="{00000001-2074-4647-AEC1-677EF386044E}"/>
                </c:ext>
              </c:extLst>
            </c:dLbl>
            <c:dLbl>
              <c:idx val="1"/>
              <c:layout>
                <c:manualLayout>
                  <c:x val="0.26641613311489076"/>
                  <c:y val="-0.15801282087660021"/>
                </c:manualLayout>
              </c:layout>
              <c:spPr>
                <a:noFill/>
                <a:ln>
                  <a:noFill/>
                </a:ln>
                <a:effectLst/>
              </c:spPr>
              <c:txPr>
                <a:bodyPr rot="0" spcFirstLastPara="1" vertOverflow="ellipsis" vert="horz" wrap="square" lIns="38100" tIns="19050" rIns="38100" bIns="19050" anchor="ctr" anchorCtr="0">
                  <a:noAutofit/>
                </a:bodyPr>
                <a:lstStyle/>
                <a:p>
                  <a:pPr algn="ctr">
                    <a:defRPr lang="en-US"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126652951888213"/>
                      <c:h val="0.27517101501254732"/>
                    </c:manualLayout>
                  </c15:layout>
                </c:ext>
                <c:ext xmlns:c16="http://schemas.microsoft.com/office/drawing/2014/chart" uri="{C3380CC4-5D6E-409C-BE32-E72D297353CC}">
                  <c16:uniqueId val="{00000003-2074-4647-AEC1-677EF386044E}"/>
                </c:ext>
              </c:extLst>
            </c:dLbl>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74-4647-AEC1-677EF386044E}"/>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6"/>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FF00"/>
              </a:gs>
              <a:gs pos="68000">
                <a:schemeClr val="accent1">
                  <a:lumMod val="60000"/>
                  <a:lumOff val="40000"/>
                </a:schemeClr>
              </a:gs>
              <a:gs pos="35000">
                <a:srgbClr val="92D050"/>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01397344553459"/>
          <c:y val="6.8535825545171333E-2"/>
          <c:w val="0.8776104764895738"/>
          <c:h val="0.86292834890965731"/>
        </c:manualLayout>
      </c:layout>
      <c:barChart>
        <c:barDir val="bar"/>
        <c:grouping val="clustered"/>
        <c:varyColors val="0"/>
        <c:ser>
          <c:idx val="0"/>
          <c:order val="0"/>
          <c:tx>
            <c:strRef>
              <c:f>'Education-wise Attrition'!$B$3</c:f>
              <c:strCache>
                <c:ptCount val="1"/>
                <c:pt idx="0">
                  <c:v>Total</c:v>
                </c:pt>
              </c:strCache>
            </c:strRef>
          </c:tx>
          <c:spPr>
            <a:gradFill flip="none" rotWithShape="1">
              <a:gsLst>
                <a:gs pos="0">
                  <a:srgbClr val="FFFF00"/>
                </a:gs>
                <a:gs pos="68000">
                  <a:schemeClr val="accent1">
                    <a:lumMod val="60000"/>
                    <a:lumOff val="40000"/>
                  </a:schemeClr>
                </a:gs>
                <a:gs pos="35000">
                  <a:srgbClr val="92D050"/>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368-4C73-AAAF-D096B315F6CB}"/>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74635685876691"/>
          <c:y val="0.29936665758968056"/>
          <c:w val="0.71558028072577884"/>
          <c:h val="0.690559610946748"/>
        </c:manualLayout>
      </c:layout>
      <c:pieChart>
        <c:varyColors val="1"/>
        <c:ser>
          <c:idx val="0"/>
          <c:order val="0"/>
          <c:explosion val="3"/>
          <c:dPt>
            <c:idx val="0"/>
            <c:bubble3D val="0"/>
            <c:spPr>
              <a:solidFill>
                <a:srgbClr val="FFFF00"/>
              </a:solidFill>
              <a:ln w="19050">
                <a:noFill/>
              </a:ln>
              <a:effectLst/>
            </c:spPr>
            <c:extLst>
              <c:ext xmlns:c16="http://schemas.microsoft.com/office/drawing/2014/chart" uri="{C3380CC4-5D6E-409C-BE32-E72D297353CC}">
                <c16:uniqueId val="{00000001-76DC-462F-A505-2A9FEE4D6FC1}"/>
              </c:ext>
            </c:extLst>
          </c:dPt>
          <c:dPt>
            <c:idx val="1"/>
            <c:bubble3D val="0"/>
            <c:spPr>
              <a:gradFill>
                <a:gsLst>
                  <a:gs pos="0">
                    <a:schemeClr val="accent6">
                      <a:lumMod val="60000"/>
                      <a:lumOff val="4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6DC-462F-A505-2A9FEE4D6FC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6DC-462F-A505-2A9FEE4D6FC1}"/>
              </c:ext>
            </c:extLst>
          </c:dPt>
          <c:dLbls>
            <c:dLbl>
              <c:idx val="0"/>
              <c:tx>
                <c:rich>
                  <a:bodyPr/>
                  <a:lstStyle/>
                  <a:p>
                    <a:fld id="{5A3D8CA6-81C0-4AF7-AAEE-6EF06AEFA762}" type="CELLRANGE">
                      <a:rPr lang="en-US"/>
                      <a:pPr/>
                      <a:t>[CELLRANGE]</a:t>
                    </a:fld>
                    <a:r>
                      <a:rPr lang="en-US" baseline="0"/>
                      <a:t>, </a:t>
                    </a:r>
                    <a:fld id="{2A428A9B-33E1-45EE-B4F5-1F0A0EE0B55F}"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6DC-462F-A505-2A9FEE4D6FC1}"/>
                </c:ext>
              </c:extLst>
            </c:dLbl>
            <c:dLbl>
              <c:idx val="1"/>
              <c:tx>
                <c:rich>
                  <a:bodyPr/>
                  <a:lstStyle/>
                  <a:p>
                    <a:fld id="{FCAB1031-E8BC-4E48-B274-D51FB1633CBE}" type="CELLRANGE">
                      <a:rPr lang="en-US"/>
                      <a:pPr/>
                      <a:t>[CELLRANGE]</a:t>
                    </a:fld>
                    <a:r>
                      <a:rPr lang="en-US" baseline="0"/>
                      <a:t>, </a:t>
                    </a:r>
                    <a:fld id="{D0A33F09-394F-4ABA-9AAC-5FF3928FDB8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6DC-462F-A505-2A9FEE4D6FC1}"/>
                </c:ext>
              </c:extLst>
            </c:dLbl>
            <c:dLbl>
              <c:idx val="2"/>
              <c:tx>
                <c:rich>
                  <a:bodyPr/>
                  <a:lstStyle/>
                  <a:p>
                    <a:fld id="{195A5AAB-D9C9-42DA-8C05-A0722C02E005}" type="CELLRANGE">
                      <a:rPr lang="en-US"/>
                      <a:pPr/>
                      <a:t>[CELLRANGE]</a:t>
                    </a:fld>
                    <a:r>
                      <a:rPr lang="en-US" baseline="0"/>
                      <a:t>, </a:t>
                    </a:r>
                    <a:fld id="{EAC1E8EB-51B3-423B-A8C0-B18DA1CE49A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6DC-462F-A505-2A9FEE4D6FC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6DC-462F-A505-2A9FEE4D6FC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6"/>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FF00"/>
              </a:gs>
              <a:gs pos="48000">
                <a:srgbClr val="92D050"/>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678098937634511E-2"/>
          <c:y val="3.3107210893291168E-2"/>
          <c:w val="0.90568060021436225"/>
          <c:h val="0.79242326120464079"/>
        </c:manualLayout>
      </c:layout>
      <c:barChart>
        <c:barDir val="col"/>
        <c:grouping val="clustered"/>
        <c:varyColors val="0"/>
        <c:ser>
          <c:idx val="0"/>
          <c:order val="0"/>
          <c:tx>
            <c:strRef>
              <c:f>'Attrition By Age-Group'!$B$3</c:f>
              <c:strCache>
                <c:ptCount val="1"/>
                <c:pt idx="0">
                  <c:v>Total</c:v>
                </c:pt>
              </c:strCache>
            </c:strRef>
          </c:tx>
          <c:spPr>
            <a:gradFill flip="none" rotWithShape="1">
              <a:gsLst>
                <a:gs pos="0">
                  <a:srgbClr val="FFFF00"/>
                </a:gs>
                <a:gs pos="48000">
                  <a:srgbClr val="92D050"/>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9D5-4CC9-82ED-01F3E72BABD3}"/>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28AD8630-DB04-432C-88B2-43C78B47C151}" type="CELLRANGE">
                      <a:rPr lang="en-US"/>
                      <a:pPr/>
                      <a:t>[CELLRANGE]</a:t>
                    </a:fld>
                    <a:r>
                      <a:rPr lang="en-US" baseline="0"/>
                      <a:t>, </a:t>
                    </a:r>
                    <a:fld id="{155287B5-B77D-41B2-B66A-5C04C8DE996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0D25F196-112E-4C31-852A-FA6DC73B403C}" type="CELLRANGE">
                      <a:rPr lang="en-US"/>
                      <a:pPr/>
                      <a:t>[CELLRANGE]</a:t>
                    </a:fld>
                    <a:r>
                      <a:rPr lang="en-US" baseline="0"/>
                      <a:t>, </a:t>
                    </a:r>
                    <a:fld id="{1398D285-3682-4252-99DF-AF29C1ED833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5FA7F2DB-BA91-4A36-8645-D0F711F9F649}" type="CELLRANGE">
                      <a:rPr lang="en-US"/>
                      <a:pPr/>
                      <a:t>[CELLRANGE]</a:t>
                    </a:fld>
                    <a:r>
                      <a:rPr lang="en-US" baseline="0"/>
                      <a:t>, </a:t>
                    </a:r>
                    <a:fld id="{9B1F37FE-BCEC-47F4-8BF5-F90394EBB84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856-4252-AF31-107FE52257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56-4252-AF31-107FE522576D}"/>
              </c:ext>
            </c:extLst>
          </c:dPt>
          <c:dLbls>
            <c:dLbl>
              <c:idx val="0"/>
              <c:layout>
                <c:manualLayout>
                  <c:x val="-0.24495354786491652"/>
                  <c:y val="-0.124999724684764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56-4252-AF31-107FE522576D}"/>
                </c:ext>
              </c:extLst>
            </c:dLbl>
            <c:dLbl>
              <c:idx val="1"/>
              <c:delete val="1"/>
              <c:extLst>
                <c:ext xmlns:c15="http://schemas.microsoft.com/office/drawing/2012/chart" uri="{CE6537A1-D6FC-4f65-9D91-7224C49458BB}"/>
                <c:ext xmlns:c16="http://schemas.microsoft.com/office/drawing/2014/chart" uri="{C3380CC4-5D6E-409C-BE32-E72D297353CC}">
                  <c16:uniqueId val="{00000003-A856-4252-AF31-107FE52257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A856-4252-AF31-107FE522576D}"/>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00457519160927"/>
          <c:y val="6.1971830985915494E-2"/>
          <c:w val="0.48707909162098667"/>
          <c:h val="0.87605633802816907"/>
        </c:manualLayout>
      </c:layout>
      <c:doughnutChart>
        <c:varyColors val="1"/>
        <c:ser>
          <c:idx val="0"/>
          <c:order val="0"/>
          <c:dPt>
            <c:idx val="0"/>
            <c:bubble3D val="0"/>
            <c:spPr>
              <a:gradFill>
                <a:gsLst>
                  <a:gs pos="0">
                    <a:srgbClr val="00B050"/>
                  </a:gs>
                  <a:gs pos="83000">
                    <a:srgbClr val="FFFF00"/>
                  </a:gs>
                </a:gsLst>
                <a:lin ang="5400000" scaled="1"/>
              </a:gradFill>
              <a:ln w="19050">
                <a:noFill/>
              </a:ln>
              <a:effectLst/>
            </c:spPr>
            <c:extLst>
              <c:ext xmlns:c16="http://schemas.microsoft.com/office/drawing/2014/chart" uri="{C3380CC4-5D6E-409C-BE32-E72D297353CC}">
                <c16:uniqueId val="{00000001-444C-4CC8-B316-5ACC21595E13}"/>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444C-4CC8-B316-5ACC21595E13}"/>
              </c:ext>
            </c:extLst>
          </c:dPt>
          <c:dLbls>
            <c:dLbl>
              <c:idx val="0"/>
              <c:layout>
                <c:manualLayout>
                  <c:x val="-0.20689655172413793"/>
                  <c:y val="1.3223140495867708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44C-4CC8-B316-5ACC21595E13}"/>
                </c:ext>
              </c:extLst>
            </c:dLbl>
            <c:dLbl>
              <c:idx val="1"/>
              <c:delete val="1"/>
              <c:extLst>
                <c:ext xmlns:c15="http://schemas.microsoft.com/office/drawing/2012/chart" uri="{CE6537A1-D6FC-4f65-9D91-7224C49458BB}"/>
                <c:ext xmlns:c16="http://schemas.microsoft.com/office/drawing/2014/chart" uri="{C3380CC4-5D6E-409C-BE32-E72D297353CC}">
                  <c16:uniqueId val="{00000003-444C-4CC8-B316-5ACC21595E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444C-4CC8-B316-5ACC21595E13}"/>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CAFCB564-C80C-4D5A-AF87-19ED1BA75739}" type="CELLRANGE">
                      <a:rPr lang="en-US"/>
                      <a:pPr/>
                      <a:t>[CELLRANGE]</a:t>
                    </a:fld>
                    <a:r>
                      <a:rPr lang="en-US" baseline="0"/>
                      <a:t>, </a:t>
                    </a:r>
                    <a:fld id="{C59867BC-3516-4029-AA0C-29B8A9EFD20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00586291-A127-425B-A5DB-B8728E55E861}" type="CELLRANGE">
                      <a:rPr lang="en-US"/>
                      <a:pPr/>
                      <a:t>[CELLRANGE]</a:t>
                    </a:fld>
                    <a:r>
                      <a:rPr lang="en-US" baseline="0"/>
                      <a:t>, </a:t>
                    </a:r>
                    <a:fld id="{49BE390D-87C7-4306-A2A1-EF408B4801C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61BA0013-9985-4B5E-840E-8C4533FE035B}" type="CELLRANGE">
                      <a:rPr lang="en-US"/>
                      <a:pPr/>
                      <a:t>[CELLRANGE]</a:t>
                    </a:fld>
                    <a:r>
                      <a:rPr lang="en-US" baseline="0"/>
                      <a:t>, </a:t>
                    </a:r>
                    <a:fld id="{B1C5843A-9A23-4759-B3E5-BD50E73D332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E7725989-8B5B-D341-8478-E6A4692692CA}">
          <cx:tx>
            <cx:txData>
              <cx:f>_xlchart.v1.3</cx:f>
              <cx:v>Attrition</cx:v>
            </cx:txData>
          </cx:tx>
          <cx:dataLabels pos="inEnd">
            <cx:spPr>
              <a:noFill/>
            </cx:spPr>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5126953-9A30-F845-82EC-D421AFC96F7C}">
          <cx:dataPt idx="0">
            <cx:spPr>
              <a:solidFill>
                <a:srgbClr val="70AD47">
                  <a:lumMod val="40000"/>
                  <a:lumOff val="60000"/>
                </a:srgbClr>
              </a:solidFill>
            </cx:spPr>
          </cx:dataPt>
          <cx:dataPt idx="1">
            <cx:spPr>
              <a:solidFill>
                <a:srgbClr val="70AD47">
                  <a:lumMod val="60000"/>
                  <a:lumOff val="40000"/>
                </a:srgbClr>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_xlchart.v1.12</cx:f>
      </cx:numDim>
    </cx:data>
  </cx:chartData>
  <cx:chart>
    <cx:plotArea>
      <cx:plotAreaRegion>
        <cx:series layoutId="treemap" uniqueId="{E7725989-8B5B-D341-8478-E6A4692692CA}">
          <cx:tx>
            <cx:txData>
              <cx:f>_xlchart.v1.11</cx:f>
              <cx:v>Attrition</cx:v>
            </cx:txData>
          </cx:tx>
          <cx:dataLabels pos="inEnd">
            <cx:visibility seriesName="0" categoryName="1" value="1"/>
          </cx:dataLabels>
          <cx:dataId val="0"/>
          <cx:layoutPr>
            <cx:parentLabelLayout val="banner"/>
          </cx:layoutPr>
        </cx:series>
      </cx:plotAreaRegion>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_xlchart.v2.13</cx:f>
      </cx:strDim>
      <cx:numDim type="val">
        <cx:f>_xlchart.v2.14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microsoft.com/office/2014/relationships/chartEx" Target="../charts/chartEx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1" Type="http://schemas.microsoft.com/office/2014/relationships/chartEx" Target="../charts/chartEx6.xml"/></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733426</xdr:colOff>
      <xdr:row>8</xdr:row>
      <xdr:rowOff>0</xdr:rowOff>
    </xdr:from>
    <xdr:to>
      <xdr:col>4</xdr:col>
      <xdr:colOff>723900</xdr:colOff>
      <xdr:row>13</xdr:row>
      <xdr:rowOff>0</xdr:rowOff>
    </xdr:to>
    <mc:AlternateContent xmlns:mc="http://schemas.openxmlformats.org/markup-compatibility/2006">
      <mc:Choice xmlns:a14="http://schemas.microsoft.com/office/drawing/2010/main" Requires="a14">
        <xdr:graphicFrame macro="">
          <xdr:nvGraphicFramePr>
            <xdr:cNvPr id="3" name="Gender 4">
              <a:extLst>
                <a:ext uri="{FF2B5EF4-FFF2-40B4-BE49-F238E27FC236}">
                  <a16:creationId xmlns:a16="http://schemas.microsoft.com/office/drawing/2014/main" id="{55002CC6-209E-4845-A2E8-A95F85E4D1FB}"/>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5486401" y="1600200"/>
              <a:ext cx="1171574"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495300</xdr:colOff>
      <xdr:row>6</xdr:row>
      <xdr:rowOff>161925</xdr:rowOff>
    </xdr:from>
    <xdr:to>
      <xdr:col>5</xdr:col>
      <xdr:colOff>200025</xdr:colOff>
      <xdr:row>12</xdr:row>
      <xdr:rowOff>171450</xdr:rowOff>
    </xdr:to>
    <mc:AlternateContent xmlns:mc="http://schemas.openxmlformats.org/markup-compatibility/2006">
      <mc:Choice xmlns:a14="http://schemas.microsoft.com/office/drawing/2010/main" Requires="a14">
        <xdr:graphicFrame macro="">
          <xdr:nvGraphicFramePr>
            <xdr:cNvPr id="4" name="Department 2">
              <a:extLst>
                <a:ext uri="{FF2B5EF4-FFF2-40B4-BE49-F238E27FC236}">
                  <a16:creationId xmlns:a16="http://schemas.microsoft.com/office/drawing/2014/main" id="{D040666F-7AED-40F8-A3AA-B55641636858}"/>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5248275" y="1362075"/>
              <a:ext cx="1828800"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76199</xdr:colOff>
      <xdr:row>9</xdr:row>
      <xdr:rowOff>180975</xdr:rowOff>
    </xdr:from>
    <xdr:to>
      <xdr:col>2</xdr:col>
      <xdr:colOff>514349</xdr:colOff>
      <xdr:row>15</xdr:row>
      <xdr:rowOff>171450</xdr:rowOff>
    </xdr:to>
    <mc:AlternateContent xmlns:mc="http://schemas.openxmlformats.org/markup-compatibility/2006">
      <mc:Choice xmlns:a14="http://schemas.microsoft.com/office/drawing/2010/main" Requires="a14">
        <xdr:graphicFrame macro="">
          <xdr:nvGraphicFramePr>
            <xdr:cNvPr id="5" name="Education Field 4">
              <a:extLst>
                <a:ext uri="{FF2B5EF4-FFF2-40B4-BE49-F238E27FC236}">
                  <a16:creationId xmlns:a16="http://schemas.microsoft.com/office/drawing/2014/main" id="{90A5E1D7-D6F2-425B-BD25-E853452240BE}"/>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981199" y="1981200"/>
              <a:ext cx="2219325"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0</xdr:row>
      <xdr:rowOff>152400</xdr:rowOff>
    </xdr:from>
    <xdr:to>
      <xdr:col>8</xdr:col>
      <xdr:colOff>209549</xdr:colOff>
      <xdr:row>3</xdr:row>
      <xdr:rowOff>190501</xdr:rowOff>
    </xdr:to>
    <xdr:sp macro="" textlink="">
      <xdr:nvSpPr>
        <xdr:cNvPr id="2" name="TextBox 1">
          <a:extLst>
            <a:ext uri="{FF2B5EF4-FFF2-40B4-BE49-F238E27FC236}">
              <a16:creationId xmlns:a16="http://schemas.microsoft.com/office/drawing/2014/main" id="{D36DD296-4135-4D69-950D-DFE371C7DDF2}"/>
            </a:ext>
          </a:extLst>
        </xdr:cNvPr>
        <xdr:cNvSpPr txBox="1"/>
      </xdr:nvSpPr>
      <xdr:spPr>
        <a:xfrm>
          <a:off x="304800" y="152400"/>
          <a:ext cx="5391149" cy="638176"/>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bg1"/>
              </a:solidFill>
            </a:rPr>
            <a:t>HR ANALYTICS DASHBOARD</a:t>
          </a:r>
        </a:p>
      </xdr:txBody>
    </xdr:sp>
    <xdr:clientData/>
  </xdr:twoCellAnchor>
  <xdr:twoCellAnchor>
    <xdr:from>
      <xdr:col>9</xdr:col>
      <xdr:colOff>171450</xdr:colOff>
      <xdr:row>0</xdr:row>
      <xdr:rowOff>152400</xdr:rowOff>
    </xdr:from>
    <xdr:to>
      <xdr:col>15</xdr:col>
      <xdr:colOff>600075</xdr:colOff>
      <xdr:row>3</xdr:row>
      <xdr:rowOff>190501</xdr:rowOff>
    </xdr:to>
    <xdr:sp macro="" textlink="">
      <xdr:nvSpPr>
        <xdr:cNvPr id="3" name="TextBox 2">
          <a:extLst>
            <a:ext uri="{FF2B5EF4-FFF2-40B4-BE49-F238E27FC236}">
              <a16:creationId xmlns:a16="http://schemas.microsoft.com/office/drawing/2014/main" id="{D273C6AE-9D66-42DB-BA13-413E38143AC8}"/>
            </a:ext>
          </a:extLst>
        </xdr:cNvPr>
        <xdr:cNvSpPr txBox="1"/>
      </xdr:nvSpPr>
      <xdr:spPr>
        <a:xfrm>
          <a:off x="6343650" y="152400"/>
          <a:ext cx="4543425" cy="638176"/>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bg1"/>
              </a:solidFill>
            </a:rPr>
            <a:t>Job</a:t>
          </a:r>
          <a:r>
            <a:rPr lang="en-IN" sz="2800" baseline="0">
              <a:solidFill>
                <a:schemeClr val="bg1"/>
              </a:solidFill>
            </a:rPr>
            <a:t> Satisfaction Rating</a:t>
          </a:r>
          <a:endParaRPr lang="en-IN" sz="2800">
            <a:solidFill>
              <a:schemeClr val="bg1"/>
            </a:solidFill>
          </a:endParaRPr>
        </a:p>
      </xdr:txBody>
    </xdr:sp>
    <xdr:clientData/>
  </xdr:twoCellAnchor>
  <xdr:twoCellAnchor>
    <xdr:from>
      <xdr:col>14</xdr:col>
      <xdr:colOff>190500</xdr:colOff>
      <xdr:row>0</xdr:row>
      <xdr:rowOff>0</xdr:rowOff>
    </xdr:from>
    <xdr:to>
      <xdr:col>16</xdr:col>
      <xdr:colOff>133350</xdr:colOff>
      <xdr:row>4</xdr:row>
      <xdr:rowOff>142875</xdr:rowOff>
    </xdr:to>
    <xdr:graphicFrame macro="">
      <xdr:nvGraphicFramePr>
        <xdr:cNvPr id="5" name="Chart 4">
          <a:extLst>
            <a:ext uri="{FF2B5EF4-FFF2-40B4-BE49-F238E27FC236}">
              <a16:creationId xmlns:a16="http://schemas.microsoft.com/office/drawing/2014/main" id="{9D886991-D2A7-4EEC-967F-A8AFDE6B5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276225</xdr:colOff>
      <xdr:row>5</xdr:row>
      <xdr:rowOff>104775</xdr:rowOff>
    </xdr:from>
    <xdr:to>
      <xdr:col>3</xdr:col>
      <xdr:colOff>200025</xdr:colOff>
      <xdr:row>7</xdr:row>
      <xdr:rowOff>85725</xdr:rowOff>
    </xdr:to>
    <xdr:sp macro="" textlink="">
      <xdr:nvSpPr>
        <xdr:cNvPr id="6" name="TextBox 5">
          <a:extLst>
            <a:ext uri="{FF2B5EF4-FFF2-40B4-BE49-F238E27FC236}">
              <a16:creationId xmlns:a16="http://schemas.microsoft.com/office/drawing/2014/main" id="{FCCD4AD8-4A6F-4A5B-B040-E84F6EF2C803}"/>
            </a:ext>
          </a:extLst>
        </xdr:cNvPr>
        <xdr:cNvSpPr txBox="1"/>
      </xdr:nvSpPr>
      <xdr:spPr>
        <a:xfrm>
          <a:off x="276225" y="1104900"/>
          <a:ext cx="1981200"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EMPLOYEES</a:t>
          </a:r>
        </a:p>
      </xdr:txBody>
    </xdr:sp>
    <xdr:clientData/>
  </xdr:twoCellAnchor>
  <xdr:twoCellAnchor>
    <xdr:from>
      <xdr:col>3</xdr:col>
      <xdr:colOff>628650</xdr:colOff>
      <xdr:row>5</xdr:row>
      <xdr:rowOff>95250</xdr:rowOff>
    </xdr:from>
    <xdr:to>
      <xdr:col>5</xdr:col>
      <xdr:colOff>495300</xdr:colOff>
      <xdr:row>7</xdr:row>
      <xdr:rowOff>76200</xdr:rowOff>
    </xdr:to>
    <xdr:sp macro="" textlink="">
      <xdr:nvSpPr>
        <xdr:cNvPr id="8" name="TextBox 7">
          <a:extLst>
            <a:ext uri="{FF2B5EF4-FFF2-40B4-BE49-F238E27FC236}">
              <a16:creationId xmlns:a16="http://schemas.microsoft.com/office/drawing/2014/main" id="{ADB9810E-E328-4A00-BBE8-9427841DD667}"/>
            </a:ext>
          </a:extLst>
        </xdr:cNvPr>
        <xdr:cNvSpPr txBox="1"/>
      </xdr:nvSpPr>
      <xdr:spPr>
        <a:xfrm>
          <a:off x="2686050" y="1095375"/>
          <a:ext cx="1238250"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p>
      </xdr:txBody>
    </xdr:sp>
    <xdr:clientData/>
  </xdr:twoCellAnchor>
  <xdr:twoCellAnchor>
    <xdr:from>
      <xdr:col>6</xdr:col>
      <xdr:colOff>304800</xdr:colOff>
      <xdr:row>5</xdr:row>
      <xdr:rowOff>85725</xdr:rowOff>
    </xdr:from>
    <xdr:to>
      <xdr:col>9</xdr:col>
      <xdr:colOff>276225</xdr:colOff>
      <xdr:row>7</xdr:row>
      <xdr:rowOff>66675</xdr:rowOff>
    </xdr:to>
    <xdr:sp macro="" textlink="">
      <xdr:nvSpPr>
        <xdr:cNvPr id="9" name="TextBox 8">
          <a:extLst>
            <a:ext uri="{FF2B5EF4-FFF2-40B4-BE49-F238E27FC236}">
              <a16:creationId xmlns:a16="http://schemas.microsoft.com/office/drawing/2014/main" id="{D6619307-1F29-4024-B099-914C858A2DAA}"/>
            </a:ext>
          </a:extLst>
        </xdr:cNvPr>
        <xdr:cNvSpPr txBox="1"/>
      </xdr:nvSpPr>
      <xdr:spPr>
        <a:xfrm>
          <a:off x="4419600" y="1085850"/>
          <a:ext cx="2028825"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ACTIVE EMPLOYEES</a:t>
          </a:r>
        </a:p>
      </xdr:txBody>
    </xdr:sp>
    <xdr:clientData/>
  </xdr:twoCellAnchor>
  <xdr:twoCellAnchor>
    <xdr:from>
      <xdr:col>10</xdr:col>
      <xdr:colOff>28575</xdr:colOff>
      <xdr:row>5</xdr:row>
      <xdr:rowOff>85725</xdr:rowOff>
    </xdr:from>
    <xdr:to>
      <xdr:col>12</xdr:col>
      <xdr:colOff>352425</xdr:colOff>
      <xdr:row>7</xdr:row>
      <xdr:rowOff>66675</xdr:rowOff>
    </xdr:to>
    <xdr:sp macro="" textlink="">
      <xdr:nvSpPr>
        <xdr:cNvPr id="10" name="TextBox 9">
          <a:extLst>
            <a:ext uri="{FF2B5EF4-FFF2-40B4-BE49-F238E27FC236}">
              <a16:creationId xmlns:a16="http://schemas.microsoft.com/office/drawing/2014/main" id="{AA233749-53B9-4180-A220-BAA6CB17C794}"/>
            </a:ext>
          </a:extLst>
        </xdr:cNvPr>
        <xdr:cNvSpPr txBox="1"/>
      </xdr:nvSpPr>
      <xdr:spPr>
        <a:xfrm>
          <a:off x="6886575" y="1085850"/>
          <a:ext cx="1771650"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r>
            <a:rPr lang="en-IN" sz="1800" baseline="0">
              <a:solidFill>
                <a:schemeClr val="bg1"/>
              </a:solidFill>
            </a:rPr>
            <a:t> RATE</a:t>
          </a:r>
          <a:endParaRPr lang="en-IN" sz="1800">
            <a:solidFill>
              <a:schemeClr val="bg1"/>
            </a:solidFill>
          </a:endParaRPr>
        </a:p>
      </xdr:txBody>
    </xdr:sp>
    <xdr:clientData/>
  </xdr:twoCellAnchor>
  <xdr:twoCellAnchor>
    <xdr:from>
      <xdr:col>13</xdr:col>
      <xdr:colOff>123825</xdr:colOff>
      <xdr:row>5</xdr:row>
      <xdr:rowOff>85725</xdr:rowOff>
    </xdr:from>
    <xdr:to>
      <xdr:col>15</xdr:col>
      <xdr:colOff>361950</xdr:colOff>
      <xdr:row>7</xdr:row>
      <xdr:rowOff>66675</xdr:rowOff>
    </xdr:to>
    <xdr:sp macro="" textlink="">
      <xdr:nvSpPr>
        <xdr:cNvPr id="11" name="TextBox 10">
          <a:extLst>
            <a:ext uri="{FF2B5EF4-FFF2-40B4-BE49-F238E27FC236}">
              <a16:creationId xmlns:a16="http://schemas.microsoft.com/office/drawing/2014/main" id="{B1CA124B-180C-4B99-8C7E-407C04DD10C3}"/>
            </a:ext>
          </a:extLst>
        </xdr:cNvPr>
        <xdr:cNvSpPr txBox="1"/>
      </xdr:nvSpPr>
      <xdr:spPr>
        <a:xfrm>
          <a:off x="9115425" y="1085850"/>
          <a:ext cx="1638300"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AVERAGE</a:t>
          </a:r>
          <a:r>
            <a:rPr lang="en-IN" sz="1800" baseline="0">
              <a:solidFill>
                <a:schemeClr val="bg1"/>
              </a:solidFill>
            </a:rPr>
            <a:t> AGE</a:t>
          </a:r>
          <a:endParaRPr lang="en-IN" sz="1800">
            <a:solidFill>
              <a:schemeClr val="bg1"/>
            </a:solidFill>
          </a:endParaRPr>
        </a:p>
      </xdr:txBody>
    </xdr:sp>
    <xdr:clientData/>
  </xdr:twoCellAnchor>
  <xdr:twoCellAnchor>
    <xdr:from>
      <xdr:col>0</xdr:col>
      <xdr:colOff>209550</xdr:colOff>
      <xdr:row>5</xdr:row>
      <xdr:rowOff>19050</xdr:rowOff>
    </xdr:from>
    <xdr:to>
      <xdr:col>3</xdr:col>
      <xdr:colOff>285750</xdr:colOff>
      <xdr:row>9</xdr:row>
      <xdr:rowOff>95250</xdr:rowOff>
    </xdr:to>
    <xdr:sp macro="" textlink="">
      <xdr:nvSpPr>
        <xdr:cNvPr id="12" name="Rectangle: Rounded Corners 11">
          <a:extLst>
            <a:ext uri="{FF2B5EF4-FFF2-40B4-BE49-F238E27FC236}">
              <a16:creationId xmlns:a16="http://schemas.microsoft.com/office/drawing/2014/main" id="{588A0EE6-C949-4034-BDD9-D43C96274F78}"/>
            </a:ext>
          </a:extLst>
        </xdr:cNvPr>
        <xdr:cNvSpPr/>
      </xdr:nvSpPr>
      <xdr:spPr>
        <a:xfrm>
          <a:off x="209550" y="1019175"/>
          <a:ext cx="2133600" cy="971550"/>
        </a:xfrm>
        <a:prstGeom prst="round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409575</xdr:colOff>
      <xdr:row>5</xdr:row>
      <xdr:rowOff>28575</xdr:rowOff>
    </xdr:from>
    <xdr:to>
      <xdr:col>6</xdr:col>
      <xdr:colOff>85725</xdr:colOff>
      <xdr:row>9</xdr:row>
      <xdr:rowOff>104775</xdr:rowOff>
    </xdr:to>
    <xdr:sp macro="" textlink="">
      <xdr:nvSpPr>
        <xdr:cNvPr id="13" name="Rectangle: Rounded Corners 12">
          <a:extLst>
            <a:ext uri="{FF2B5EF4-FFF2-40B4-BE49-F238E27FC236}">
              <a16:creationId xmlns:a16="http://schemas.microsoft.com/office/drawing/2014/main" id="{5163CF4F-7034-433B-9E6C-197ACCE72513}"/>
            </a:ext>
          </a:extLst>
        </xdr:cNvPr>
        <xdr:cNvSpPr/>
      </xdr:nvSpPr>
      <xdr:spPr>
        <a:xfrm>
          <a:off x="2466975" y="1028700"/>
          <a:ext cx="1733550" cy="971550"/>
        </a:xfrm>
        <a:prstGeom prst="round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247650</xdr:colOff>
      <xdr:row>5</xdr:row>
      <xdr:rowOff>19050</xdr:rowOff>
    </xdr:from>
    <xdr:to>
      <xdr:col>9</xdr:col>
      <xdr:colOff>323850</xdr:colOff>
      <xdr:row>9</xdr:row>
      <xdr:rowOff>95250</xdr:rowOff>
    </xdr:to>
    <xdr:sp macro="" textlink="">
      <xdr:nvSpPr>
        <xdr:cNvPr id="14" name="Rectangle: Rounded Corners 13">
          <a:extLst>
            <a:ext uri="{FF2B5EF4-FFF2-40B4-BE49-F238E27FC236}">
              <a16:creationId xmlns:a16="http://schemas.microsoft.com/office/drawing/2014/main" id="{6CF5DD4E-51FE-4729-9F5C-C0687CD4E9AD}"/>
            </a:ext>
          </a:extLst>
        </xdr:cNvPr>
        <xdr:cNvSpPr/>
      </xdr:nvSpPr>
      <xdr:spPr>
        <a:xfrm>
          <a:off x="4362450" y="1019175"/>
          <a:ext cx="2133600" cy="971550"/>
        </a:xfrm>
        <a:prstGeom prst="round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457200</xdr:colOff>
      <xdr:row>5</xdr:row>
      <xdr:rowOff>28575</xdr:rowOff>
    </xdr:from>
    <xdr:to>
      <xdr:col>12</xdr:col>
      <xdr:colOff>533400</xdr:colOff>
      <xdr:row>9</xdr:row>
      <xdr:rowOff>104775</xdr:rowOff>
    </xdr:to>
    <xdr:sp macro="" textlink="">
      <xdr:nvSpPr>
        <xdr:cNvPr id="15" name="Rectangle: Rounded Corners 14">
          <a:extLst>
            <a:ext uri="{FF2B5EF4-FFF2-40B4-BE49-F238E27FC236}">
              <a16:creationId xmlns:a16="http://schemas.microsoft.com/office/drawing/2014/main" id="{633C9B52-F884-4B46-9770-079CB7AC12DD}"/>
            </a:ext>
          </a:extLst>
        </xdr:cNvPr>
        <xdr:cNvSpPr/>
      </xdr:nvSpPr>
      <xdr:spPr>
        <a:xfrm>
          <a:off x="6629400" y="1028700"/>
          <a:ext cx="2133600" cy="971550"/>
        </a:xfrm>
        <a:prstGeom prst="round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647700</xdr:colOff>
      <xdr:row>5</xdr:row>
      <xdr:rowOff>9525</xdr:rowOff>
    </xdr:from>
    <xdr:to>
      <xdr:col>15</xdr:col>
      <xdr:colOff>590550</xdr:colOff>
      <xdr:row>9</xdr:row>
      <xdr:rowOff>85725</xdr:rowOff>
    </xdr:to>
    <xdr:sp macro="" textlink="">
      <xdr:nvSpPr>
        <xdr:cNvPr id="16" name="Rectangle: Rounded Corners 15">
          <a:extLst>
            <a:ext uri="{FF2B5EF4-FFF2-40B4-BE49-F238E27FC236}">
              <a16:creationId xmlns:a16="http://schemas.microsoft.com/office/drawing/2014/main" id="{2557A25A-4523-4F8A-A60C-D6A2AC05184E}"/>
            </a:ext>
          </a:extLst>
        </xdr:cNvPr>
        <xdr:cNvSpPr/>
      </xdr:nvSpPr>
      <xdr:spPr>
        <a:xfrm>
          <a:off x="8953500" y="1009650"/>
          <a:ext cx="2028825" cy="971550"/>
        </a:xfrm>
        <a:prstGeom prst="round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10</xdr:row>
      <xdr:rowOff>133350</xdr:rowOff>
    </xdr:from>
    <xdr:to>
      <xdr:col>5</xdr:col>
      <xdr:colOff>657225</xdr:colOff>
      <xdr:row>22</xdr:row>
      <xdr:rowOff>34924</xdr:rowOff>
    </xdr:to>
    <xdr:grpSp>
      <xdr:nvGrpSpPr>
        <xdr:cNvPr id="24" name="Group 23">
          <a:extLst>
            <a:ext uri="{FF2B5EF4-FFF2-40B4-BE49-F238E27FC236}">
              <a16:creationId xmlns:a16="http://schemas.microsoft.com/office/drawing/2014/main" id="{3030FE73-6E8C-4611-BAE7-653C6258035D}"/>
            </a:ext>
          </a:extLst>
        </xdr:cNvPr>
        <xdr:cNvGrpSpPr/>
      </xdr:nvGrpSpPr>
      <xdr:grpSpPr>
        <a:xfrm>
          <a:off x="0" y="2292350"/>
          <a:ext cx="4070350" cy="2378074"/>
          <a:chOff x="285750" y="2247900"/>
          <a:chExt cx="4086225" cy="2301874"/>
        </a:xfrm>
      </xdr:grpSpPr>
      <xdr:sp macro="" textlink="">
        <xdr:nvSpPr>
          <xdr:cNvPr id="17" name="Rectangle: Rounded Corners 16">
            <a:extLst>
              <a:ext uri="{FF2B5EF4-FFF2-40B4-BE49-F238E27FC236}">
                <a16:creationId xmlns:a16="http://schemas.microsoft.com/office/drawing/2014/main" id="{B0AEC60C-629B-4070-BC9A-6DB00CE5AA97}"/>
              </a:ext>
            </a:extLst>
          </xdr:cNvPr>
          <xdr:cNvSpPr/>
        </xdr:nvSpPr>
        <xdr:spPr>
          <a:xfrm>
            <a:off x="542924" y="2247900"/>
            <a:ext cx="3829051" cy="2190750"/>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8" name="Chart 17">
            <a:extLst>
              <a:ext uri="{FF2B5EF4-FFF2-40B4-BE49-F238E27FC236}">
                <a16:creationId xmlns:a16="http://schemas.microsoft.com/office/drawing/2014/main" id="{3A1C2861-CB8C-4416-8C45-D5FDCEEF94B2}"/>
              </a:ext>
            </a:extLst>
          </xdr:cNvPr>
          <xdr:cNvGraphicFramePr>
            <a:graphicFrameLocks/>
          </xdr:cNvGraphicFramePr>
        </xdr:nvGraphicFramePr>
        <xdr:xfrm>
          <a:off x="285750" y="2628899"/>
          <a:ext cx="2428876" cy="192087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9" name="Chart 18">
            <a:extLst>
              <a:ext uri="{FF2B5EF4-FFF2-40B4-BE49-F238E27FC236}">
                <a16:creationId xmlns:a16="http://schemas.microsoft.com/office/drawing/2014/main" id="{782A6BF6-3E44-4F27-AC87-B6F5645F42A8}"/>
              </a:ext>
            </a:extLst>
          </xdr:cNvPr>
          <xdr:cNvGraphicFramePr>
            <a:graphicFrameLocks/>
          </xdr:cNvGraphicFramePr>
        </xdr:nvGraphicFramePr>
        <xdr:xfrm>
          <a:off x="2486023" y="2647950"/>
          <a:ext cx="1828802" cy="1847851"/>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0" name="TextBox 1">
            <a:extLst>
              <a:ext uri="{FF2B5EF4-FFF2-40B4-BE49-F238E27FC236}">
                <a16:creationId xmlns:a16="http://schemas.microsoft.com/office/drawing/2014/main" id="{8AF51BCA-6085-4ECC-B6EB-E795D34C438E}"/>
              </a:ext>
            </a:extLst>
          </xdr:cNvPr>
          <xdr:cNvSpPr txBox="1"/>
        </xdr:nvSpPr>
        <xdr:spPr>
          <a:xfrm>
            <a:off x="3133725" y="3524250"/>
            <a:ext cx="609600" cy="190500"/>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100">
                <a:solidFill>
                  <a:schemeClr val="bg1"/>
                </a:solidFill>
                <a:effectLst>
                  <a:outerShdw blurRad="50800" dist="38100" dir="2700000" algn="tl" rotWithShape="0">
                    <a:prstClr val="black">
                      <a:alpha val="40000"/>
                    </a:prstClr>
                  </a:outerShdw>
                </a:effectLst>
              </a:rPr>
              <a:t>Male</a:t>
            </a:r>
          </a:p>
        </xdr:txBody>
      </xdr:sp>
      <xdr:sp macro="" textlink="">
        <xdr:nvSpPr>
          <xdr:cNvPr id="21" name="TextBox 20">
            <a:extLst>
              <a:ext uri="{FF2B5EF4-FFF2-40B4-BE49-F238E27FC236}">
                <a16:creationId xmlns:a16="http://schemas.microsoft.com/office/drawing/2014/main" id="{9C7D800A-071B-45A2-A515-E01115433E12}"/>
              </a:ext>
            </a:extLst>
          </xdr:cNvPr>
          <xdr:cNvSpPr txBox="1"/>
        </xdr:nvSpPr>
        <xdr:spPr>
          <a:xfrm>
            <a:off x="952499" y="2305050"/>
            <a:ext cx="3124202"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EMPLOYEES BY GENDER</a:t>
            </a:r>
          </a:p>
        </xdr:txBody>
      </xdr:sp>
    </xdr:grpSp>
    <xdr:clientData/>
  </xdr:twoCellAnchor>
  <xdr:twoCellAnchor>
    <xdr:from>
      <xdr:col>6</xdr:col>
      <xdr:colOff>133350</xdr:colOff>
      <xdr:row>10</xdr:row>
      <xdr:rowOff>123825</xdr:rowOff>
    </xdr:from>
    <xdr:to>
      <xdr:col>11</xdr:col>
      <xdr:colOff>114300</xdr:colOff>
      <xdr:row>21</xdr:row>
      <xdr:rowOff>142875</xdr:rowOff>
    </xdr:to>
    <xdr:grpSp>
      <xdr:nvGrpSpPr>
        <xdr:cNvPr id="29" name="Group 28">
          <a:extLst>
            <a:ext uri="{FF2B5EF4-FFF2-40B4-BE49-F238E27FC236}">
              <a16:creationId xmlns:a16="http://schemas.microsoft.com/office/drawing/2014/main" id="{E7ED40D3-809C-4501-B2A5-208262A040E8}"/>
            </a:ext>
          </a:extLst>
        </xdr:cNvPr>
        <xdr:cNvGrpSpPr/>
      </xdr:nvGrpSpPr>
      <xdr:grpSpPr>
        <a:xfrm>
          <a:off x="4229100" y="2282825"/>
          <a:ext cx="3394075" cy="2289175"/>
          <a:chOff x="4600575" y="2266950"/>
          <a:chExt cx="3409950" cy="2219325"/>
        </a:xfrm>
      </xdr:grpSpPr>
      <xdr:sp macro="" textlink="">
        <xdr:nvSpPr>
          <xdr:cNvPr id="25" name="Rectangle: Rounded Corners 24">
            <a:extLst>
              <a:ext uri="{FF2B5EF4-FFF2-40B4-BE49-F238E27FC236}">
                <a16:creationId xmlns:a16="http://schemas.microsoft.com/office/drawing/2014/main" id="{E1854469-8738-4534-B745-FA2A47B61106}"/>
              </a:ext>
            </a:extLst>
          </xdr:cNvPr>
          <xdr:cNvSpPr/>
        </xdr:nvSpPr>
        <xdr:spPr>
          <a:xfrm>
            <a:off x="4600575" y="2266950"/>
            <a:ext cx="3409950" cy="2219325"/>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7" name="Chart 26">
            <a:extLst>
              <a:ext uri="{FF2B5EF4-FFF2-40B4-BE49-F238E27FC236}">
                <a16:creationId xmlns:a16="http://schemas.microsoft.com/office/drawing/2014/main" id="{93F7541C-56D9-442A-B85E-EA69E64A9596}"/>
              </a:ext>
            </a:extLst>
          </xdr:cNvPr>
          <xdr:cNvGraphicFramePr>
            <a:graphicFrameLocks/>
          </xdr:cNvGraphicFramePr>
        </xdr:nvGraphicFramePr>
        <xdr:xfrm>
          <a:off x="4819650" y="2809875"/>
          <a:ext cx="2943225" cy="1666876"/>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8" name="TextBox 27">
            <a:extLst>
              <a:ext uri="{FF2B5EF4-FFF2-40B4-BE49-F238E27FC236}">
                <a16:creationId xmlns:a16="http://schemas.microsoft.com/office/drawing/2014/main" id="{2CAD02F7-2325-46F9-9D0A-4BB9772D11E3}"/>
              </a:ext>
            </a:extLst>
          </xdr:cNvPr>
          <xdr:cNvSpPr txBox="1"/>
        </xdr:nvSpPr>
        <xdr:spPr>
          <a:xfrm>
            <a:off x="5019675" y="2352675"/>
            <a:ext cx="2647950"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r>
              <a:rPr lang="en-IN" sz="1800" baseline="0">
                <a:solidFill>
                  <a:schemeClr val="bg1"/>
                </a:solidFill>
              </a:rPr>
              <a:t> BY EDUCATION</a:t>
            </a:r>
            <a:endParaRPr lang="en-IN" sz="1800">
              <a:solidFill>
                <a:schemeClr val="bg1"/>
              </a:solidFill>
            </a:endParaRPr>
          </a:p>
        </xdr:txBody>
      </xdr:sp>
    </xdr:grpSp>
    <xdr:clientData/>
  </xdr:twoCellAnchor>
  <xdr:twoCellAnchor>
    <xdr:from>
      <xdr:col>11</xdr:col>
      <xdr:colOff>257175</xdr:colOff>
      <xdr:row>10</xdr:row>
      <xdr:rowOff>133350</xdr:rowOff>
    </xdr:from>
    <xdr:to>
      <xdr:col>15</xdr:col>
      <xdr:colOff>571500</xdr:colOff>
      <xdr:row>21</xdr:row>
      <xdr:rowOff>142875</xdr:rowOff>
    </xdr:to>
    <xdr:grpSp>
      <xdr:nvGrpSpPr>
        <xdr:cNvPr id="34" name="Group 33">
          <a:extLst>
            <a:ext uri="{FF2B5EF4-FFF2-40B4-BE49-F238E27FC236}">
              <a16:creationId xmlns:a16="http://schemas.microsoft.com/office/drawing/2014/main" id="{436720E4-13E7-4E2C-8662-DF1158A920E2}"/>
            </a:ext>
          </a:extLst>
        </xdr:cNvPr>
        <xdr:cNvGrpSpPr/>
      </xdr:nvGrpSpPr>
      <xdr:grpSpPr>
        <a:xfrm>
          <a:off x="7766050" y="2292350"/>
          <a:ext cx="3187700" cy="2279650"/>
          <a:chOff x="7800975" y="2238375"/>
          <a:chExt cx="3162300" cy="2171700"/>
        </a:xfrm>
      </xdr:grpSpPr>
      <xdr:sp macro="" textlink="">
        <xdr:nvSpPr>
          <xdr:cNvPr id="30" name="Rectangle: Rounded Corners 29">
            <a:extLst>
              <a:ext uri="{FF2B5EF4-FFF2-40B4-BE49-F238E27FC236}">
                <a16:creationId xmlns:a16="http://schemas.microsoft.com/office/drawing/2014/main" id="{E1FECFC1-A8CD-4B32-944D-F4E1459FD6FA}"/>
              </a:ext>
            </a:extLst>
          </xdr:cNvPr>
          <xdr:cNvSpPr/>
        </xdr:nvSpPr>
        <xdr:spPr>
          <a:xfrm>
            <a:off x="7800975" y="2238375"/>
            <a:ext cx="3162300" cy="2171700"/>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5BAC04E4-8F3C-46C5-AB83-23DA694661FC}"/>
                  </a:ext>
                </a:extLst>
              </xdr:cNvPr>
              <xdr:cNvGraphicFramePr/>
            </xdr:nvGraphicFramePr>
            <xdr:xfrm>
              <a:off x="7905751" y="2771775"/>
              <a:ext cx="2924174" cy="152400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905751" y="2771775"/>
                <a:ext cx="2924174" cy="1524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3" name="TextBox 32">
            <a:extLst>
              <a:ext uri="{FF2B5EF4-FFF2-40B4-BE49-F238E27FC236}">
                <a16:creationId xmlns:a16="http://schemas.microsoft.com/office/drawing/2014/main" id="{2C46271E-52E3-44D3-9D2E-5ED129CBA6EC}"/>
              </a:ext>
            </a:extLst>
          </xdr:cNvPr>
          <xdr:cNvSpPr txBox="1"/>
        </xdr:nvSpPr>
        <xdr:spPr>
          <a:xfrm>
            <a:off x="8105775" y="2286000"/>
            <a:ext cx="2647950"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r>
              <a:rPr lang="en-IN" sz="1800" baseline="0">
                <a:solidFill>
                  <a:schemeClr val="bg1"/>
                </a:solidFill>
              </a:rPr>
              <a:t> BY JOBROLE</a:t>
            </a:r>
            <a:endParaRPr lang="en-IN" sz="1800">
              <a:solidFill>
                <a:schemeClr val="bg1"/>
              </a:solidFill>
            </a:endParaRPr>
          </a:p>
        </xdr:txBody>
      </xdr:sp>
    </xdr:grpSp>
    <xdr:clientData/>
  </xdr:twoCellAnchor>
  <xdr:twoCellAnchor>
    <xdr:from>
      <xdr:col>0</xdr:col>
      <xdr:colOff>219075</xdr:colOff>
      <xdr:row>22</xdr:row>
      <xdr:rowOff>76201</xdr:rowOff>
    </xdr:from>
    <xdr:to>
      <xdr:col>5</xdr:col>
      <xdr:colOff>381000</xdr:colOff>
      <xdr:row>35</xdr:row>
      <xdr:rowOff>57150</xdr:rowOff>
    </xdr:to>
    <xdr:grpSp>
      <xdr:nvGrpSpPr>
        <xdr:cNvPr id="38" name="Group 37">
          <a:extLst>
            <a:ext uri="{FF2B5EF4-FFF2-40B4-BE49-F238E27FC236}">
              <a16:creationId xmlns:a16="http://schemas.microsoft.com/office/drawing/2014/main" id="{873C9E2F-4E36-4191-A4EF-213A76BF7BF0}"/>
            </a:ext>
          </a:extLst>
        </xdr:cNvPr>
        <xdr:cNvGrpSpPr/>
      </xdr:nvGrpSpPr>
      <xdr:grpSpPr>
        <a:xfrm>
          <a:off x="219075" y="4711701"/>
          <a:ext cx="3575050" cy="2663824"/>
          <a:chOff x="419100" y="4572001"/>
          <a:chExt cx="3590925" cy="2581274"/>
        </a:xfrm>
      </xdr:grpSpPr>
      <xdr:sp macro="" textlink="">
        <xdr:nvSpPr>
          <xdr:cNvPr id="35" name="Rectangle: Rounded Corners 34">
            <a:extLst>
              <a:ext uri="{FF2B5EF4-FFF2-40B4-BE49-F238E27FC236}">
                <a16:creationId xmlns:a16="http://schemas.microsoft.com/office/drawing/2014/main" id="{2DF2176C-A7D7-495A-B3CB-4737B23FAE28}"/>
              </a:ext>
            </a:extLst>
          </xdr:cNvPr>
          <xdr:cNvSpPr/>
        </xdr:nvSpPr>
        <xdr:spPr>
          <a:xfrm>
            <a:off x="447675" y="4572001"/>
            <a:ext cx="3562350" cy="2581274"/>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TextBox 35">
            <a:extLst>
              <a:ext uri="{FF2B5EF4-FFF2-40B4-BE49-F238E27FC236}">
                <a16:creationId xmlns:a16="http://schemas.microsoft.com/office/drawing/2014/main" id="{4C8A2483-28A9-4C01-ACB9-E1BA5BCAF18B}"/>
              </a:ext>
            </a:extLst>
          </xdr:cNvPr>
          <xdr:cNvSpPr txBox="1"/>
        </xdr:nvSpPr>
        <xdr:spPr>
          <a:xfrm>
            <a:off x="752474" y="4610101"/>
            <a:ext cx="2905125"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r>
              <a:rPr lang="en-IN" sz="1800" baseline="0">
                <a:solidFill>
                  <a:schemeClr val="bg1"/>
                </a:solidFill>
              </a:rPr>
              <a:t> BY DEPARTMENT</a:t>
            </a:r>
            <a:endParaRPr lang="en-IN" sz="1800">
              <a:solidFill>
                <a:schemeClr val="bg1"/>
              </a:solidFill>
            </a:endParaRPr>
          </a:p>
        </xdr:txBody>
      </xdr:sp>
      <xdr:graphicFrame macro="">
        <xdr:nvGraphicFramePr>
          <xdr:cNvPr id="37" name="Chart 36">
            <a:extLst>
              <a:ext uri="{FF2B5EF4-FFF2-40B4-BE49-F238E27FC236}">
                <a16:creationId xmlns:a16="http://schemas.microsoft.com/office/drawing/2014/main" id="{B079039C-7BDD-4306-ACE5-51B8EC1DF3E3}"/>
              </a:ext>
            </a:extLst>
          </xdr:cNvPr>
          <xdr:cNvGraphicFramePr>
            <a:graphicFrameLocks/>
          </xdr:cNvGraphicFramePr>
        </xdr:nvGraphicFramePr>
        <xdr:xfrm>
          <a:off x="419100" y="4895850"/>
          <a:ext cx="3105150" cy="2133601"/>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5</xdr:col>
      <xdr:colOff>523872</xdr:colOff>
      <xdr:row>22</xdr:row>
      <xdr:rowOff>76200</xdr:rowOff>
    </xdr:from>
    <xdr:to>
      <xdr:col>10</xdr:col>
      <xdr:colOff>266700</xdr:colOff>
      <xdr:row>35</xdr:row>
      <xdr:rowOff>57149</xdr:rowOff>
    </xdr:to>
    <xdr:grpSp>
      <xdr:nvGrpSpPr>
        <xdr:cNvPr id="45" name="Group 44">
          <a:extLst>
            <a:ext uri="{FF2B5EF4-FFF2-40B4-BE49-F238E27FC236}">
              <a16:creationId xmlns:a16="http://schemas.microsoft.com/office/drawing/2014/main" id="{9C610D1B-6A8E-4F7A-98A5-B1BEEA2189C9}"/>
            </a:ext>
          </a:extLst>
        </xdr:cNvPr>
        <xdr:cNvGrpSpPr/>
      </xdr:nvGrpSpPr>
      <xdr:grpSpPr>
        <a:xfrm>
          <a:off x="3936997" y="4711700"/>
          <a:ext cx="3155953" cy="2663824"/>
          <a:chOff x="4276722" y="4572000"/>
          <a:chExt cx="3171828" cy="2581274"/>
        </a:xfrm>
      </xdr:grpSpPr>
      <xdr:sp macro="" textlink="">
        <xdr:nvSpPr>
          <xdr:cNvPr id="40" name="Rectangle: Rounded Corners 39">
            <a:extLst>
              <a:ext uri="{FF2B5EF4-FFF2-40B4-BE49-F238E27FC236}">
                <a16:creationId xmlns:a16="http://schemas.microsoft.com/office/drawing/2014/main" id="{D7AA29D8-6F0C-4C09-9967-2129B6E1646D}"/>
              </a:ext>
            </a:extLst>
          </xdr:cNvPr>
          <xdr:cNvSpPr/>
        </xdr:nvSpPr>
        <xdr:spPr>
          <a:xfrm>
            <a:off x="4276722" y="4572000"/>
            <a:ext cx="3171828" cy="2581274"/>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 name="TextBox 40">
            <a:extLst>
              <a:ext uri="{FF2B5EF4-FFF2-40B4-BE49-F238E27FC236}">
                <a16:creationId xmlns:a16="http://schemas.microsoft.com/office/drawing/2014/main" id="{53C2D6CA-30FC-48D7-9811-C286F2665F94}"/>
              </a:ext>
            </a:extLst>
          </xdr:cNvPr>
          <xdr:cNvSpPr txBox="1"/>
        </xdr:nvSpPr>
        <xdr:spPr>
          <a:xfrm>
            <a:off x="4572557" y="4610100"/>
            <a:ext cx="2639473"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r>
              <a:rPr lang="en-IN" sz="1800" baseline="0">
                <a:solidFill>
                  <a:schemeClr val="bg1"/>
                </a:solidFill>
              </a:rPr>
              <a:t> BY AGEGROUP</a:t>
            </a:r>
            <a:endParaRPr lang="en-IN" sz="1800">
              <a:solidFill>
                <a:schemeClr val="bg1"/>
              </a:solidFill>
            </a:endParaRPr>
          </a:p>
        </xdr:txBody>
      </xdr:sp>
      <xdr:graphicFrame macro="">
        <xdr:nvGraphicFramePr>
          <xdr:cNvPr id="43" name="Chart 42">
            <a:extLst>
              <a:ext uri="{FF2B5EF4-FFF2-40B4-BE49-F238E27FC236}">
                <a16:creationId xmlns:a16="http://schemas.microsoft.com/office/drawing/2014/main" id="{C78AA7E0-4ACE-4FBA-B205-1B658F536998}"/>
              </a:ext>
            </a:extLst>
          </xdr:cNvPr>
          <xdr:cNvGraphicFramePr>
            <a:graphicFrameLocks/>
          </xdr:cNvGraphicFramePr>
        </xdr:nvGraphicFramePr>
        <xdr:xfrm>
          <a:off x="4448175" y="5124449"/>
          <a:ext cx="2838450" cy="1876425"/>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10</xdr:col>
      <xdr:colOff>438150</xdr:colOff>
      <xdr:row>22</xdr:row>
      <xdr:rowOff>76200</xdr:rowOff>
    </xdr:from>
    <xdr:to>
      <xdr:col>15</xdr:col>
      <xdr:colOff>561975</xdr:colOff>
      <xdr:row>35</xdr:row>
      <xdr:rowOff>57149</xdr:rowOff>
    </xdr:to>
    <xdr:grpSp>
      <xdr:nvGrpSpPr>
        <xdr:cNvPr id="52" name="Group 51">
          <a:extLst>
            <a:ext uri="{FF2B5EF4-FFF2-40B4-BE49-F238E27FC236}">
              <a16:creationId xmlns:a16="http://schemas.microsoft.com/office/drawing/2014/main" id="{97BF6184-8617-4F44-9ACB-66043A9324F4}"/>
            </a:ext>
          </a:extLst>
        </xdr:cNvPr>
        <xdr:cNvGrpSpPr/>
      </xdr:nvGrpSpPr>
      <xdr:grpSpPr>
        <a:xfrm>
          <a:off x="7264400" y="4711700"/>
          <a:ext cx="3679825" cy="2663824"/>
          <a:chOff x="7513680" y="4476750"/>
          <a:chExt cx="4217769" cy="2581274"/>
        </a:xfrm>
      </xdr:grpSpPr>
      <xdr:grpSp>
        <xdr:nvGrpSpPr>
          <xdr:cNvPr id="51" name="Group 50">
            <a:extLst>
              <a:ext uri="{FF2B5EF4-FFF2-40B4-BE49-F238E27FC236}">
                <a16:creationId xmlns:a16="http://schemas.microsoft.com/office/drawing/2014/main" id="{4B922A41-59B3-42EE-871C-68DE7CFAD208}"/>
              </a:ext>
            </a:extLst>
          </xdr:cNvPr>
          <xdr:cNvGrpSpPr/>
        </xdr:nvGrpSpPr>
        <xdr:grpSpPr>
          <a:xfrm>
            <a:off x="7513680" y="4476750"/>
            <a:ext cx="4217769" cy="2581274"/>
            <a:chOff x="7381874" y="4524375"/>
            <a:chExt cx="3657600" cy="2581274"/>
          </a:xfrm>
        </xdr:grpSpPr>
        <xdr:sp macro="" textlink="">
          <xdr:nvSpPr>
            <xdr:cNvPr id="47" name="Rectangle: Rounded Corners 46">
              <a:extLst>
                <a:ext uri="{FF2B5EF4-FFF2-40B4-BE49-F238E27FC236}">
                  <a16:creationId xmlns:a16="http://schemas.microsoft.com/office/drawing/2014/main" id="{5262BB26-5BFD-4FC7-9E3E-B9F149BF209A}"/>
                </a:ext>
              </a:extLst>
            </xdr:cNvPr>
            <xdr:cNvSpPr/>
          </xdr:nvSpPr>
          <xdr:spPr>
            <a:xfrm>
              <a:off x="7381874" y="4524375"/>
              <a:ext cx="3657600" cy="2581274"/>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8" name="TextBox 47">
              <a:extLst>
                <a:ext uri="{FF2B5EF4-FFF2-40B4-BE49-F238E27FC236}">
                  <a16:creationId xmlns:a16="http://schemas.microsoft.com/office/drawing/2014/main" id="{E8372291-C9F3-4792-8398-7B278A78A060}"/>
                </a:ext>
              </a:extLst>
            </xdr:cNvPr>
            <xdr:cNvSpPr txBox="1"/>
          </xdr:nvSpPr>
          <xdr:spPr>
            <a:xfrm>
              <a:off x="7620560" y="4610100"/>
              <a:ext cx="3171265" cy="3810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ATTRITION</a:t>
              </a:r>
              <a:r>
                <a:rPr lang="en-IN" sz="1800" baseline="0">
                  <a:solidFill>
                    <a:schemeClr val="bg1"/>
                  </a:solidFill>
                </a:rPr>
                <a:t> BY MARITAL-STATUS</a:t>
              </a:r>
              <a:endParaRPr lang="en-IN" sz="1800">
                <a:solidFill>
                  <a:schemeClr val="bg1"/>
                </a:solidFill>
              </a:endParaRPr>
            </a:p>
          </xdr:txBody>
        </xdr:sp>
      </xdr:grpSp>
      <mc:AlternateContent xmlns:mc="http://schemas.openxmlformats.org/markup-compatibility/2006">
        <mc:Choice xmlns:cx2="http://schemas.microsoft.com/office/drawing/2015/10/21/chartex" Requires="cx2">
          <xdr:graphicFrame macro="">
            <xdr:nvGraphicFramePr>
              <xdr:cNvPr id="50" name="Chart 49">
                <a:extLst>
                  <a:ext uri="{FF2B5EF4-FFF2-40B4-BE49-F238E27FC236}">
                    <a16:creationId xmlns:a16="http://schemas.microsoft.com/office/drawing/2014/main" id="{3278B390-E0F4-4923-89B8-206DEBD35FBF}"/>
                  </a:ext>
                </a:extLst>
              </xdr:cNvPr>
              <xdr:cNvGraphicFramePr/>
            </xdr:nvGraphicFramePr>
            <xdr:xfrm>
              <a:off x="7524749" y="5162550"/>
              <a:ext cx="3324225" cy="175260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7524749" y="5162550"/>
                <a:ext cx="3324225" cy="1752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editAs="oneCell">
    <xdr:from>
      <xdr:col>0</xdr:col>
      <xdr:colOff>647700</xdr:colOff>
      <xdr:row>36</xdr:row>
      <xdr:rowOff>19050</xdr:rowOff>
    </xdr:from>
    <xdr:to>
      <xdr:col>4</xdr:col>
      <xdr:colOff>406400</xdr:colOff>
      <xdr:row>41</xdr:row>
      <xdr:rowOff>19050</xdr:rowOff>
    </xdr:to>
    <mc:AlternateContent xmlns:mc="http://schemas.openxmlformats.org/markup-compatibility/2006">
      <mc:Choice xmlns:a14="http://schemas.microsoft.com/office/drawing/2010/main" Requires="a14">
        <xdr:graphicFrame macro="">
          <xdr:nvGraphicFramePr>
            <xdr:cNvPr id="53" name="Gender 5">
              <a:extLst>
                <a:ext uri="{FF2B5EF4-FFF2-40B4-BE49-F238E27FC236}">
                  <a16:creationId xmlns:a16="http://schemas.microsoft.com/office/drawing/2014/main" id="{75BFCA18-89F1-403B-AA0D-D470BBEDEC1F}"/>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dr:sp macro="" textlink="">
          <xdr:nvSpPr>
            <xdr:cNvPr id="0" name=""/>
            <xdr:cNvSpPr>
              <a:spLocks noTextEdit="1"/>
            </xdr:cNvSpPr>
          </xdr:nvSpPr>
          <xdr:spPr>
            <a:xfrm>
              <a:off x="647700" y="7543800"/>
              <a:ext cx="2489200" cy="1031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558800</xdr:colOff>
      <xdr:row>35</xdr:row>
      <xdr:rowOff>152400</xdr:rowOff>
    </xdr:from>
    <xdr:to>
      <xdr:col>15</xdr:col>
      <xdr:colOff>469900</xdr:colOff>
      <xdr:row>41</xdr:row>
      <xdr:rowOff>123825</xdr:rowOff>
    </xdr:to>
    <mc:AlternateContent xmlns:mc="http://schemas.openxmlformats.org/markup-compatibility/2006">
      <mc:Choice xmlns:a14="http://schemas.microsoft.com/office/drawing/2010/main" Requires="a14">
        <xdr:graphicFrame macro="">
          <xdr:nvGraphicFramePr>
            <xdr:cNvPr id="55" name="Education Field 5">
              <a:extLst>
                <a:ext uri="{FF2B5EF4-FFF2-40B4-BE49-F238E27FC236}">
                  <a16:creationId xmlns:a16="http://schemas.microsoft.com/office/drawing/2014/main" id="{FDD60035-EB5B-4190-B330-EFACDC8B84A3}"/>
                </a:ext>
              </a:extLst>
            </xdr:cNvPr>
            <xdr:cNvGraphicFramePr/>
          </xdr:nvGraphicFramePr>
          <xdr:xfrm>
            <a:off x="0" y="0"/>
            <a:ext cx="0" cy="0"/>
          </xdr:xfrm>
          <a:graphic>
            <a:graphicData uri="http://schemas.microsoft.com/office/drawing/2010/slicer">
              <sle:slicer xmlns:sle="http://schemas.microsoft.com/office/drawing/2010/slicer" name="Education Field 5"/>
            </a:graphicData>
          </a:graphic>
        </xdr:graphicFrame>
      </mc:Choice>
      <mc:Fallback>
        <xdr:sp macro="" textlink="">
          <xdr:nvSpPr>
            <xdr:cNvPr id="0" name=""/>
            <xdr:cNvSpPr>
              <a:spLocks noTextEdit="1"/>
            </xdr:cNvSpPr>
          </xdr:nvSpPr>
          <xdr:spPr>
            <a:xfrm>
              <a:off x="7385050" y="7470775"/>
              <a:ext cx="3467100"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546100</xdr:colOff>
      <xdr:row>35</xdr:row>
      <xdr:rowOff>165100</xdr:rowOff>
    </xdr:from>
    <xdr:to>
      <xdr:col>10</xdr:col>
      <xdr:colOff>139700</xdr:colOff>
      <xdr:row>41</xdr:row>
      <xdr:rowOff>155575</xdr:rowOff>
    </xdr:to>
    <mc:AlternateContent xmlns:mc="http://schemas.openxmlformats.org/markup-compatibility/2006">
      <mc:Choice xmlns:a14="http://schemas.microsoft.com/office/drawing/2010/main" Requires="a14">
        <xdr:graphicFrame macro="">
          <xdr:nvGraphicFramePr>
            <xdr:cNvPr id="56" name="Department 3">
              <a:extLst>
                <a:ext uri="{FF2B5EF4-FFF2-40B4-BE49-F238E27FC236}">
                  <a16:creationId xmlns:a16="http://schemas.microsoft.com/office/drawing/2014/main" id="{5FF6ACE7-E1F6-498E-BBCF-359F799E9D1A}"/>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dr:sp macro="" textlink="">
          <xdr:nvSpPr>
            <xdr:cNvPr id="0" name=""/>
            <xdr:cNvSpPr>
              <a:spLocks noTextEdit="1"/>
            </xdr:cNvSpPr>
          </xdr:nvSpPr>
          <xdr:spPr>
            <a:xfrm>
              <a:off x="3959225" y="7483475"/>
              <a:ext cx="3006725"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0.34483</cdr:x>
      <cdr:y>0.47603</cdr:y>
    </cdr:from>
    <cdr:to>
      <cdr:x>0.59176</cdr:x>
      <cdr:y>0.58017</cdr:y>
    </cdr:to>
    <cdr:sp macro="" textlink="">
      <cdr:nvSpPr>
        <cdr:cNvPr id="2" name="TextBox 1">
          <a:extLst xmlns:a="http://schemas.openxmlformats.org/drawingml/2006/main">
            <a:ext uri="{FF2B5EF4-FFF2-40B4-BE49-F238E27FC236}">
              <a16:creationId xmlns:a16="http://schemas.microsoft.com/office/drawing/2014/main" id="{FFBBC4E4-E32B-4FB4-89B8-24EA4E167E1B}"/>
            </a:ext>
          </a:extLst>
        </cdr:cNvPr>
        <cdr:cNvSpPr txBox="1"/>
      </cdr:nvSpPr>
      <cdr:spPr>
        <a:xfrm xmlns:a="http://schemas.openxmlformats.org/drawingml/2006/main">
          <a:off x="876957" y="914402"/>
          <a:ext cx="627994" cy="20002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IN" sz="1100">
              <a:solidFill>
                <a:schemeClr val="bg1"/>
              </a:solidFill>
              <a:effectLst>
                <a:outerShdw blurRad="50800" dist="38100" dir="2700000" algn="tl" rotWithShape="0">
                  <a:prstClr val="black">
                    <a:alpha val="40000"/>
                  </a:prstClr>
                </a:outerShdw>
              </a:effectLst>
            </a:rPr>
            <a:t>Female</a:t>
          </a:r>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543732</xdr:colOff>
      <xdr:row>0</xdr:row>
      <xdr:rowOff>136256</xdr:rowOff>
    </xdr:from>
    <xdr:to>
      <xdr:col>21</xdr:col>
      <xdr:colOff>327832</xdr:colOff>
      <xdr:row>40</xdr:row>
      <xdr:rowOff>180497</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543732" y="136256"/>
          <a:ext cx="17413422" cy="7793394"/>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026900" y="2701925"/>
              <a:ext cx="5816600" cy="2574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452100" y="5702300"/>
              <a:ext cx="3683000" cy="2387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6.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7.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1109663</xdr:colOff>
      <xdr:row>20</xdr:row>
      <xdr:rowOff>133350</xdr:rowOff>
    </xdr:from>
    <xdr:to>
      <xdr:col>1</xdr:col>
      <xdr:colOff>409575</xdr:colOff>
      <xdr:row>25</xdr:row>
      <xdr:rowOff>171450</xdr:rowOff>
    </xdr:to>
    <xdr:graphicFrame macro="">
      <xdr:nvGraphicFramePr>
        <xdr:cNvPr id="2" name="Chart 1">
          <a:extLst>
            <a:ext uri="{FF2B5EF4-FFF2-40B4-BE49-F238E27FC236}">
              <a16:creationId xmlns:a16="http://schemas.microsoft.com/office/drawing/2014/main" id="{6CD8B06F-D9B3-47AD-BCB5-1E463D9CF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6</xdr:row>
      <xdr:rowOff>66675</xdr:rowOff>
    </xdr:from>
    <xdr:to>
      <xdr:col>25</xdr:col>
      <xdr:colOff>19050</xdr:colOff>
      <xdr:row>15</xdr:row>
      <xdr:rowOff>187325</xdr:rowOff>
    </xdr:to>
    <xdr:graphicFrame macro="">
      <xdr:nvGraphicFramePr>
        <xdr:cNvPr id="8" name="Chart 7">
          <a:extLst>
            <a:ext uri="{FF2B5EF4-FFF2-40B4-BE49-F238E27FC236}">
              <a16:creationId xmlns:a16="http://schemas.microsoft.com/office/drawing/2014/main" id="{C75C3FF4-EA3B-4483-BB4E-D2358BD7D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0.34483</cdr:x>
      <cdr:y>0.47603</cdr:y>
    </cdr:from>
    <cdr:to>
      <cdr:x>0.56552</cdr:x>
      <cdr:y>0.57521</cdr:y>
    </cdr:to>
    <cdr:sp macro="" textlink="">
      <cdr:nvSpPr>
        <cdr:cNvPr id="2" name="TextBox 1">
          <a:extLst xmlns:a="http://schemas.openxmlformats.org/drawingml/2006/main">
            <a:ext uri="{FF2B5EF4-FFF2-40B4-BE49-F238E27FC236}">
              <a16:creationId xmlns:a16="http://schemas.microsoft.com/office/drawing/2014/main" id="{FFBBC4E4-E32B-4FB4-89B8-24EA4E167E1B}"/>
            </a:ext>
          </a:extLst>
        </cdr:cNvPr>
        <cdr:cNvSpPr txBox="1"/>
      </cdr:nvSpPr>
      <cdr:spPr>
        <a:xfrm xmlns:a="http://schemas.openxmlformats.org/drawingml/2006/main">
          <a:off x="952500" y="914402"/>
          <a:ext cx="609600" cy="1905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IN" sz="1100">
              <a:solidFill>
                <a:schemeClr val="bg1"/>
              </a:solidFill>
              <a:effectLst>
                <a:outerShdw blurRad="50800" dist="38100" dir="2700000" algn="tl" rotWithShape="0">
                  <a:prstClr val="black">
                    <a:alpha val="40000"/>
                  </a:prstClr>
                </a:outerShdw>
              </a:effectLst>
            </a:rPr>
            <a:t>Female</a:t>
          </a:r>
        </a:p>
      </cdr:txBody>
    </cdr:sp>
  </cdr:relSizeAnchor>
</c:userShapes>
</file>

<file path=xl/drawings/drawing10.xml><?xml version="1.0" encoding="utf-8"?>
<xdr:wsDr xmlns:xdr="http://schemas.openxmlformats.org/drawingml/2006/spreadsheetDrawing" xmlns:a="http://schemas.openxmlformats.org/drawingml/2006/main">
  <xdr:twoCellAnchor>
    <xdr:from>
      <xdr:col>2</xdr:col>
      <xdr:colOff>307975</xdr:colOff>
      <xdr:row>13</xdr:row>
      <xdr:rowOff>57150</xdr:rowOff>
    </xdr:from>
    <xdr:to>
      <xdr:col>10</xdr:col>
      <xdr:colOff>180975</xdr:colOff>
      <xdr:row>32</xdr:row>
      <xdr:rowOff>28575</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1009650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4925" y="2813050"/>
              <a:ext cx="10182225" cy="39401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828675</xdr:colOff>
      <xdr:row>8</xdr:row>
      <xdr:rowOff>184150</xdr:rowOff>
    </xdr:from>
    <xdr:to>
      <xdr:col>9</xdr:col>
      <xdr:colOff>304800</xdr:colOff>
      <xdr:row>22</xdr:row>
      <xdr:rowOff>85725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95800" y="1784350"/>
              <a:ext cx="4648200" cy="2701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717550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7211"/>
          <a:ext cx="13504209" cy="791584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300317"/>
          <a:ext cx="13540068"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9282"/>
          <a:ext cx="13575927" cy="784682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37884"/>
          <a:ext cx="13611786"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64DF2E-B79C-441E-B660-F7BF6EA07197}"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8:D1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 tabId="12" name="PivotTable1"/>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 tabId="12" name="PivotTable1"/>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 tabId="12" name="PivotTable1"/>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 name="Gender 4" xr10:uid="{D6752E47-DA4E-4BDF-A94C-3CE9D18C3645}" cache="Slicer_Gender2" caption="Gender" rowHeight="257175"/>
  <slicer name="Department 2" xr10:uid="{ED51A020-9C06-42DF-9020-334DCAAA9C10}" cache="Slicer_Department" caption="Department" rowHeight="257175"/>
  <slicer name="Education Field 4" xr10:uid="{1A09E3A4-61B9-40BD-B23E-7FC4F2A5EEF1}" cache="Slicer_Education_Field2" caption="Education Field" columnCoun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5" xr10:uid="{9CBB5068-0383-4D36-BBDE-C1255F7BC0F5}" cache="Slicer_Gender2" caption="Gender" style="Slicer Style 1" rowHeight="257175"/>
  <slicer name="Department 3" xr10:uid="{F63C2B1F-672F-4B67-9A7A-F0EB8454AB09}" cache="Slicer_Department" caption="Department" style="Slicer Style 1" rowHeight="257175"/>
  <slicer name="Education Field 5" xr10:uid="{A33F0D69-8899-4741-BCA7-D7B19714A338}" cache="Slicer_Education_Field2" caption="Education Field" columnCount="2" style="Slicer Style 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4.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activeCell="G13" sqref="G13"/>
      <selection pane="bottomLeft" activeCell="G13" sqref="G13"/>
    </sheetView>
  </sheetViews>
  <sheetFormatPr defaultColWidth="8.875" defaultRowHeight="15.75" x14ac:dyDescent="0.25"/>
  <cols>
    <col min="1" max="1" width="10.5" bestFit="1" customWidth="1"/>
    <col min="2" max="2" width="16.5" bestFit="1" customWidth="1"/>
    <col min="3" max="3" width="14.125" bestFit="1" customWidth="1"/>
    <col min="4" max="4" width="17.875" bestFit="1" customWidth="1"/>
    <col min="5" max="5" width="13.625" bestFit="1" customWidth="1"/>
    <col min="6" max="6" width="16.125" bestFit="1" customWidth="1"/>
    <col min="7" max="7" width="11" bestFit="1" customWidth="1"/>
    <col min="8" max="8" width="19.125" bestFit="1" customWidth="1"/>
    <col min="9" max="9" width="9.625" bestFit="1" customWidth="1"/>
    <col min="10" max="10" width="23.125" bestFit="1" customWidth="1"/>
    <col min="11" max="11" width="15.375" bestFit="1" customWidth="1"/>
    <col min="12" max="12" width="12.375" bestFit="1" customWidth="1"/>
    <col min="13" max="13" width="9.625" bestFit="1" customWidth="1"/>
    <col min="14" max="14" width="24.125" bestFit="1" customWidth="1"/>
    <col min="15" max="15" width="5.375" bestFit="1" customWidth="1"/>
    <col min="16" max="16" width="4.625" bestFit="1" customWidth="1"/>
    <col min="17" max="17" width="6.875" bestFit="1" customWidth="1"/>
    <col min="18" max="18" width="18.375" bestFit="1" customWidth="1"/>
    <col min="19" max="19" width="19.375" bestFit="1" customWidth="1"/>
    <col min="20" max="20" width="17.125" bestFit="1" customWidth="1"/>
    <col min="21" max="21" width="21.375" bestFit="1" customWidth="1"/>
    <col min="22" max="22" width="12.375" bestFit="1" customWidth="1"/>
    <col min="23" max="23" width="21.375" bestFit="1" customWidth="1"/>
    <col min="24" max="24" width="16.375" bestFit="1" customWidth="1"/>
    <col min="25" max="25" width="17" bestFit="1" customWidth="1"/>
    <col min="26" max="26" width="24.625" bestFit="1" customWidth="1"/>
    <col min="27" max="27" width="13.5" bestFit="1" customWidth="1"/>
    <col min="28" max="28" width="17.125" bestFit="1" customWidth="1"/>
    <col min="29" max="29" width="11.125" bestFit="1" customWidth="1"/>
    <col min="30" max="30" width="16.5" bestFit="1" customWidth="1"/>
    <col min="31" max="31" width="17" bestFit="1" customWidth="1"/>
    <col min="32" max="32" width="14.875" bestFit="1" customWidth="1"/>
    <col min="33" max="33" width="24.5" bestFit="1" customWidth="1"/>
    <col min="34" max="34" width="20" bestFit="1" customWidth="1"/>
    <col min="35" max="35" width="20.125" bestFit="1" customWidth="1"/>
    <col min="36" max="36" width="24.375" bestFit="1" customWidth="1"/>
    <col min="37" max="37" width="16.375" bestFit="1" customWidth="1"/>
    <col min="38" max="38" width="19.125" bestFit="1" customWidth="1"/>
    <col min="39" max="39" width="20.5" bestFit="1" customWidth="1"/>
    <col min="40" max="41" width="18.875" bestFit="1" customWidth="1"/>
    <col min="42" max="42" width="21" bestFit="1" customWidth="1"/>
    <col min="43" max="43" width="26.125" bestFit="1" customWidth="1"/>
    <col min="44" max="44" width="24.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B3" sqref="B3"/>
    </sheetView>
  </sheetViews>
  <sheetFormatPr defaultColWidth="11" defaultRowHeight="15.75" x14ac:dyDescent="0.25"/>
  <cols>
    <col min="1" max="1" width="25" bestFit="1" customWidth="1"/>
    <col min="2" max="2" width="23.375" bestFit="1" customWidth="1"/>
    <col min="3" max="3" width="14" bestFit="1" customWidth="1"/>
    <col min="4" max="4" width="15.5" bestFit="1" customWidth="1"/>
    <col min="5" max="5" width="12.375" bestFit="1" customWidth="1"/>
  </cols>
  <sheetData>
    <row r="3" spans="1:5" x14ac:dyDescent="0.25">
      <c r="A3" t="s">
        <v>1554</v>
      </c>
      <c r="B3" t="s">
        <v>1555</v>
      </c>
      <c r="C3" t="s">
        <v>1556</v>
      </c>
    </row>
    <row r="4" spans="1:5" x14ac:dyDescent="0.25">
      <c r="A4" s="1">
        <v>1470</v>
      </c>
      <c r="B4" s="1">
        <v>237</v>
      </c>
      <c r="C4" s="1">
        <v>36.923809523809524</v>
      </c>
    </row>
    <row r="6" spans="1:5" x14ac:dyDescent="0.25">
      <c r="A6" s="2" t="s">
        <v>1557</v>
      </c>
      <c r="B6" s="2" t="s">
        <v>1558</v>
      </c>
      <c r="C6" s="2" t="s">
        <v>1559</v>
      </c>
      <c r="D6" s="2" t="s">
        <v>1560</v>
      </c>
      <c r="E6" s="2" t="s">
        <v>1561</v>
      </c>
    </row>
    <row r="7" spans="1:5" x14ac:dyDescent="0.25">
      <c r="A7">
        <f>GETPIVOTDATA("Count of Employee Number",$A$3)</f>
        <v>1470</v>
      </c>
      <c r="B7">
        <f>GETPIVOTDATA("Sum of CF_attrition count",$A$3)</f>
        <v>237</v>
      </c>
      <c r="C7" s="5">
        <f>GETPIVOTDATA("Average of Age",$A$3)</f>
        <v>36.923809523809524</v>
      </c>
      <c r="D7">
        <f>GETPIVOTDATA("Count of Employee Number",$A$3)-GETPIVOTDATA("Sum of CF_attrition count",$A$3)</f>
        <v>1233</v>
      </c>
      <c r="E7" s="4">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0454-79C6-43DA-91BE-EB87447D6795}">
  <dimension ref="A1:R42"/>
  <sheetViews>
    <sheetView showGridLines="0" tabSelected="1" zoomScale="60" zoomScaleNormal="60" workbookViewId="0">
      <selection activeCell="W31" sqref="W31"/>
    </sheetView>
  </sheetViews>
  <sheetFormatPr defaultRowHeight="15.75" x14ac:dyDescent="0.25"/>
  <cols>
    <col min="12" max="12" width="10.5" bestFit="1" customWidth="1"/>
    <col min="15" max="15" width="9.375" bestFit="1" customWidth="1"/>
  </cols>
  <sheetData>
    <row r="1" spans="1:18" x14ac:dyDescent="0.25">
      <c r="A1" s="9"/>
      <c r="B1" s="9"/>
      <c r="C1" s="9"/>
      <c r="D1" s="9"/>
      <c r="E1" s="9"/>
      <c r="F1" s="9"/>
      <c r="G1" s="9"/>
      <c r="H1" s="9"/>
      <c r="I1" s="9"/>
      <c r="J1" s="9"/>
      <c r="K1" s="9"/>
      <c r="L1" s="9"/>
      <c r="M1" s="9"/>
      <c r="N1" s="9"/>
      <c r="O1" s="9"/>
      <c r="P1" s="9"/>
      <c r="Q1" s="10"/>
      <c r="R1" s="10"/>
    </row>
    <row r="2" spans="1:18" x14ac:dyDescent="0.25">
      <c r="A2" s="9"/>
      <c r="B2" s="9"/>
      <c r="C2" s="9"/>
      <c r="D2" s="9"/>
      <c r="E2" s="9"/>
      <c r="F2" s="9"/>
      <c r="G2" s="9"/>
      <c r="H2" s="9"/>
      <c r="I2" s="9"/>
      <c r="J2" s="9"/>
      <c r="K2" s="9"/>
      <c r="L2" s="9"/>
      <c r="M2" s="9"/>
      <c r="N2" s="9"/>
      <c r="O2" s="9"/>
      <c r="P2" s="9"/>
      <c r="Q2" s="10"/>
      <c r="R2" s="10"/>
    </row>
    <row r="3" spans="1:18" x14ac:dyDescent="0.25">
      <c r="A3" s="9"/>
      <c r="B3" s="9"/>
      <c r="C3" s="9"/>
      <c r="D3" s="9"/>
      <c r="E3" s="9"/>
      <c r="F3" s="9"/>
      <c r="G3" s="9"/>
      <c r="H3" s="9"/>
      <c r="I3" s="9"/>
      <c r="J3" s="9"/>
      <c r="K3" s="9"/>
      <c r="L3" s="9"/>
      <c r="M3" s="9"/>
      <c r="N3" s="9"/>
      <c r="O3" s="9"/>
      <c r="P3" s="9"/>
      <c r="Q3" s="10"/>
      <c r="R3" s="10"/>
    </row>
    <row r="4" spans="1:18" x14ac:dyDescent="0.25">
      <c r="A4" s="9"/>
      <c r="B4" s="9"/>
      <c r="C4" s="9"/>
      <c r="D4" s="9"/>
      <c r="E4" s="9"/>
      <c r="F4" s="9"/>
      <c r="G4" s="9"/>
      <c r="H4" s="9"/>
      <c r="I4" s="9"/>
      <c r="J4" s="9"/>
      <c r="K4" s="9"/>
      <c r="L4" s="9"/>
      <c r="M4" s="9"/>
      <c r="N4" s="9"/>
      <c r="O4" s="9"/>
      <c r="P4" s="9"/>
      <c r="Q4" s="10"/>
      <c r="R4" s="10"/>
    </row>
    <row r="5" spans="1:18" x14ac:dyDescent="0.25">
      <c r="A5" s="9"/>
      <c r="B5" s="9"/>
      <c r="C5" s="9"/>
      <c r="D5" s="9"/>
      <c r="E5" s="9"/>
      <c r="F5" s="9"/>
      <c r="G5" s="9"/>
      <c r="H5" s="9"/>
      <c r="I5" s="9"/>
      <c r="J5" s="9"/>
      <c r="K5" s="9"/>
      <c r="L5" s="9"/>
      <c r="M5" s="9"/>
      <c r="N5" s="9"/>
      <c r="O5" s="9"/>
      <c r="P5" s="9"/>
      <c r="Q5" s="10"/>
      <c r="R5" s="10"/>
    </row>
    <row r="6" spans="1:18" x14ac:dyDescent="0.25">
      <c r="A6" s="9"/>
      <c r="B6" s="9"/>
      <c r="C6" s="9"/>
      <c r="D6" s="9"/>
      <c r="E6" s="9"/>
      <c r="F6" s="9"/>
      <c r="G6" s="9"/>
      <c r="H6" s="9"/>
      <c r="I6" s="9"/>
      <c r="J6" s="9"/>
      <c r="K6" s="9"/>
      <c r="L6" s="9"/>
      <c r="M6" s="9"/>
      <c r="N6" s="9"/>
      <c r="O6" s="9"/>
      <c r="P6" s="9"/>
      <c r="Q6" s="10"/>
      <c r="R6" s="10"/>
    </row>
    <row r="7" spans="1:18" x14ac:dyDescent="0.25">
      <c r="A7" s="9"/>
      <c r="B7" s="9"/>
      <c r="C7" s="9"/>
      <c r="D7" s="9"/>
      <c r="E7" s="9"/>
      <c r="F7" s="9"/>
      <c r="G7" s="9"/>
      <c r="H7" s="9"/>
      <c r="I7" s="9"/>
      <c r="J7" s="9"/>
      <c r="K7" s="9"/>
      <c r="L7" s="9"/>
      <c r="M7" s="9"/>
      <c r="N7" s="9"/>
      <c r="O7" s="9"/>
      <c r="P7" s="9"/>
      <c r="Q7" s="10"/>
      <c r="R7" s="10"/>
    </row>
    <row r="8" spans="1:18" x14ac:dyDescent="0.25">
      <c r="A8" s="9"/>
      <c r="B8" s="9"/>
      <c r="C8" s="9"/>
      <c r="D8" s="9"/>
      <c r="E8" s="9"/>
      <c r="F8" s="9"/>
      <c r="G8" s="9"/>
      <c r="H8" s="9"/>
      <c r="I8" s="9"/>
      <c r="J8" s="9"/>
      <c r="K8" s="9"/>
      <c r="L8" s="9"/>
      <c r="M8" s="9"/>
      <c r="N8" s="9"/>
      <c r="O8" s="9"/>
      <c r="P8" s="9"/>
      <c r="Q8" s="10"/>
      <c r="R8" s="10"/>
    </row>
    <row r="9" spans="1:18" ht="23.25" x14ac:dyDescent="0.35">
      <c r="A9" s="9"/>
      <c r="B9" s="11">
        <f>KPI!A7</f>
        <v>1470</v>
      </c>
      <c r="C9" s="9"/>
      <c r="D9" s="9"/>
      <c r="E9" s="11">
        <f>KPI!B7</f>
        <v>237</v>
      </c>
      <c r="F9" s="9"/>
      <c r="G9" s="9"/>
      <c r="H9" s="11">
        <f>KPI!D7</f>
        <v>1233</v>
      </c>
      <c r="I9" s="9"/>
      <c r="J9" s="9"/>
      <c r="K9" s="9"/>
      <c r="L9" s="12">
        <f>KPI!E7</f>
        <v>0.16122448979591836</v>
      </c>
      <c r="M9" s="9"/>
      <c r="N9" s="9"/>
      <c r="O9" s="13">
        <f>KPI!C7</f>
        <v>36.923809523809524</v>
      </c>
      <c r="P9" s="9"/>
      <c r="Q9" s="10"/>
      <c r="R9" s="10"/>
    </row>
    <row r="10" spans="1:18" x14ac:dyDescent="0.25">
      <c r="A10" s="9"/>
      <c r="B10" s="9"/>
      <c r="C10" s="9"/>
      <c r="D10" s="9"/>
      <c r="E10" s="9"/>
      <c r="F10" s="9"/>
      <c r="G10" s="9"/>
      <c r="H10" s="9"/>
      <c r="I10" s="9"/>
      <c r="J10" s="9"/>
      <c r="K10" s="9"/>
      <c r="L10" s="9"/>
      <c r="M10" s="9"/>
      <c r="N10" s="9"/>
      <c r="O10" s="9"/>
      <c r="P10" s="9"/>
      <c r="Q10" s="10"/>
      <c r="R10" s="10"/>
    </row>
    <row r="11" spans="1:18" x14ac:dyDescent="0.25">
      <c r="A11" s="9"/>
      <c r="B11" s="9"/>
      <c r="C11" s="9"/>
      <c r="D11" s="9"/>
      <c r="E11" s="9"/>
      <c r="F11" s="9"/>
      <c r="G11" s="9"/>
      <c r="H11" s="9"/>
      <c r="I11" s="9"/>
      <c r="J11" s="9"/>
      <c r="K11" s="9"/>
      <c r="L11" s="9"/>
      <c r="M11" s="9"/>
      <c r="N11" s="9"/>
      <c r="O11" s="9"/>
      <c r="P11" s="9"/>
      <c r="Q11" s="10"/>
      <c r="R11" s="10"/>
    </row>
    <row r="12" spans="1:18" x14ac:dyDescent="0.25">
      <c r="A12" s="9"/>
      <c r="B12" s="9"/>
      <c r="C12" s="9"/>
      <c r="D12" s="9"/>
      <c r="E12" s="9"/>
      <c r="F12" s="9"/>
      <c r="G12" s="9"/>
      <c r="H12" s="9"/>
      <c r="I12" s="9"/>
      <c r="J12" s="9"/>
      <c r="K12" s="9"/>
      <c r="L12" s="9"/>
      <c r="M12" s="9"/>
      <c r="N12" s="9"/>
      <c r="O12" s="9"/>
      <c r="P12" s="9"/>
      <c r="Q12" s="10"/>
      <c r="R12" s="10"/>
    </row>
    <row r="13" spans="1:18" x14ac:dyDescent="0.25">
      <c r="A13" s="9"/>
      <c r="B13" s="9"/>
      <c r="C13" s="9"/>
      <c r="D13" s="9"/>
      <c r="E13" s="9"/>
      <c r="F13" s="9"/>
      <c r="G13" s="9"/>
      <c r="H13" s="9"/>
      <c r="I13" s="9"/>
      <c r="J13" s="9"/>
      <c r="K13" s="9"/>
      <c r="L13" s="9"/>
      <c r="M13" s="9"/>
      <c r="N13" s="9"/>
      <c r="O13" s="9"/>
      <c r="P13" s="9"/>
      <c r="Q13" s="10"/>
      <c r="R13" s="10"/>
    </row>
    <row r="14" spans="1:18" x14ac:dyDescent="0.25">
      <c r="A14" s="9"/>
      <c r="B14" s="9"/>
      <c r="C14" s="9"/>
      <c r="D14" s="9"/>
      <c r="E14" s="9"/>
      <c r="F14" s="9"/>
      <c r="G14" s="9"/>
      <c r="H14" s="9"/>
      <c r="I14" s="9"/>
      <c r="J14" s="9"/>
      <c r="K14" s="9"/>
      <c r="L14" s="9"/>
      <c r="M14" s="9"/>
      <c r="N14" s="9"/>
      <c r="O14" s="9"/>
      <c r="P14" s="9"/>
      <c r="Q14" s="10"/>
      <c r="R14" s="10"/>
    </row>
    <row r="15" spans="1:18" x14ac:dyDescent="0.25">
      <c r="A15" s="9"/>
      <c r="B15" s="9"/>
      <c r="C15" s="9"/>
      <c r="D15" s="9"/>
      <c r="E15" s="9"/>
      <c r="F15" s="9"/>
      <c r="G15" s="9"/>
      <c r="H15" s="9"/>
      <c r="I15" s="9"/>
      <c r="J15" s="9"/>
      <c r="K15" s="9"/>
      <c r="L15" s="9"/>
      <c r="M15" s="9"/>
      <c r="N15" s="9"/>
      <c r="O15" s="9"/>
      <c r="P15" s="9"/>
      <c r="Q15" s="10"/>
      <c r="R15" s="10"/>
    </row>
    <row r="16" spans="1:18" x14ac:dyDescent="0.25">
      <c r="A16" s="9"/>
      <c r="B16" s="9"/>
      <c r="C16" s="9"/>
      <c r="D16" s="9"/>
      <c r="E16" s="9"/>
      <c r="F16" s="9"/>
      <c r="G16" s="9"/>
      <c r="H16" s="9"/>
      <c r="I16" s="9"/>
      <c r="J16" s="9"/>
      <c r="K16" s="9"/>
      <c r="L16" s="9"/>
      <c r="M16" s="9"/>
      <c r="N16" s="9"/>
      <c r="O16" s="9"/>
      <c r="P16" s="9"/>
      <c r="Q16" s="10"/>
      <c r="R16" s="10"/>
    </row>
    <row r="17" spans="1:18" x14ac:dyDescent="0.25">
      <c r="A17" s="9"/>
      <c r="B17" s="9"/>
      <c r="C17" s="9"/>
      <c r="D17" s="9"/>
      <c r="E17" s="9"/>
      <c r="F17" s="9"/>
      <c r="G17" s="9"/>
      <c r="H17" s="9"/>
      <c r="I17" s="9"/>
      <c r="J17" s="9"/>
      <c r="K17" s="9"/>
      <c r="L17" s="9"/>
      <c r="M17" s="9"/>
      <c r="N17" s="9"/>
      <c r="O17" s="9"/>
      <c r="P17" s="9"/>
      <c r="Q17" s="10"/>
      <c r="R17" s="10"/>
    </row>
    <row r="18" spans="1:18" x14ac:dyDescent="0.25">
      <c r="A18" s="9"/>
      <c r="B18" s="9"/>
      <c r="C18" s="9"/>
      <c r="D18" s="9"/>
      <c r="E18" s="9"/>
      <c r="F18" s="9"/>
      <c r="G18" s="9"/>
      <c r="H18" s="9"/>
      <c r="I18" s="9"/>
      <c r="J18" s="9"/>
      <c r="K18" s="9"/>
      <c r="L18" s="9"/>
      <c r="M18" s="9"/>
      <c r="N18" s="9"/>
      <c r="O18" s="9"/>
      <c r="P18" s="9"/>
      <c r="Q18" s="10"/>
      <c r="R18" s="10"/>
    </row>
    <row r="19" spans="1:18" x14ac:dyDescent="0.25">
      <c r="A19" s="9"/>
      <c r="B19" s="9"/>
      <c r="C19" s="9"/>
      <c r="D19" s="9"/>
      <c r="E19" s="9"/>
      <c r="F19" s="9"/>
      <c r="G19" s="9"/>
      <c r="H19" s="9"/>
      <c r="I19" s="9"/>
      <c r="J19" s="9"/>
      <c r="K19" s="9"/>
      <c r="L19" s="9"/>
      <c r="M19" s="9"/>
      <c r="N19" s="9"/>
      <c r="O19" s="9"/>
      <c r="P19" s="9"/>
      <c r="Q19" s="10"/>
      <c r="R19" s="10"/>
    </row>
    <row r="20" spans="1:18" x14ac:dyDescent="0.25">
      <c r="A20" s="9"/>
      <c r="B20" s="9"/>
      <c r="C20" s="9"/>
      <c r="D20" s="9"/>
      <c r="E20" s="9"/>
      <c r="F20" s="9"/>
      <c r="G20" s="9"/>
      <c r="H20" s="9"/>
      <c r="I20" s="9"/>
      <c r="J20" s="9"/>
      <c r="K20" s="9"/>
      <c r="L20" s="9"/>
      <c r="M20" s="9"/>
      <c r="N20" s="9"/>
      <c r="O20" s="9"/>
      <c r="P20" s="9"/>
      <c r="Q20" s="10"/>
      <c r="R20" s="10"/>
    </row>
    <row r="21" spans="1:18" x14ac:dyDescent="0.25">
      <c r="A21" s="9"/>
      <c r="B21" s="9"/>
      <c r="C21" s="9"/>
      <c r="D21" s="9"/>
      <c r="E21" s="9"/>
      <c r="F21" s="9"/>
      <c r="G21" s="9"/>
      <c r="H21" s="9"/>
      <c r="I21" s="9"/>
      <c r="J21" s="9"/>
      <c r="K21" s="9"/>
      <c r="L21" s="9"/>
      <c r="M21" s="9"/>
      <c r="N21" s="9"/>
      <c r="O21" s="9"/>
      <c r="P21" s="9"/>
      <c r="Q21" s="10"/>
      <c r="R21" s="10"/>
    </row>
    <row r="22" spans="1:18" x14ac:dyDescent="0.25">
      <c r="A22" s="9"/>
      <c r="B22" s="9"/>
      <c r="C22" s="9"/>
      <c r="D22" s="9"/>
      <c r="E22" s="9"/>
      <c r="F22" s="9"/>
      <c r="G22" s="9"/>
      <c r="H22" s="9"/>
      <c r="I22" s="9"/>
      <c r="J22" s="9"/>
      <c r="K22" s="9"/>
      <c r="L22" s="9"/>
      <c r="M22" s="9"/>
      <c r="N22" s="9"/>
      <c r="O22" s="9"/>
      <c r="P22" s="9"/>
      <c r="Q22" s="10"/>
      <c r="R22" s="10"/>
    </row>
    <row r="23" spans="1:18" x14ac:dyDescent="0.25">
      <c r="A23" s="9"/>
      <c r="B23" s="9"/>
      <c r="C23" s="9"/>
      <c r="D23" s="9"/>
      <c r="E23" s="9"/>
      <c r="F23" s="9"/>
      <c r="G23" s="9"/>
      <c r="H23" s="9"/>
      <c r="I23" s="9"/>
      <c r="J23" s="9"/>
      <c r="K23" s="9"/>
      <c r="L23" s="9"/>
      <c r="M23" s="9"/>
      <c r="N23" s="9"/>
      <c r="O23" s="9"/>
      <c r="P23" s="9"/>
      <c r="Q23" s="10"/>
      <c r="R23" s="10"/>
    </row>
    <row r="24" spans="1:18" x14ac:dyDescent="0.25">
      <c r="A24" s="9"/>
      <c r="B24" s="9"/>
      <c r="C24" s="9"/>
      <c r="D24" s="9"/>
      <c r="E24" s="9"/>
      <c r="F24" s="9"/>
      <c r="G24" s="9"/>
      <c r="H24" s="9"/>
      <c r="I24" s="9"/>
      <c r="J24" s="9"/>
      <c r="K24" s="9"/>
      <c r="L24" s="9"/>
      <c r="M24" s="9"/>
      <c r="N24" s="9"/>
      <c r="O24" s="9"/>
      <c r="P24" s="9"/>
      <c r="Q24" s="10"/>
      <c r="R24" s="10"/>
    </row>
    <row r="25" spans="1:18" x14ac:dyDescent="0.25">
      <c r="A25" s="9"/>
      <c r="B25" s="9"/>
      <c r="C25" s="9"/>
      <c r="D25" s="9"/>
      <c r="E25" s="9"/>
      <c r="F25" s="9"/>
      <c r="G25" s="9"/>
      <c r="H25" s="9"/>
      <c r="I25" s="9"/>
      <c r="J25" s="9"/>
      <c r="K25" s="9"/>
      <c r="L25" s="9"/>
      <c r="M25" s="9"/>
      <c r="N25" s="9"/>
      <c r="O25" s="9"/>
      <c r="P25" s="9"/>
      <c r="Q25" s="10"/>
      <c r="R25" s="10"/>
    </row>
    <row r="26" spans="1:18" x14ac:dyDescent="0.25">
      <c r="A26" s="9"/>
      <c r="B26" s="9"/>
      <c r="C26" s="9"/>
      <c r="D26" s="9"/>
      <c r="E26" s="9"/>
      <c r="F26" s="9"/>
      <c r="G26" s="9"/>
      <c r="H26" s="9"/>
      <c r="I26" s="9"/>
      <c r="J26" s="9"/>
      <c r="K26" s="9"/>
      <c r="L26" s="9"/>
      <c r="M26" s="9"/>
      <c r="N26" s="9"/>
      <c r="O26" s="9"/>
      <c r="P26" s="9"/>
      <c r="Q26" s="10"/>
      <c r="R26" s="10"/>
    </row>
    <row r="27" spans="1:18" x14ac:dyDescent="0.25">
      <c r="A27" s="9"/>
      <c r="B27" s="9"/>
      <c r="C27" s="9"/>
      <c r="D27" s="9"/>
      <c r="E27" s="9"/>
      <c r="F27" s="9"/>
      <c r="G27" s="9"/>
      <c r="H27" s="9"/>
      <c r="I27" s="9"/>
      <c r="J27" s="9"/>
      <c r="K27" s="9"/>
      <c r="L27" s="9"/>
      <c r="M27" s="9"/>
      <c r="N27" s="9"/>
      <c r="O27" s="9"/>
      <c r="P27" s="9"/>
      <c r="Q27" s="10"/>
      <c r="R27" s="10"/>
    </row>
    <row r="28" spans="1:18" x14ac:dyDescent="0.25">
      <c r="A28" s="9"/>
      <c r="B28" s="9"/>
      <c r="C28" s="9"/>
      <c r="D28" s="9"/>
      <c r="E28" s="9"/>
      <c r="F28" s="9"/>
      <c r="G28" s="9"/>
      <c r="H28" s="9"/>
      <c r="I28" s="9"/>
      <c r="J28" s="9"/>
      <c r="K28" s="9"/>
      <c r="L28" s="9"/>
      <c r="M28" s="9"/>
      <c r="N28" s="9"/>
      <c r="O28" s="9"/>
      <c r="P28" s="9"/>
      <c r="Q28" s="10"/>
      <c r="R28" s="10"/>
    </row>
    <row r="29" spans="1:18" x14ac:dyDescent="0.25">
      <c r="A29" s="9"/>
      <c r="B29" s="9"/>
      <c r="C29" s="9"/>
      <c r="D29" s="9"/>
      <c r="E29" s="9"/>
      <c r="F29" s="9"/>
      <c r="G29" s="9"/>
      <c r="H29" s="9"/>
      <c r="I29" s="9"/>
      <c r="J29" s="9"/>
      <c r="K29" s="9"/>
      <c r="L29" s="9"/>
      <c r="M29" s="9"/>
      <c r="N29" s="9"/>
      <c r="O29" s="9"/>
      <c r="P29" s="9"/>
    </row>
    <row r="30" spans="1:18" x14ac:dyDescent="0.25">
      <c r="A30" s="9"/>
      <c r="B30" s="9"/>
      <c r="C30" s="9"/>
      <c r="D30" s="9"/>
      <c r="E30" s="9"/>
      <c r="F30" s="9"/>
      <c r="G30" s="9"/>
      <c r="H30" s="9"/>
      <c r="I30" s="9"/>
      <c r="J30" s="9"/>
      <c r="K30" s="9"/>
      <c r="L30" s="9"/>
      <c r="M30" s="9"/>
      <c r="N30" s="9"/>
      <c r="O30" s="9"/>
      <c r="P30" s="9"/>
    </row>
    <row r="31" spans="1:18" x14ac:dyDescent="0.25">
      <c r="A31" s="9"/>
      <c r="B31" s="9"/>
      <c r="C31" s="9"/>
      <c r="D31" s="9"/>
      <c r="E31" s="9"/>
      <c r="F31" s="9"/>
      <c r="G31" s="9"/>
      <c r="H31" s="9"/>
      <c r="I31" s="9"/>
      <c r="J31" s="9"/>
      <c r="K31" s="9"/>
      <c r="L31" s="9"/>
      <c r="M31" s="9"/>
      <c r="N31" s="9"/>
      <c r="O31" s="9"/>
      <c r="P31" s="9"/>
    </row>
    <row r="32" spans="1:18" x14ac:dyDescent="0.25">
      <c r="A32" s="9"/>
      <c r="B32" s="9"/>
      <c r="C32" s="9"/>
      <c r="D32" s="9"/>
      <c r="E32" s="9"/>
      <c r="F32" s="9"/>
      <c r="G32" s="9"/>
      <c r="H32" s="9"/>
      <c r="I32" s="9"/>
      <c r="J32" s="9"/>
      <c r="K32" s="9"/>
      <c r="L32" s="9"/>
      <c r="M32" s="9"/>
      <c r="N32" s="9"/>
      <c r="O32" s="9"/>
      <c r="P32" s="9"/>
    </row>
    <row r="33" spans="1:16" x14ac:dyDescent="0.25">
      <c r="A33" s="9"/>
      <c r="B33" s="9"/>
      <c r="C33" s="9"/>
      <c r="D33" s="9"/>
      <c r="E33" s="9"/>
      <c r="F33" s="9"/>
      <c r="G33" s="9"/>
      <c r="H33" s="9"/>
      <c r="I33" s="9"/>
      <c r="J33" s="9"/>
      <c r="K33" s="9"/>
      <c r="L33" s="9"/>
      <c r="M33" s="9"/>
      <c r="N33" s="9"/>
      <c r="O33" s="9"/>
      <c r="P33" s="9"/>
    </row>
    <row r="34" spans="1:16" x14ac:dyDescent="0.25">
      <c r="A34" s="9"/>
      <c r="B34" s="9"/>
      <c r="C34" s="9"/>
      <c r="D34" s="9"/>
      <c r="E34" s="9"/>
      <c r="F34" s="9"/>
      <c r="G34" s="9"/>
      <c r="H34" s="9"/>
      <c r="I34" s="9"/>
      <c r="J34" s="9"/>
      <c r="K34" s="9"/>
      <c r="L34" s="9"/>
      <c r="M34" s="9"/>
      <c r="N34" s="9"/>
      <c r="O34" s="9"/>
      <c r="P34" s="9"/>
    </row>
    <row r="35" spans="1:16" x14ac:dyDescent="0.25">
      <c r="A35" s="9"/>
      <c r="B35" s="9"/>
      <c r="C35" s="9"/>
      <c r="D35" s="9"/>
      <c r="E35" s="9"/>
      <c r="F35" s="9"/>
      <c r="G35" s="9"/>
      <c r="H35" s="9"/>
      <c r="I35" s="9"/>
      <c r="J35" s="9"/>
      <c r="K35" s="9"/>
      <c r="L35" s="9"/>
      <c r="M35" s="9"/>
      <c r="N35" s="9"/>
      <c r="O35" s="9"/>
      <c r="P35" s="9"/>
    </row>
    <row r="36" spans="1:16" x14ac:dyDescent="0.25">
      <c r="A36" s="9"/>
      <c r="B36" s="9"/>
      <c r="C36" s="9"/>
      <c r="D36" s="9"/>
      <c r="E36" s="9"/>
      <c r="F36" s="9"/>
      <c r="G36" s="9"/>
      <c r="H36" s="9"/>
      <c r="I36" s="9"/>
      <c r="J36" s="9"/>
      <c r="K36" s="9"/>
      <c r="L36" s="9"/>
      <c r="M36" s="9"/>
      <c r="N36" s="9"/>
      <c r="O36" s="9"/>
      <c r="P36" s="9"/>
    </row>
    <row r="37" spans="1:16" x14ac:dyDescent="0.25">
      <c r="A37" s="9"/>
      <c r="B37" s="9"/>
      <c r="C37" s="9"/>
      <c r="D37" s="9"/>
      <c r="E37" s="9"/>
      <c r="F37" s="9"/>
      <c r="G37" s="9"/>
      <c r="H37" s="9"/>
      <c r="I37" s="9"/>
      <c r="J37" s="9"/>
      <c r="K37" s="9"/>
      <c r="L37" s="9"/>
      <c r="M37" s="9"/>
      <c r="N37" s="9"/>
      <c r="O37" s="9"/>
      <c r="P37" s="9"/>
    </row>
    <row r="38" spans="1:16" x14ac:dyDescent="0.25">
      <c r="A38" s="9"/>
      <c r="B38" s="9"/>
      <c r="C38" s="9"/>
      <c r="D38" s="9"/>
      <c r="E38" s="9"/>
      <c r="F38" s="9"/>
      <c r="G38" s="9"/>
      <c r="H38" s="9"/>
      <c r="I38" s="9"/>
      <c r="J38" s="9"/>
      <c r="K38" s="9"/>
      <c r="L38" s="9"/>
      <c r="M38" s="9"/>
      <c r="N38" s="9"/>
      <c r="O38" s="9"/>
      <c r="P38" s="9"/>
    </row>
    <row r="39" spans="1:16" x14ac:dyDescent="0.25">
      <c r="A39" s="9"/>
      <c r="B39" s="9"/>
      <c r="C39" s="9"/>
      <c r="D39" s="9"/>
      <c r="E39" s="9"/>
      <c r="F39" s="9"/>
      <c r="G39" s="9"/>
      <c r="H39" s="9"/>
      <c r="I39" s="9"/>
      <c r="J39" s="9"/>
      <c r="K39" s="9"/>
      <c r="L39" s="9"/>
      <c r="M39" s="9"/>
      <c r="N39" s="9"/>
      <c r="O39" s="9"/>
      <c r="P39" s="9"/>
    </row>
    <row r="40" spans="1:16" x14ac:dyDescent="0.25">
      <c r="A40" s="9"/>
      <c r="B40" s="9"/>
      <c r="C40" s="9"/>
      <c r="D40" s="9"/>
      <c r="E40" s="9"/>
      <c r="F40" s="9"/>
      <c r="G40" s="9"/>
      <c r="H40" s="9"/>
      <c r="I40" s="9"/>
      <c r="J40" s="9"/>
      <c r="K40" s="9"/>
      <c r="L40" s="9"/>
      <c r="M40" s="9"/>
      <c r="N40" s="9"/>
      <c r="O40" s="9"/>
      <c r="P40" s="9"/>
    </row>
    <row r="41" spans="1:16" x14ac:dyDescent="0.25">
      <c r="A41" s="9"/>
      <c r="B41" s="9"/>
      <c r="C41" s="9"/>
      <c r="D41" s="9"/>
      <c r="E41" s="9"/>
      <c r="F41" s="9"/>
      <c r="G41" s="9"/>
      <c r="H41" s="9"/>
      <c r="I41" s="9"/>
      <c r="J41" s="9"/>
      <c r="K41" s="9"/>
      <c r="L41" s="9"/>
      <c r="M41" s="9"/>
      <c r="N41" s="9"/>
      <c r="O41" s="9"/>
      <c r="P41" s="9"/>
    </row>
    <row r="42" spans="1:16" x14ac:dyDescent="0.25">
      <c r="A42" s="9"/>
      <c r="B42" s="9"/>
      <c r="C42" s="9"/>
      <c r="D42" s="9"/>
      <c r="E42" s="9"/>
      <c r="F42" s="9"/>
      <c r="G42" s="9"/>
      <c r="H42" s="9"/>
      <c r="I42" s="9"/>
      <c r="J42" s="9"/>
      <c r="K42" s="9"/>
      <c r="L42" s="9"/>
      <c r="M42" s="9"/>
      <c r="N42" s="9"/>
      <c r="O42" s="9"/>
      <c r="P42"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zoomScale="59" zoomScaleNormal="59" workbookViewId="0">
      <selection activeCell="F47" sqref="F47"/>
    </sheetView>
  </sheetViews>
  <sheetFormatPr defaultColWidth="11" defaultRowHeight="15.75" x14ac:dyDescent="0.25"/>
  <sheetData>
    <row r="1" spans="1:24" x14ac:dyDescent="0.25">
      <c r="A1" s="6"/>
      <c r="B1" s="6"/>
      <c r="C1" s="6"/>
      <c r="D1" s="6"/>
      <c r="E1" s="6"/>
      <c r="F1" s="6"/>
      <c r="G1" s="6"/>
      <c r="H1" s="6"/>
      <c r="I1" s="6"/>
      <c r="J1" s="6"/>
      <c r="K1" s="6"/>
      <c r="L1" s="6"/>
      <c r="M1" s="6"/>
      <c r="N1" s="6"/>
      <c r="O1" s="6"/>
      <c r="P1" s="6"/>
      <c r="Q1" s="6"/>
      <c r="R1" s="6"/>
      <c r="S1" s="6"/>
      <c r="T1" s="6"/>
      <c r="U1" s="6"/>
      <c r="V1" s="6"/>
      <c r="W1" s="6"/>
      <c r="X1" s="6"/>
    </row>
    <row r="2" spans="1:24" x14ac:dyDescent="0.25">
      <c r="A2" s="6"/>
      <c r="B2" s="6"/>
      <c r="C2" s="6"/>
      <c r="D2" s="6"/>
      <c r="E2" s="6"/>
      <c r="F2" s="6"/>
      <c r="G2" s="6"/>
      <c r="H2" s="6"/>
      <c r="I2" s="6"/>
      <c r="J2" s="6"/>
      <c r="K2" s="6"/>
      <c r="L2" s="6"/>
      <c r="M2" s="6"/>
      <c r="N2" s="6"/>
      <c r="O2" s="6"/>
      <c r="P2" s="6"/>
      <c r="Q2" s="6"/>
      <c r="R2" s="6"/>
      <c r="S2" s="6"/>
      <c r="T2" s="6"/>
      <c r="U2" s="6"/>
      <c r="V2" s="6"/>
      <c r="W2" s="6"/>
      <c r="X2" s="6"/>
    </row>
    <row r="3" spans="1:24" x14ac:dyDescent="0.25">
      <c r="A3" s="6"/>
      <c r="B3" s="6"/>
      <c r="C3" s="6"/>
      <c r="D3" s="6"/>
      <c r="E3" s="6"/>
      <c r="F3" s="6"/>
      <c r="G3" s="6"/>
      <c r="H3" s="6"/>
      <c r="I3" s="6"/>
      <c r="J3" s="6"/>
      <c r="K3" s="6"/>
      <c r="L3" s="6"/>
      <c r="M3" s="6"/>
      <c r="N3" s="6"/>
      <c r="O3" s="6"/>
      <c r="P3" s="6"/>
      <c r="Q3" s="6"/>
      <c r="R3" s="6"/>
      <c r="S3" s="6"/>
      <c r="T3" s="6"/>
      <c r="U3" s="6"/>
      <c r="V3" s="6"/>
      <c r="W3" s="6"/>
      <c r="X3" s="6"/>
    </row>
    <row r="4" spans="1:24" x14ac:dyDescent="0.25">
      <c r="A4" s="6"/>
      <c r="B4" s="6"/>
      <c r="C4" s="6"/>
      <c r="D4" s="6"/>
      <c r="E4" s="6"/>
      <c r="F4" s="6"/>
      <c r="G4" s="6"/>
      <c r="H4" s="6"/>
      <c r="I4" s="6"/>
      <c r="J4" s="6"/>
      <c r="K4" s="6"/>
      <c r="L4" s="6"/>
      <c r="M4" s="6"/>
      <c r="N4" s="6"/>
      <c r="O4" s="6"/>
      <c r="P4" s="6"/>
      <c r="Q4" s="6"/>
      <c r="R4" s="6"/>
      <c r="S4" s="6"/>
      <c r="T4" s="6"/>
      <c r="U4" s="6"/>
      <c r="V4" s="6"/>
      <c r="W4" s="6"/>
      <c r="X4" s="6"/>
    </row>
    <row r="5" spans="1:24" x14ac:dyDescent="0.25">
      <c r="A5" s="6"/>
      <c r="B5" s="6"/>
      <c r="C5" s="6"/>
      <c r="D5" s="6"/>
      <c r="E5" s="6"/>
      <c r="F5" s="6"/>
      <c r="G5" s="6"/>
      <c r="H5" s="6"/>
      <c r="I5" s="6"/>
      <c r="J5" s="6"/>
      <c r="K5" s="6"/>
      <c r="L5" s="6"/>
      <c r="M5" s="6"/>
      <c r="N5" s="6"/>
      <c r="O5" s="6"/>
      <c r="P5" s="6"/>
      <c r="Q5" s="6"/>
      <c r="R5" s="6"/>
      <c r="S5" s="6"/>
      <c r="T5" s="6"/>
      <c r="U5" s="6"/>
      <c r="V5" s="6"/>
      <c r="W5" s="6"/>
      <c r="X5" s="6"/>
    </row>
    <row r="6" spans="1:24" x14ac:dyDescent="0.25">
      <c r="A6" s="6"/>
      <c r="B6" s="6"/>
      <c r="C6" s="6"/>
      <c r="D6" s="6"/>
      <c r="E6" s="6"/>
      <c r="F6" s="6"/>
      <c r="G6" s="6"/>
      <c r="H6" s="6"/>
      <c r="I6" s="6"/>
      <c r="J6" s="6"/>
      <c r="K6" s="6"/>
      <c r="L6" s="6"/>
      <c r="M6" s="6"/>
      <c r="N6" s="6"/>
      <c r="O6" s="6"/>
      <c r="P6" s="6"/>
      <c r="Q6" s="6"/>
      <c r="R6" s="6"/>
      <c r="S6" s="6"/>
      <c r="T6" s="6"/>
      <c r="U6" s="6"/>
      <c r="V6" s="6"/>
      <c r="W6" s="6"/>
      <c r="X6" s="6"/>
    </row>
    <row r="7" spans="1:24" x14ac:dyDescent="0.25">
      <c r="A7" s="6"/>
      <c r="B7" s="6"/>
      <c r="C7" s="6"/>
      <c r="D7" s="6"/>
      <c r="E7" s="6"/>
      <c r="F7" s="6"/>
      <c r="G7" s="6"/>
      <c r="H7" s="6"/>
      <c r="I7" s="6"/>
      <c r="J7" s="6"/>
      <c r="K7" s="6"/>
      <c r="L7" s="6"/>
      <c r="M7" s="6"/>
      <c r="N7" s="6"/>
      <c r="O7" s="6"/>
      <c r="P7" s="6"/>
      <c r="Q7" s="6"/>
      <c r="R7" s="6"/>
      <c r="S7" s="6"/>
      <c r="T7" s="6"/>
      <c r="U7" s="6"/>
      <c r="V7" s="6"/>
      <c r="W7" s="6"/>
      <c r="X7" s="6"/>
    </row>
    <row r="8" spans="1:24" x14ac:dyDescent="0.25">
      <c r="A8" s="6"/>
      <c r="B8" s="6"/>
      <c r="C8" s="6"/>
      <c r="D8" s="6"/>
      <c r="E8" s="6"/>
      <c r="F8" s="6"/>
      <c r="G8" s="6"/>
      <c r="H8" s="6"/>
      <c r="I8" s="6"/>
      <c r="J8" s="6"/>
      <c r="K8" s="6"/>
      <c r="L8" s="6"/>
      <c r="M8" s="6"/>
      <c r="N8" s="6"/>
      <c r="O8" s="6"/>
      <c r="P8" s="6"/>
      <c r="Q8" s="6"/>
      <c r="R8" s="6"/>
      <c r="S8" s="6"/>
      <c r="T8" s="6"/>
      <c r="U8" s="6"/>
      <c r="V8" s="6"/>
      <c r="W8" s="6"/>
      <c r="X8" s="6"/>
    </row>
    <row r="9" spans="1:24" x14ac:dyDescent="0.25">
      <c r="A9" s="6"/>
      <c r="B9" s="6"/>
      <c r="C9" s="6"/>
      <c r="D9" s="6"/>
      <c r="E9" s="6"/>
      <c r="F9" s="6"/>
      <c r="G9" s="6"/>
      <c r="H9" s="6"/>
      <c r="I9" s="6"/>
      <c r="J9" s="6"/>
      <c r="K9" s="6"/>
      <c r="L9" s="6"/>
      <c r="M9" s="6"/>
      <c r="N9" s="6"/>
      <c r="O9" s="6"/>
      <c r="P9" s="6"/>
      <c r="Q9" s="6"/>
      <c r="R9" s="6"/>
      <c r="S9" s="6"/>
      <c r="T9" s="6"/>
      <c r="U9" s="6"/>
      <c r="V9" s="6"/>
      <c r="W9" s="6"/>
      <c r="X9" s="6"/>
    </row>
    <row r="10" spans="1:24" x14ac:dyDescent="0.25">
      <c r="A10" s="6"/>
      <c r="B10" s="6"/>
      <c r="C10" s="6"/>
      <c r="D10" s="6"/>
      <c r="E10" s="6"/>
      <c r="F10" s="6"/>
      <c r="G10" s="6"/>
      <c r="H10" s="6"/>
      <c r="I10" s="6"/>
      <c r="J10" s="6"/>
      <c r="K10" s="6"/>
      <c r="L10" s="6"/>
      <c r="M10" s="6"/>
      <c r="N10" s="6"/>
      <c r="O10" s="6"/>
      <c r="P10" s="6"/>
      <c r="Q10" s="6"/>
      <c r="R10" s="6"/>
      <c r="S10" s="6"/>
      <c r="T10" s="6"/>
      <c r="U10" s="6"/>
      <c r="V10" s="6"/>
      <c r="W10" s="6"/>
      <c r="X10" s="6"/>
    </row>
    <row r="11" spans="1:24" x14ac:dyDescent="0.25">
      <c r="A11" s="6"/>
      <c r="B11" s="6"/>
      <c r="C11" s="6"/>
      <c r="D11" s="6"/>
      <c r="E11" s="6"/>
      <c r="F11" s="6"/>
      <c r="G11" s="6"/>
      <c r="H11" s="6"/>
      <c r="I11" s="6"/>
      <c r="J11" s="6"/>
      <c r="K11" s="6"/>
      <c r="L11" s="6"/>
      <c r="M11" s="6"/>
      <c r="N11" s="6"/>
      <c r="O11" s="6"/>
      <c r="P11" s="6"/>
      <c r="Q11" s="6"/>
      <c r="R11" s="6"/>
      <c r="S11" s="6"/>
      <c r="T11" s="6"/>
      <c r="U11" s="6"/>
      <c r="V11" s="6"/>
      <c r="W11" s="6"/>
      <c r="X11" s="6"/>
    </row>
    <row r="12" spans="1:24" x14ac:dyDescent="0.25">
      <c r="A12" s="6"/>
      <c r="B12" s="6"/>
      <c r="C12" s="6"/>
      <c r="D12" s="6"/>
      <c r="E12" s="6"/>
      <c r="F12" s="6"/>
      <c r="G12" s="6"/>
      <c r="H12" s="6"/>
      <c r="I12" s="6"/>
      <c r="J12" s="6"/>
      <c r="K12" s="6"/>
      <c r="L12" s="6"/>
      <c r="M12" s="6"/>
      <c r="N12" s="6"/>
      <c r="O12" s="6"/>
      <c r="P12" s="6"/>
      <c r="Q12" s="6"/>
      <c r="R12" s="6"/>
      <c r="S12" s="6"/>
      <c r="T12" s="6"/>
      <c r="U12" s="6"/>
      <c r="V12" s="6"/>
      <c r="W12" s="6"/>
      <c r="X12" s="6"/>
    </row>
    <row r="13" spans="1:24" x14ac:dyDescent="0.25">
      <c r="A13" s="6"/>
      <c r="B13" s="6"/>
      <c r="C13" s="6"/>
      <c r="D13" s="6"/>
      <c r="E13" s="6"/>
      <c r="F13" s="6"/>
      <c r="G13" s="6"/>
      <c r="H13" s="6"/>
      <c r="I13" s="6"/>
      <c r="J13" s="6"/>
      <c r="K13" s="6"/>
      <c r="L13" s="6"/>
      <c r="M13" s="6"/>
      <c r="N13" s="6"/>
      <c r="O13" s="6"/>
      <c r="P13" s="6"/>
      <c r="Q13" s="6"/>
      <c r="R13" s="6"/>
      <c r="S13" s="6"/>
      <c r="T13" s="6"/>
      <c r="U13" s="6"/>
      <c r="V13" s="6"/>
      <c r="W13" s="6"/>
      <c r="X13" s="6"/>
    </row>
    <row r="14" spans="1:24" x14ac:dyDescent="0.25">
      <c r="A14" s="6"/>
      <c r="B14" s="6"/>
      <c r="C14" s="6"/>
      <c r="D14" s="6"/>
      <c r="E14" s="6"/>
      <c r="F14" s="6"/>
      <c r="G14" s="6"/>
      <c r="H14" s="6"/>
      <c r="I14" s="6"/>
      <c r="J14" s="6"/>
      <c r="K14" s="6"/>
      <c r="L14" s="6"/>
      <c r="M14" s="6"/>
      <c r="N14" s="6"/>
      <c r="O14" s="6"/>
      <c r="P14" s="6"/>
      <c r="Q14" s="6"/>
      <c r="R14" s="6"/>
      <c r="S14" s="6"/>
      <c r="T14" s="6"/>
      <c r="U14" s="6"/>
      <c r="V14" s="6"/>
      <c r="W14" s="6"/>
      <c r="X14" s="6"/>
    </row>
    <row r="15" spans="1:24" x14ac:dyDescent="0.25">
      <c r="A15" s="6"/>
      <c r="B15" s="6"/>
      <c r="C15" s="6"/>
      <c r="D15" s="6"/>
      <c r="E15" s="6"/>
      <c r="F15" s="6"/>
      <c r="G15" s="6"/>
      <c r="H15" s="6"/>
      <c r="I15" s="6"/>
      <c r="J15" s="6"/>
      <c r="K15" s="6"/>
      <c r="L15" s="6"/>
      <c r="M15" s="6"/>
      <c r="N15" s="6"/>
      <c r="O15" s="6"/>
      <c r="P15" s="6"/>
      <c r="Q15" s="6"/>
      <c r="R15" s="6"/>
      <c r="S15" s="6"/>
      <c r="T15" s="6"/>
      <c r="U15" s="6"/>
      <c r="V15" s="6"/>
      <c r="W15" s="6"/>
      <c r="X15" s="6"/>
    </row>
    <row r="16" spans="1:24" x14ac:dyDescent="0.25">
      <c r="A16" s="6"/>
      <c r="B16" s="6"/>
      <c r="C16" s="6"/>
      <c r="D16" s="6"/>
      <c r="E16" s="6"/>
      <c r="F16" s="6"/>
      <c r="G16" s="6"/>
      <c r="H16" s="6"/>
      <c r="I16" s="6"/>
      <c r="J16" s="6"/>
      <c r="K16" s="6"/>
      <c r="L16" s="6"/>
      <c r="M16" s="6"/>
      <c r="N16" s="6"/>
      <c r="O16" s="6"/>
      <c r="P16" s="6"/>
      <c r="Q16" s="6"/>
      <c r="R16" s="6"/>
      <c r="S16" s="6"/>
      <c r="T16" s="6"/>
      <c r="U16" s="6"/>
      <c r="V16" s="6"/>
      <c r="W16" s="6"/>
      <c r="X16" s="6"/>
    </row>
    <row r="17" spans="1:24" x14ac:dyDescent="0.25">
      <c r="A17" s="6"/>
      <c r="B17" s="6"/>
      <c r="C17" s="6"/>
      <c r="D17" s="6"/>
      <c r="E17" s="6"/>
      <c r="F17" s="6"/>
      <c r="G17" s="6"/>
      <c r="H17" s="6"/>
      <c r="I17" s="6"/>
      <c r="J17" s="6"/>
      <c r="K17" s="6"/>
      <c r="L17" s="6"/>
      <c r="M17" s="6"/>
      <c r="N17" s="6"/>
      <c r="O17" s="6"/>
      <c r="P17" s="6"/>
      <c r="Q17" s="6"/>
      <c r="R17" s="6"/>
      <c r="S17" s="6"/>
      <c r="T17" s="6"/>
      <c r="U17" s="6"/>
      <c r="V17" s="6"/>
      <c r="W17" s="6"/>
      <c r="X17" s="6"/>
    </row>
    <row r="18" spans="1:24" x14ac:dyDescent="0.25">
      <c r="A18" s="6"/>
      <c r="B18" s="6"/>
      <c r="C18" s="6"/>
      <c r="D18" s="6"/>
      <c r="E18" s="6"/>
      <c r="F18" s="6"/>
      <c r="G18" s="6"/>
      <c r="H18" s="6"/>
      <c r="I18" s="6"/>
      <c r="J18" s="6"/>
      <c r="K18" s="6"/>
      <c r="L18" s="6"/>
      <c r="M18" s="6"/>
      <c r="N18" s="6"/>
      <c r="O18" s="6"/>
      <c r="P18" s="6"/>
      <c r="Q18" s="6"/>
      <c r="R18" s="6"/>
      <c r="S18" s="6"/>
      <c r="T18" s="6"/>
      <c r="U18" s="6"/>
      <c r="V18" s="6"/>
      <c r="W18" s="6"/>
      <c r="X18" s="6"/>
    </row>
    <row r="19" spans="1:24" x14ac:dyDescent="0.25">
      <c r="A19" s="6"/>
      <c r="B19" s="6"/>
      <c r="C19" s="6"/>
      <c r="D19" s="6"/>
      <c r="E19" s="6"/>
      <c r="F19" s="6"/>
      <c r="G19" s="6"/>
      <c r="H19" s="6"/>
      <c r="I19" s="6"/>
      <c r="J19" s="6"/>
      <c r="K19" s="6"/>
      <c r="L19" s="6"/>
      <c r="M19" s="6"/>
      <c r="N19" s="6"/>
      <c r="O19" s="6"/>
      <c r="P19" s="6"/>
      <c r="Q19" s="6"/>
      <c r="R19" s="6"/>
      <c r="S19" s="6"/>
      <c r="T19" s="6"/>
      <c r="U19" s="6"/>
      <c r="V19" s="6"/>
      <c r="W19" s="6"/>
      <c r="X19" s="6"/>
    </row>
    <row r="20" spans="1:24" x14ac:dyDescent="0.25">
      <c r="A20" s="6"/>
      <c r="B20" s="6"/>
      <c r="C20" s="6"/>
      <c r="D20" s="6"/>
      <c r="E20" s="6"/>
      <c r="F20" s="6"/>
      <c r="G20" s="6"/>
      <c r="H20" s="6"/>
      <c r="I20" s="6"/>
      <c r="J20" s="6"/>
      <c r="K20" s="6"/>
      <c r="L20" s="6"/>
      <c r="M20" s="6"/>
      <c r="N20" s="6"/>
      <c r="O20" s="6"/>
      <c r="P20" s="6"/>
      <c r="Q20" s="6"/>
      <c r="R20" s="6"/>
      <c r="S20" s="6"/>
      <c r="T20" s="6"/>
      <c r="U20" s="6"/>
      <c r="V20" s="6"/>
      <c r="W20" s="6"/>
      <c r="X20" s="6"/>
    </row>
    <row r="21" spans="1:24" x14ac:dyDescent="0.25">
      <c r="A21" s="6"/>
      <c r="B21" s="6"/>
      <c r="C21" s="6"/>
      <c r="D21" s="6"/>
      <c r="E21" s="6"/>
      <c r="F21" s="6"/>
      <c r="G21" s="6"/>
      <c r="H21" s="6"/>
      <c r="I21" s="6"/>
      <c r="J21" s="6"/>
      <c r="K21" s="6"/>
      <c r="L21" s="6"/>
      <c r="M21" s="6"/>
      <c r="N21" s="6"/>
      <c r="O21" s="6"/>
      <c r="P21" s="6"/>
      <c r="Q21" s="6"/>
      <c r="R21" s="6"/>
      <c r="S21" s="6"/>
      <c r="T21" s="6"/>
      <c r="U21" s="6"/>
      <c r="V21" s="6"/>
      <c r="W21" s="6"/>
      <c r="X21" s="6"/>
    </row>
    <row r="22" spans="1:24" x14ac:dyDescent="0.25">
      <c r="A22" s="6"/>
      <c r="B22" s="6"/>
      <c r="C22" s="6"/>
      <c r="D22" s="6"/>
      <c r="E22" s="6"/>
      <c r="F22" s="6"/>
      <c r="G22" s="6"/>
      <c r="H22" s="6"/>
      <c r="I22" s="6"/>
      <c r="J22" s="6"/>
      <c r="K22" s="6"/>
      <c r="L22" s="6"/>
      <c r="M22" s="6"/>
      <c r="N22" s="6"/>
      <c r="O22" s="6"/>
      <c r="P22" s="6"/>
      <c r="Q22" s="6"/>
      <c r="R22" s="6"/>
      <c r="S22" s="6"/>
      <c r="T22" s="6"/>
      <c r="U22" s="6"/>
      <c r="V22" s="6"/>
      <c r="W22" s="6"/>
      <c r="X22" s="6"/>
    </row>
    <row r="23" spans="1:24" x14ac:dyDescent="0.25">
      <c r="A23" s="6"/>
      <c r="B23" s="6"/>
      <c r="C23" s="6"/>
      <c r="D23" s="6"/>
      <c r="E23" s="6"/>
      <c r="F23" s="6"/>
      <c r="G23" s="6"/>
      <c r="H23" s="6"/>
      <c r="I23" s="6"/>
      <c r="J23" s="6"/>
      <c r="K23" s="6"/>
      <c r="L23" s="6"/>
      <c r="M23" s="6"/>
      <c r="N23" s="6"/>
      <c r="O23" s="6"/>
      <c r="P23" s="6"/>
      <c r="Q23" s="6"/>
      <c r="R23" s="6"/>
      <c r="S23" s="6"/>
      <c r="T23" s="6"/>
      <c r="U23" s="6"/>
      <c r="V23" s="6"/>
      <c r="W23" s="6"/>
      <c r="X23" s="6"/>
    </row>
    <row r="24" spans="1:24" x14ac:dyDescent="0.25">
      <c r="A24" s="6"/>
      <c r="B24" s="6"/>
      <c r="C24" s="6"/>
      <c r="D24" s="6"/>
      <c r="E24" s="6"/>
      <c r="F24" s="6"/>
      <c r="G24" s="6"/>
      <c r="H24" s="6"/>
      <c r="I24" s="6"/>
      <c r="J24" s="6"/>
      <c r="K24" s="6"/>
      <c r="L24" s="6"/>
      <c r="M24" s="6"/>
      <c r="N24" s="6"/>
      <c r="O24" s="6"/>
      <c r="P24" s="6"/>
      <c r="Q24" s="6"/>
      <c r="R24" s="6"/>
      <c r="S24" s="6"/>
      <c r="T24" s="6"/>
      <c r="U24" s="6"/>
      <c r="V24" s="6"/>
      <c r="W24" s="6"/>
      <c r="X24" s="6"/>
    </row>
    <row r="25" spans="1:24" x14ac:dyDescent="0.25">
      <c r="A25" s="6"/>
      <c r="B25" s="6"/>
      <c r="C25" s="6"/>
      <c r="D25" s="6"/>
      <c r="E25" s="6"/>
      <c r="F25" s="6"/>
      <c r="G25" s="6"/>
      <c r="H25" s="6"/>
      <c r="I25" s="6"/>
      <c r="J25" s="6"/>
      <c r="K25" s="6"/>
      <c r="L25" s="6"/>
      <c r="M25" s="6"/>
      <c r="N25" s="6"/>
      <c r="O25" s="6"/>
      <c r="P25" s="6"/>
      <c r="Q25" s="6"/>
      <c r="R25" s="6"/>
      <c r="S25" s="6"/>
      <c r="T25" s="6"/>
      <c r="U25" s="6"/>
      <c r="V25" s="6"/>
      <c r="W25" s="6"/>
      <c r="X25" s="6"/>
    </row>
    <row r="26" spans="1:24" x14ac:dyDescent="0.25">
      <c r="A26" s="6"/>
      <c r="B26" s="6"/>
      <c r="C26" s="6"/>
      <c r="D26" s="6"/>
      <c r="E26" s="6"/>
      <c r="F26" s="6"/>
      <c r="G26" s="6"/>
      <c r="H26" s="6"/>
      <c r="I26" s="6"/>
      <c r="J26" s="6"/>
      <c r="K26" s="6"/>
      <c r="L26" s="6"/>
      <c r="M26" s="6"/>
      <c r="N26" s="6"/>
      <c r="O26" s="6"/>
      <c r="P26" s="6"/>
      <c r="Q26" s="6"/>
      <c r="R26" s="6"/>
      <c r="S26" s="6"/>
      <c r="T26" s="6"/>
      <c r="U26" s="6"/>
      <c r="V26" s="6"/>
      <c r="W26" s="6"/>
      <c r="X26" s="6"/>
    </row>
    <row r="27" spans="1:24" x14ac:dyDescent="0.25">
      <c r="A27" s="6"/>
      <c r="B27" s="6"/>
      <c r="C27" s="6"/>
      <c r="D27" s="6"/>
      <c r="E27" s="6"/>
      <c r="F27" s="6"/>
      <c r="G27" s="6"/>
      <c r="H27" s="6"/>
      <c r="I27" s="6"/>
      <c r="J27" s="6"/>
      <c r="K27" s="6"/>
      <c r="L27" s="6"/>
      <c r="M27" s="6"/>
      <c r="N27" s="6"/>
      <c r="O27" s="6"/>
      <c r="P27" s="6"/>
      <c r="Q27" s="6"/>
      <c r="R27" s="6"/>
      <c r="S27" s="6"/>
      <c r="T27" s="6"/>
      <c r="U27" s="6"/>
      <c r="V27" s="6"/>
      <c r="W27" s="6"/>
      <c r="X27" s="6"/>
    </row>
    <row r="28" spans="1:24" x14ac:dyDescent="0.25">
      <c r="A28" s="6"/>
      <c r="B28" s="6"/>
      <c r="C28" s="6"/>
      <c r="D28" s="6"/>
      <c r="E28" s="6"/>
      <c r="F28" s="6"/>
      <c r="G28" s="6"/>
      <c r="H28" s="6"/>
      <c r="I28" s="6"/>
      <c r="J28" s="6"/>
      <c r="K28" s="6"/>
      <c r="L28" s="6"/>
      <c r="M28" s="6"/>
      <c r="N28" s="6"/>
      <c r="O28" s="6"/>
      <c r="P28" s="6"/>
      <c r="Q28" s="6"/>
      <c r="R28" s="6"/>
      <c r="S28" s="6"/>
      <c r="T28" s="6"/>
      <c r="U28" s="6"/>
      <c r="V28" s="6"/>
      <c r="W28" s="6"/>
      <c r="X28" s="6"/>
    </row>
    <row r="29" spans="1:24" x14ac:dyDescent="0.25">
      <c r="A29" s="6"/>
      <c r="B29" s="6"/>
      <c r="C29" s="6"/>
      <c r="D29" s="6"/>
      <c r="E29" s="6"/>
      <c r="F29" s="6"/>
      <c r="G29" s="6"/>
      <c r="H29" s="6"/>
      <c r="I29" s="6"/>
      <c r="J29" s="6"/>
      <c r="K29" s="6"/>
      <c r="L29" s="6"/>
      <c r="M29" s="6"/>
      <c r="N29" s="6"/>
      <c r="O29" s="6"/>
      <c r="P29" s="6"/>
      <c r="Q29" s="6"/>
      <c r="R29" s="6"/>
      <c r="S29" s="6"/>
      <c r="T29" s="6"/>
      <c r="U29" s="6"/>
      <c r="V29" s="6"/>
      <c r="W29" s="6"/>
      <c r="X29" s="6"/>
    </row>
    <row r="30" spans="1:24" x14ac:dyDescent="0.25">
      <c r="A30" s="6"/>
      <c r="B30" s="6"/>
      <c r="C30" s="6"/>
      <c r="D30" s="6"/>
      <c r="E30" s="6"/>
      <c r="F30" s="6"/>
      <c r="G30" s="6"/>
      <c r="H30" s="6"/>
      <c r="I30" s="6"/>
      <c r="J30" s="6"/>
      <c r="K30" s="6"/>
      <c r="L30" s="6"/>
      <c r="M30" s="6"/>
      <c r="N30" s="6"/>
      <c r="O30" s="6"/>
      <c r="P30" s="6"/>
      <c r="Q30" s="6"/>
      <c r="R30" s="6"/>
      <c r="S30" s="6"/>
      <c r="T30" s="6"/>
      <c r="U30" s="6"/>
      <c r="V30" s="6"/>
      <c r="W30" s="6"/>
      <c r="X30" s="6"/>
    </row>
    <row r="31" spans="1:24" x14ac:dyDescent="0.25">
      <c r="A31" s="6"/>
      <c r="B31" s="6"/>
      <c r="C31" s="6"/>
      <c r="D31" s="6"/>
      <c r="E31" s="6"/>
      <c r="F31" s="6"/>
      <c r="G31" s="6"/>
      <c r="H31" s="6"/>
      <c r="I31" s="6"/>
      <c r="J31" s="6"/>
      <c r="K31" s="6"/>
      <c r="L31" s="6"/>
      <c r="M31" s="6"/>
      <c r="N31" s="6"/>
      <c r="O31" s="6"/>
      <c r="P31" s="6"/>
      <c r="Q31" s="6"/>
      <c r="R31" s="6"/>
      <c r="S31" s="6"/>
      <c r="T31" s="6"/>
      <c r="U31" s="6"/>
      <c r="V31" s="6"/>
      <c r="W31" s="6"/>
      <c r="X31" s="6"/>
    </row>
    <row r="32" spans="1:24" x14ac:dyDescent="0.25">
      <c r="A32" s="6"/>
      <c r="B32" s="6"/>
      <c r="C32" s="6"/>
      <c r="D32" s="6"/>
      <c r="E32" s="6"/>
      <c r="F32" s="6"/>
      <c r="G32" s="6"/>
      <c r="H32" s="6"/>
      <c r="I32" s="6"/>
      <c r="J32" s="6"/>
      <c r="K32" s="6"/>
      <c r="L32" s="6"/>
      <c r="M32" s="6"/>
      <c r="N32" s="6"/>
      <c r="O32" s="6"/>
      <c r="P32" s="6"/>
      <c r="Q32" s="6"/>
      <c r="R32" s="6"/>
      <c r="S32" s="6"/>
      <c r="T32" s="6"/>
      <c r="U32" s="6"/>
      <c r="V32" s="6"/>
      <c r="W32" s="6"/>
      <c r="X32" s="6"/>
    </row>
    <row r="33" spans="1:24" x14ac:dyDescent="0.25">
      <c r="A33" s="6"/>
      <c r="B33" s="6"/>
      <c r="C33" s="6"/>
      <c r="D33" s="6"/>
      <c r="E33" s="6"/>
      <c r="F33" s="6"/>
      <c r="G33" s="6"/>
      <c r="H33" s="6"/>
      <c r="I33" s="6"/>
      <c r="J33" s="6"/>
      <c r="K33" s="6"/>
      <c r="L33" s="6"/>
      <c r="M33" s="6"/>
      <c r="N33" s="6"/>
      <c r="O33" s="6"/>
      <c r="P33" s="6"/>
      <c r="Q33" s="6"/>
      <c r="R33" s="6"/>
      <c r="S33" s="6"/>
      <c r="T33" s="6"/>
      <c r="U33" s="6"/>
      <c r="V33" s="6"/>
      <c r="W33" s="6"/>
      <c r="X33" s="6"/>
    </row>
    <row r="34" spans="1:24" x14ac:dyDescent="0.25">
      <c r="A34" s="6"/>
      <c r="B34" s="6"/>
      <c r="C34" s="6"/>
      <c r="D34" s="6"/>
      <c r="E34" s="6"/>
      <c r="F34" s="6"/>
      <c r="G34" s="6"/>
      <c r="H34" s="6"/>
      <c r="I34" s="6"/>
      <c r="J34" s="6"/>
      <c r="K34" s="6"/>
      <c r="L34" s="6"/>
      <c r="M34" s="6"/>
      <c r="N34" s="6"/>
      <c r="O34" s="6"/>
      <c r="P34" s="6"/>
      <c r="Q34" s="6"/>
      <c r="R34" s="6"/>
      <c r="S34" s="6"/>
      <c r="T34" s="6"/>
      <c r="U34" s="6"/>
      <c r="V34" s="6"/>
      <c r="W34" s="6"/>
      <c r="X34" s="6"/>
    </row>
    <row r="35" spans="1:24" x14ac:dyDescent="0.25">
      <c r="A35" s="6"/>
      <c r="B35" s="6"/>
      <c r="C35" s="6"/>
      <c r="D35" s="6"/>
      <c r="E35" s="6"/>
      <c r="F35" s="6"/>
      <c r="G35" s="6"/>
      <c r="H35" s="6"/>
      <c r="I35" s="6"/>
      <c r="J35" s="6"/>
      <c r="K35" s="6"/>
      <c r="L35" s="6"/>
      <c r="M35" s="6"/>
      <c r="N35" s="6"/>
      <c r="O35" s="6"/>
      <c r="P35" s="6"/>
      <c r="Q35" s="6"/>
      <c r="R35" s="6"/>
      <c r="S35" s="6"/>
      <c r="T35" s="6"/>
      <c r="U35" s="6"/>
      <c r="V35" s="6"/>
      <c r="W35" s="6"/>
      <c r="X35" s="6"/>
    </row>
    <row r="36" spans="1:24" x14ac:dyDescent="0.25">
      <c r="A36" s="6"/>
      <c r="B36" s="6"/>
      <c r="C36" s="6"/>
      <c r="D36" s="6"/>
      <c r="E36" s="6"/>
      <c r="F36" s="6"/>
      <c r="G36" s="6"/>
      <c r="H36" s="6"/>
      <c r="I36" s="6"/>
      <c r="J36" s="6"/>
      <c r="K36" s="6"/>
      <c r="L36" s="6"/>
      <c r="M36" s="6"/>
      <c r="N36" s="6"/>
      <c r="O36" s="6"/>
      <c r="P36" s="6"/>
      <c r="Q36" s="6"/>
      <c r="R36" s="6"/>
      <c r="S36" s="6"/>
      <c r="T36" s="6"/>
      <c r="U36" s="6"/>
      <c r="V36" s="6"/>
      <c r="W36" s="6"/>
      <c r="X36" s="6"/>
    </row>
    <row r="37" spans="1:24" x14ac:dyDescent="0.25">
      <c r="A37" s="6"/>
      <c r="B37" s="6"/>
      <c r="C37" s="6"/>
      <c r="D37" s="6"/>
      <c r="E37" s="6"/>
      <c r="F37" s="6"/>
      <c r="G37" s="6"/>
      <c r="H37" s="6"/>
      <c r="I37" s="6"/>
      <c r="J37" s="6"/>
      <c r="K37" s="6"/>
      <c r="L37" s="6"/>
      <c r="M37" s="6"/>
      <c r="N37" s="6"/>
      <c r="O37" s="6"/>
      <c r="P37" s="6"/>
      <c r="Q37" s="6"/>
      <c r="R37" s="6"/>
      <c r="S37" s="6"/>
      <c r="T37" s="6"/>
      <c r="U37" s="6"/>
      <c r="V37" s="6"/>
      <c r="W37" s="6"/>
      <c r="X37" s="6"/>
    </row>
    <row r="38" spans="1:24" x14ac:dyDescent="0.25">
      <c r="A38" s="6"/>
      <c r="B38" s="6"/>
      <c r="C38" s="6"/>
      <c r="D38" s="6"/>
      <c r="E38" s="6"/>
      <c r="F38" s="6"/>
      <c r="G38" s="6"/>
      <c r="H38" s="6"/>
      <c r="I38" s="6"/>
      <c r="J38" s="6"/>
      <c r="K38" s="6"/>
      <c r="L38" s="6"/>
      <c r="M38" s="6"/>
      <c r="N38" s="6"/>
      <c r="O38" s="6"/>
      <c r="P38" s="6"/>
      <c r="Q38" s="6"/>
      <c r="R38" s="6"/>
      <c r="S38" s="6"/>
      <c r="T38" s="6"/>
      <c r="U38" s="6"/>
      <c r="V38" s="6"/>
      <c r="W38" s="6"/>
      <c r="X38" s="6"/>
    </row>
    <row r="39" spans="1:24" x14ac:dyDescent="0.25">
      <c r="A39" s="6"/>
      <c r="B39" s="6"/>
      <c r="C39" s="6"/>
      <c r="D39" s="6"/>
      <c r="E39" s="6"/>
      <c r="F39" s="6"/>
      <c r="G39" s="6"/>
      <c r="H39" s="6"/>
      <c r="I39" s="6"/>
      <c r="J39" s="6"/>
      <c r="K39" s="6"/>
      <c r="L39" s="6"/>
      <c r="M39" s="6"/>
      <c r="N39" s="6"/>
      <c r="O39" s="6"/>
      <c r="P39" s="6"/>
      <c r="Q39" s="6"/>
      <c r="R39" s="6"/>
      <c r="S39" s="6"/>
      <c r="T39" s="6"/>
      <c r="U39" s="6"/>
      <c r="V39" s="6"/>
      <c r="W39" s="6"/>
      <c r="X39" s="6"/>
    </row>
    <row r="40" spans="1:24" x14ac:dyDescent="0.25">
      <c r="A40" s="6"/>
      <c r="B40" s="6"/>
      <c r="C40" s="6"/>
      <c r="D40" s="6"/>
      <c r="E40" s="6"/>
      <c r="F40" s="6"/>
      <c r="G40" s="6"/>
      <c r="H40" s="6"/>
      <c r="I40" s="6"/>
      <c r="J40" s="6"/>
      <c r="K40" s="6"/>
      <c r="L40" s="6"/>
      <c r="M40" s="6"/>
      <c r="N40" s="6"/>
      <c r="O40" s="6"/>
      <c r="P40" s="6"/>
      <c r="Q40" s="6"/>
      <c r="R40" s="6"/>
      <c r="S40" s="6"/>
      <c r="T40" s="6"/>
      <c r="U40" s="6"/>
      <c r="V40" s="6"/>
      <c r="W40" s="6"/>
      <c r="X40" s="6"/>
    </row>
    <row r="41" spans="1:24" x14ac:dyDescent="0.25">
      <c r="A41" s="6"/>
      <c r="B41" s="6"/>
      <c r="C41" s="6"/>
      <c r="D41" s="6"/>
      <c r="E41" s="6"/>
      <c r="F41" s="6"/>
      <c r="G41" s="6"/>
      <c r="H41" s="6"/>
      <c r="I41" s="6"/>
      <c r="J41" s="6"/>
      <c r="K41" s="6"/>
      <c r="L41" s="6"/>
      <c r="M41" s="6"/>
      <c r="N41" s="6"/>
      <c r="O41" s="6"/>
      <c r="P41" s="6"/>
      <c r="Q41" s="6"/>
      <c r="R41" s="6"/>
      <c r="S41" s="6"/>
      <c r="T41" s="6"/>
      <c r="U41" s="6"/>
      <c r="V41" s="6"/>
      <c r="W41" s="6"/>
      <c r="X41" s="6"/>
    </row>
    <row r="42" spans="1:24" x14ac:dyDescent="0.25">
      <c r="A42" s="6"/>
      <c r="B42" s="6"/>
      <c r="C42" s="6"/>
      <c r="D42" s="6"/>
      <c r="E42" s="6"/>
      <c r="F42" s="6"/>
      <c r="G42" s="6"/>
      <c r="H42" s="6"/>
      <c r="I42" s="6"/>
      <c r="J42" s="6"/>
      <c r="K42" s="6"/>
      <c r="L42" s="6"/>
      <c r="M42" s="6"/>
      <c r="N42" s="6"/>
      <c r="O42" s="6"/>
      <c r="P42" s="6"/>
      <c r="Q42" s="6"/>
      <c r="R42" s="6"/>
      <c r="S42" s="6"/>
      <c r="T42" s="6"/>
      <c r="U42" s="6"/>
      <c r="V42" s="6"/>
      <c r="W42" s="6"/>
      <c r="X42" s="6"/>
    </row>
    <row r="43" spans="1:24" x14ac:dyDescent="0.25">
      <c r="A43" s="6"/>
      <c r="B43" s="6"/>
      <c r="C43" s="6"/>
      <c r="D43" s="6"/>
      <c r="E43" s="6"/>
      <c r="F43" s="6"/>
      <c r="G43" s="6"/>
      <c r="H43" s="6"/>
      <c r="I43" s="6"/>
      <c r="J43" s="6"/>
      <c r="K43" s="6"/>
      <c r="L43" s="6"/>
      <c r="M43" s="6"/>
      <c r="N43" s="6"/>
      <c r="O43" s="6"/>
      <c r="P43" s="6"/>
      <c r="Q43" s="6"/>
      <c r="R43" s="6"/>
      <c r="S43" s="6"/>
      <c r="T43" s="6"/>
      <c r="U43" s="6"/>
      <c r="V43" s="6"/>
      <c r="W43" s="6"/>
      <c r="X43" s="6"/>
    </row>
    <row r="44" spans="1:24" x14ac:dyDescent="0.25">
      <c r="A44" s="6"/>
      <c r="B44" s="6"/>
      <c r="C44" s="6"/>
      <c r="D44" s="6"/>
      <c r="E44" s="6"/>
      <c r="F44" s="6"/>
      <c r="G44" s="6"/>
      <c r="H44" s="6"/>
      <c r="I44" s="6"/>
      <c r="J44" s="6"/>
      <c r="K44" s="6"/>
      <c r="L44" s="6"/>
      <c r="M44" s="6"/>
      <c r="N44" s="6"/>
      <c r="O44" s="6"/>
      <c r="P44" s="6"/>
      <c r="Q44" s="6"/>
      <c r="R44" s="6"/>
      <c r="S44" s="6"/>
      <c r="T44" s="6"/>
      <c r="U44" s="6"/>
      <c r="V44" s="6"/>
      <c r="W44" s="6"/>
      <c r="X44" s="6"/>
    </row>
    <row r="45" spans="1:24" x14ac:dyDescent="0.25">
      <c r="A45" s="6"/>
      <c r="B45" s="6"/>
      <c r="C45" s="6"/>
      <c r="D45" s="6"/>
      <c r="E45" s="6"/>
      <c r="F45" s="6"/>
      <c r="G45" s="6"/>
      <c r="H45" s="6"/>
      <c r="I45" s="6"/>
      <c r="J45" s="6"/>
      <c r="K45" s="6"/>
      <c r="L45" s="6"/>
      <c r="M45" s="6"/>
      <c r="N45" s="6"/>
      <c r="O45" s="6"/>
      <c r="P45" s="6"/>
      <c r="Q45" s="6"/>
      <c r="R45" s="6"/>
      <c r="S45" s="6"/>
      <c r="T45" s="6"/>
      <c r="U45" s="6"/>
      <c r="V45" s="6"/>
      <c r="W45" s="6"/>
      <c r="X45" s="6"/>
    </row>
    <row r="46" spans="1:24" x14ac:dyDescent="0.25">
      <c r="A46" s="6"/>
      <c r="B46" s="6"/>
      <c r="C46" s="6"/>
      <c r="D46" s="6"/>
      <c r="E46" s="6"/>
      <c r="F46" s="6"/>
      <c r="G46" s="6"/>
      <c r="H46" s="6"/>
      <c r="I46" s="6"/>
      <c r="J46" s="6"/>
      <c r="K46" s="6"/>
      <c r="L46" s="6"/>
      <c r="M46" s="6"/>
      <c r="N46" s="6"/>
      <c r="O46" s="6"/>
      <c r="P46" s="6"/>
      <c r="Q46" s="6"/>
      <c r="R46" s="6"/>
      <c r="S46" s="6"/>
      <c r="T46" s="6"/>
      <c r="U46" s="6"/>
      <c r="V46" s="6"/>
      <c r="W46" s="6"/>
      <c r="X46" s="6"/>
    </row>
    <row r="47" spans="1:24" x14ac:dyDescent="0.25">
      <c r="A47" s="6"/>
      <c r="B47" s="6"/>
      <c r="C47" s="6"/>
      <c r="D47" s="6"/>
      <c r="E47" s="6"/>
      <c r="F47" s="6"/>
      <c r="G47" s="6"/>
      <c r="H47" s="6"/>
      <c r="I47" s="6"/>
      <c r="J47" s="6"/>
      <c r="K47" s="6"/>
      <c r="L47" s="6"/>
      <c r="M47" s="6"/>
      <c r="N47" s="6"/>
      <c r="O47" s="6"/>
      <c r="P47" s="6"/>
      <c r="Q47" s="6"/>
      <c r="R47" s="6"/>
      <c r="S47" s="6"/>
      <c r="T47" s="6"/>
      <c r="U47" s="6"/>
      <c r="V47" s="6"/>
      <c r="W47" s="6"/>
      <c r="X47" s="6"/>
    </row>
    <row r="48" spans="1:24" x14ac:dyDescent="0.25">
      <c r="A48" s="6"/>
      <c r="B48" s="6"/>
      <c r="C48" s="6"/>
      <c r="D48" s="6"/>
      <c r="E48" s="6"/>
      <c r="F48" s="6"/>
      <c r="G48" s="6"/>
      <c r="H48" s="6"/>
      <c r="I48" s="6"/>
      <c r="J48" s="6"/>
      <c r="K48" s="6"/>
      <c r="L48" s="6"/>
      <c r="M48" s="6"/>
      <c r="N48" s="6"/>
      <c r="O48" s="6"/>
      <c r="P48" s="6"/>
      <c r="Q48" s="6"/>
      <c r="R48" s="6"/>
      <c r="S48" s="6"/>
      <c r="T48" s="6"/>
      <c r="U48" s="6"/>
      <c r="V48" s="6"/>
      <c r="W48" s="6"/>
      <c r="X48" s="6"/>
    </row>
    <row r="49" spans="1:24" x14ac:dyDescent="0.25">
      <c r="A49" s="6"/>
      <c r="B49" s="6"/>
      <c r="C49" s="6"/>
      <c r="D49" s="6"/>
      <c r="E49" s="6"/>
      <c r="F49" s="6"/>
      <c r="G49" s="6"/>
      <c r="H49" s="6"/>
      <c r="I49" s="6"/>
      <c r="J49" s="6"/>
      <c r="K49" s="6"/>
      <c r="L49" s="6"/>
      <c r="M49" s="6"/>
      <c r="N49" s="6"/>
      <c r="O49" s="6"/>
      <c r="P49" s="6"/>
      <c r="Q49" s="6"/>
      <c r="R49" s="6"/>
      <c r="S49" s="6"/>
      <c r="T49" s="6"/>
      <c r="U49" s="6"/>
      <c r="V49" s="6"/>
      <c r="W49" s="6"/>
      <c r="X49" s="6"/>
    </row>
    <row r="50" spans="1:24" x14ac:dyDescent="0.25">
      <c r="A50" s="6"/>
      <c r="B50" s="6"/>
      <c r="C50" s="6"/>
      <c r="D50" s="6"/>
      <c r="E50" s="6"/>
      <c r="F50" s="6"/>
      <c r="G50" s="6"/>
      <c r="H50" s="6"/>
      <c r="I50" s="6"/>
      <c r="J50" s="6"/>
      <c r="K50" s="6"/>
      <c r="L50" s="6"/>
      <c r="M50" s="6"/>
      <c r="N50" s="6"/>
      <c r="O50" s="6"/>
      <c r="P50" s="6"/>
      <c r="Q50" s="6"/>
      <c r="R50" s="6"/>
      <c r="S50" s="6"/>
      <c r="T50" s="6"/>
      <c r="U50" s="6"/>
      <c r="V50" s="6"/>
      <c r="W50" s="6"/>
      <c r="X50"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D20" sqref="D20"/>
    </sheetView>
  </sheetViews>
  <sheetFormatPr defaultColWidth="11" defaultRowHeight="15.75" x14ac:dyDescent="0.25"/>
  <cols>
    <col min="1" max="1" width="24.375" bestFit="1" customWidth="1"/>
  </cols>
  <sheetData>
    <row r="3" spans="1:3" x14ac:dyDescent="0.25">
      <c r="A3" t="s">
        <v>1562</v>
      </c>
    </row>
    <row r="4" spans="1:3" x14ac:dyDescent="0.25">
      <c r="A4" s="5">
        <v>2.6265306122448981</v>
      </c>
    </row>
    <row r="6" spans="1:3" x14ac:dyDescent="0.25">
      <c r="A6" t="s">
        <v>1563</v>
      </c>
      <c r="B6" s="5">
        <f>GETPIVOTDATA("Job Satisfaction",$A$3)</f>
        <v>2.6265306122448981</v>
      </c>
      <c r="C6" s="4">
        <f>B6/4</f>
        <v>0.65663265306122454</v>
      </c>
    </row>
    <row r="7" spans="1:3" x14ac:dyDescent="0.25">
      <c r="A7" s="5"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4" sqref="A4"/>
    </sheetView>
  </sheetViews>
  <sheetFormatPr defaultColWidth="11" defaultRowHeight="15.75" x14ac:dyDescent="0.25"/>
  <cols>
    <col min="1" max="1" width="12.375" bestFit="1" customWidth="1"/>
    <col min="2" max="2" width="25" bestFit="1" customWidth="1"/>
    <col min="3" max="3" width="12.125" bestFit="1" customWidth="1"/>
    <col min="4" max="7" width="2.125" bestFit="1" customWidth="1"/>
    <col min="8" max="77" width="3.125" bestFit="1" customWidth="1"/>
    <col min="78" max="718" width="4.125" bestFit="1" customWidth="1"/>
    <col min="719" max="1471" width="5.125" bestFit="1" customWidth="1"/>
  </cols>
  <sheetData>
    <row r="3" spans="1:3" x14ac:dyDescent="0.25">
      <c r="A3" s="7" t="s">
        <v>1565</v>
      </c>
      <c r="B3" t="s">
        <v>1554</v>
      </c>
    </row>
    <row r="4" spans="1:3" x14ac:dyDescent="0.25">
      <c r="A4" s="8" t="s">
        <v>51</v>
      </c>
      <c r="B4" s="1">
        <v>588</v>
      </c>
    </row>
    <row r="5" spans="1:3" x14ac:dyDescent="0.25">
      <c r="A5" s="8" t="s">
        <v>62</v>
      </c>
      <c r="B5" s="1">
        <v>882</v>
      </c>
    </row>
    <row r="6" spans="1:3" x14ac:dyDescent="0.25">
      <c r="A6" s="8" t="s">
        <v>1566</v>
      </c>
      <c r="B6" s="1">
        <v>1470</v>
      </c>
    </row>
    <row r="11" spans="1:3" x14ac:dyDescent="0.25">
      <c r="A11" t="s">
        <v>51</v>
      </c>
      <c r="B11">
        <f>IFERROR(GETPIVOTDATA("Employee Number",$A$3,"Gender","Female"),0)</f>
        <v>588</v>
      </c>
      <c r="C11" s="3">
        <f>IFERROR(B11/($B$11+$B$12),0)</f>
        <v>0.4</v>
      </c>
    </row>
    <row r="12" spans="1:3" x14ac:dyDescent="0.25">
      <c r="A12" t="s">
        <v>62</v>
      </c>
      <c r="B12">
        <f>IFERROR(GETPIVOTDATA("Employee Number",$A$3,"Gender","Male"),0)</f>
        <v>882</v>
      </c>
      <c r="C12" s="3">
        <f>IFERROR(B12/($B$11+$B$12),0)</f>
        <v>0.6</v>
      </c>
    </row>
    <row r="13" spans="1:3" x14ac:dyDescent="0.25">
      <c r="C13" s="4"/>
    </row>
    <row r="16" spans="1:3" x14ac:dyDescent="0.25">
      <c r="C16" s="4"/>
    </row>
    <row r="17" spans="3:3" x14ac:dyDescent="0.25">
      <c r="C17"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D14"/>
  <sheetViews>
    <sheetView topLeftCell="C7" workbookViewId="0">
      <selection activeCell="C8" sqref="C8"/>
    </sheetView>
  </sheetViews>
  <sheetFormatPr defaultColWidth="11" defaultRowHeight="15.75" x14ac:dyDescent="0.25"/>
  <cols>
    <col min="1" max="1" width="16.125" bestFit="1" customWidth="1"/>
    <col min="2" max="2" width="23.375" bestFit="1" customWidth="1"/>
    <col min="3" max="3" width="16.125" bestFit="1" customWidth="1"/>
    <col min="4" max="4" width="23.375" bestFit="1" customWidth="1"/>
  </cols>
  <sheetData>
    <row r="3" spans="1:4" x14ac:dyDescent="0.25">
      <c r="A3" s="7" t="s">
        <v>1565</v>
      </c>
      <c r="B3" t="s">
        <v>1555</v>
      </c>
    </row>
    <row r="4" spans="1:4" x14ac:dyDescent="0.25">
      <c r="A4" s="8" t="s">
        <v>134</v>
      </c>
      <c r="B4" s="1">
        <v>5</v>
      </c>
    </row>
    <row r="5" spans="1:4" x14ac:dyDescent="0.25">
      <c r="A5" s="8" t="s">
        <v>65</v>
      </c>
      <c r="B5" s="1">
        <v>31</v>
      </c>
    </row>
    <row r="6" spans="1:4" x14ac:dyDescent="0.25">
      <c r="A6" s="8" t="s">
        <v>55</v>
      </c>
      <c r="B6" s="1">
        <v>44</v>
      </c>
    </row>
    <row r="7" spans="1:4" x14ac:dyDescent="0.25">
      <c r="A7" s="8" t="s">
        <v>71</v>
      </c>
      <c r="B7" s="1">
        <v>58</v>
      </c>
    </row>
    <row r="8" spans="1:4" x14ac:dyDescent="0.25">
      <c r="A8" s="8" t="s">
        <v>77</v>
      </c>
      <c r="B8" s="1">
        <v>99</v>
      </c>
      <c r="C8" s="7" t="s">
        <v>1565</v>
      </c>
      <c r="D8" t="s">
        <v>1555</v>
      </c>
    </row>
    <row r="9" spans="1:4" x14ac:dyDescent="0.25">
      <c r="A9" s="8" t="s">
        <v>1566</v>
      </c>
      <c r="B9" s="1">
        <v>237</v>
      </c>
      <c r="C9" s="8" t="s">
        <v>55</v>
      </c>
      <c r="D9" s="1">
        <v>44</v>
      </c>
    </row>
    <row r="10" spans="1:4" x14ac:dyDescent="0.25">
      <c r="C10" s="8" t="s">
        <v>77</v>
      </c>
      <c r="D10" s="1">
        <v>99</v>
      </c>
    </row>
    <row r="11" spans="1:4" x14ac:dyDescent="0.25">
      <c r="C11" s="8" t="s">
        <v>134</v>
      </c>
      <c r="D11" s="1">
        <v>5</v>
      </c>
    </row>
    <row r="12" spans="1:4" x14ac:dyDescent="0.25">
      <c r="C12" s="8" t="s">
        <v>65</v>
      </c>
      <c r="D12" s="1">
        <v>31</v>
      </c>
    </row>
    <row r="13" spans="1:4" x14ac:dyDescent="0.25">
      <c r="C13" s="8" t="s">
        <v>71</v>
      </c>
      <c r="D13" s="1">
        <v>58</v>
      </c>
    </row>
    <row r="14" spans="1:4" x14ac:dyDescent="0.25">
      <c r="C14" s="8" t="s">
        <v>1566</v>
      </c>
      <c r="D14" s="1">
        <v>237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topLeftCell="A10" workbookViewId="0">
      <selection activeCell="G13" sqref="G13"/>
    </sheetView>
  </sheetViews>
  <sheetFormatPr defaultColWidth="11" defaultRowHeight="15.75" x14ac:dyDescent="0.25"/>
  <cols>
    <col min="1" max="1" width="22.875" bestFit="1" customWidth="1"/>
    <col min="2" max="2" width="24.75" bestFit="1" customWidth="1"/>
    <col min="5" max="5" width="23.125" bestFit="1" customWidth="1"/>
  </cols>
  <sheetData>
    <row r="3" spans="1:6" x14ac:dyDescent="0.25">
      <c r="A3" s="7" t="s">
        <v>1565</v>
      </c>
      <c r="B3" t="s">
        <v>1567</v>
      </c>
      <c r="E3" t="s">
        <v>9</v>
      </c>
      <c r="F3" t="s">
        <v>0</v>
      </c>
    </row>
    <row r="4" spans="1:6" x14ac:dyDescent="0.25">
      <c r="A4" s="8" t="s">
        <v>83</v>
      </c>
      <c r="B4" s="1">
        <v>131</v>
      </c>
      <c r="E4" t="str">
        <f>A4</f>
        <v>Healthcare Representative</v>
      </c>
      <c r="F4">
        <f>GETPIVOTDATA("CF_attrition count",$A$3,"Job Role","Healthcare Representative")</f>
        <v>131</v>
      </c>
    </row>
    <row r="5" spans="1:6" x14ac:dyDescent="0.25">
      <c r="A5" s="8" t="s">
        <v>163</v>
      </c>
      <c r="B5" s="1">
        <v>52</v>
      </c>
      <c r="E5" t="str">
        <f t="shared" ref="E5:E12" si="0">A5</f>
        <v>Human Resources</v>
      </c>
      <c r="F5">
        <f>GETPIVOTDATA("CF_attrition count",$A$3,"Job Role","Human Resources")</f>
        <v>52</v>
      </c>
    </row>
    <row r="6" spans="1:6" x14ac:dyDescent="0.25">
      <c r="A6" s="8" t="s">
        <v>68</v>
      </c>
      <c r="B6" s="1">
        <v>259</v>
      </c>
      <c r="E6" t="str">
        <f t="shared" si="0"/>
        <v>Laboratory Technician</v>
      </c>
      <c r="F6">
        <f>GETPIVOTDATA("CF_attrition count",$A$3,"Job Role","Laboratory Technician")</f>
        <v>259</v>
      </c>
    </row>
    <row r="7" spans="1:6" x14ac:dyDescent="0.25">
      <c r="A7" s="8" t="s">
        <v>95</v>
      </c>
      <c r="B7" s="1">
        <v>102</v>
      </c>
      <c r="E7" t="str">
        <f t="shared" si="0"/>
        <v>Manager</v>
      </c>
      <c r="F7">
        <f>GETPIVOTDATA("CF_attrition count",$A$3,"Job Role","Manager")</f>
        <v>102</v>
      </c>
    </row>
    <row r="8" spans="1:6" x14ac:dyDescent="0.25">
      <c r="A8" s="8" t="s">
        <v>81</v>
      </c>
      <c r="B8" s="1">
        <v>145</v>
      </c>
      <c r="E8" t="str">
        <f t="shared" si="0"/>
        <v>Manufacturing Director</v>
      </c>
      <c r="F8">
        <f>GETPIVOTDATA("CF_attrition count",$A$3,"Job Role","Manufacturing Director")</f>
        <v>145</v>
      </c>
    </row>
    <row r="9" spans="1:6" x14ac:dyDescent="0.25">
      <c r="A9" s="8" t="s">
        <v>101</v>
      </c>
      <c r="B9" s="1">
        <v>80</v>
      </c>
      <c r="E9" t="str">
        <f t="shared" si="0"/>
        <v>Research Director</v>
      </c>
      <c r="F9">
        <f>GETPIVOTDATA("CF_attrition count",$A$3,"Job Role","Research Director")</f>
        <v>80</v>
      </c>
    </row>
    <row r="10" spans="1:6" x14ac:dyDescent="0.25">
      <c r="A10" s="8" t="s">
        <v>63</v>
      </c>
      <c r="B10" s="1">
        <v>292</v>
      </c>
      <c r="E10" t="str">
        <f t="shared" si="0"/>
        <v>Research Scientist</v>
      </c>
      <c r="F10">
        <f>GETPIVOTDATA("CF_attrition count",$A$3,"Job Role","Research Scientist")</f>
        <v>292</v>
      </c>
    </row>
    <row r="11" spans="1:6" x14ac:dyDescent="0.25">
      <c r="A11" s="8" t="s">
        <v>52</v>
      </c>
      <c r="B11" s="1">
        <v>326</v>
      </c>
      <c r="E11" t="str">
        <f t="shared" si="0"/>
        <v>Sales Executive</v>
      </c>
      <c r="F11">
        <f>GETPIVOTDATA("CF_attrition count",$A$3,"Job Role","Sales Executive")</f>
        <v>326</v>
      </c>
    </row>
    <row r="12" spans="1:6" x14ac:dyDescent="0.25">
      <c r="A12" s="8" t="s">
        <v>99</v>
      </c>
      <c r="B12" s="1">
        <v>83</v>
      </c>
      <c r="E12" t="str">
        <f t="shared" si="0"/>
        <v>Sales Representative</v>
      </c>
      <c r="F12">
        <f>GETPIVOTDATA("CF_attrition count",$A$3,"Job Role","Sales Representative")</f>
        <v>83</v>
      </c>
    </row>
    <row r="13" spans="1:6" x14ac:dyDescent="0.25">
      <c r="A13" s="8" t="s">
        <v>1566</v>
      </c>
      <c r="B13" s="1">
        <v>1470</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G13" sqref="G13"/>
    </sheetView>
  </sheetViews>
  <sheetFormatPr defaultColWidth="11" defaultRowHeight="15.75" x14ac:dyDescent="0.25"/>
  <cols>
    <col min="1" max="1" width="12.375" bestFit="1" customWidth="1"/>
    <col min="2" max="2" width="23.375" bestFit="1" customWidth="1"/>
    <col min="4" max="4" width="11" bestFit="1" customWidth="1"/>
  </cols>
  <sheetData>
    <row r="3" spans="1:6" x14ac:dyDescent="0.25">
      <c r="A3" s="7" t="s">
        <v>1565</v>
      </c>
      <c r="B3" t="s">
        <v>1555</v>
      </c>
      <c r="D3" t="s">
        <v>4</v>
      </c>
      <c r="E3" t="s">
        <v>0</v>
      </c>
      <c r="F3" t="s">
        <v>1568</v>
      </c>
    </row>
    <row r="4" spans="1:6" x14ac:dyDescent="0.25">
      <c r="A4" s="8" t="s">
        <v>161</v>
      </c>
      <c r="B4" s="1">
        <v>12</v>
      </c>
      <c r="D4" t="str">
        <f>A4</f>
        <v>HR</v>
      </c>
      <c r="E4">
        <f>GETPIVOTDATA("CF_attrition count",$A$3,"Department",A4)</f>
        <v>12</v>
      </c>
      <c r="F4" s="4">
        <f>E4/GETPIVOTDATA("CF_attrition count",$A$3)</f>
        <v>5.0632911392405063E-2</v>
      </c>
    </row>
    <row r="5" spans="1:6" x14ac:dyDescent="0.25">
      <c r="A5" s="8" t="s">
        <v>60</v>
      </c>
      <c r="B5" s="1">
        <v>133</v>
      </c>
      <c r="D5" t="str">
        <f t="shared" ref="D5:D6" si="0">A5</f>
        <v>R&amp;D</v>
      </c>
      <c r="E5">
        <f t="shared" ref="E5:E6" si="1">GETPIVOTDATA("CF_attrition count",$A$3,"Department",A5)</f>
        <v>133</v>
      </c>
      <c r="F5" s="4">
        <f>E5/GETPIVOTDATA("CF_attrition count",$A$3)</f>
        <v>0.56118143459915615</v>
      </c>
    </row>
    <row r="6" spans="1:6" x14ac:dyDescent="0.25">
      <c r="A6" s="8" t="s">
        <v>48</v>
      </c>
      <c r="B6" s="1">
        <v>92</v>
      </c>
      <c r="D6" t="str">
        <f t="shared" si="0"/>
        <v>Sales</v>
      </c>
      <c r="E6">
        <f t="shared" si="1"/>
        <v>92</v>
      </c>
      <c r="F6" s="4">
        <f>E6/GETPIVOTDATA("CF_attrition count",$A$3)</f>
        <v>0.3881856540084388</v>
      </c>
    </row>
    <row r="7" spans="1:6" x14ac:dyDescent="0.25">
      <c r="A7" s="8" t="s">
        <v>1566</v>
      </c>
      <c r="B7"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G13" sqref="G13"/>
    </sheetView>
  </sheetViews>
  <sheetFormatPr defaultColWidth="11" defaultRowHeight="15.75" x14ac:dyDescent="0.25"/>
  <cols>
    <col min="1" max="1" width="12.375" bestFit="1" customWidth="1"/>
    <col min="2" max="2" width="24.75" bestFit="1" customWidth="1"/>
    <col min="3" max="3" width="19.125" bestFit="1" customWidth="1"/>
  </cols>
  <sheetData>
    <row r="3" spans="1:2" x14ac:dyDescent="0.25">
      <c r="A3" s="7" t="s">
        <v>1565</v>
      </c>
      <c r="B3" t="s">
        <v>1567</v>
      </c>
    </row>
    <row r="4" spans="1:2" x14ac:dyDescent="0.25">
      <c r="A4" s="8" t="s">
        <v>69</v>
      </c>
      <c r="B4" s="1">
        <v>554</v>
      </c>
    </row>
    <row r="5" spans="1:2" x14ac:dyDescent="0.25">
      <c r="A5" s="8" t="s">
        <v>46</v>
      </c>
      <c r="B5" s="1">
        <v>505</v>
      </c>
    </row>
    <row r="6" spans="1:2" x14ac:dyDescent="0.25">
      <c r="A6" s="8" t="s">
        <v>58</v>
      </c>
      <c r="B6" s="1">
        <v>245</v>
      </c>
    </row>
    <row r="7" spans="1:2" x14ac:dyDescent="0.25">
      <c r="A7" s="8" t="s">
        <v>92</v>
      </c>
      <c r="B7" s="1">
        <v>97</v>
      </c>
    </row>
    <row r="8" spans="1:2" x14ac:dyDescent="0.25">
      <c r="A8" s="8" t="s">
        <v>75</v>
      </c>
      <c r="B8" s="1">
        <v>69</v>
      </c>
    </row>
    <row r="9" spans="1:2" x14ac:dyDescent="0.25">
      <c r="A9" s="8" t="s">
        <v>1566</v>
      </c>
      <c r="B9" s="1">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D3" sqref="D3:E6"/>
    </sheetView>
  </sheetViews>
  <sheetFormatPr defaultColWidth="11" defaultRowHeight="15.75" x14ac:dyDescent="0.25"/>
  <cols>
    <col min="1" max="1" width="12.375" bestFit="1" customWidth="1"/>
    <col min="2" max="2" width="24.75" bestFit="1" customWidth="1"/>
    <col min="4" max="4" width="12.875" bestFit="1" customWidth="1"/>
  </cols>
  <sheetData>
    <row r="3" spans="1:5" x14ac:dyDescent="0.25">
      <c r="A3" s="7" t="s">
        <v>1565</v>
      </c>
      <c r="B3" t="s">
        <v>1567</v>
      </c>
      <c r="D3" t="s">
        <v>10</v>
      </c>
      <c r="E3" t="s">
        <v>0</v>
      </c>
    </row>
    <row r="4" spans="1:5" x14ac:dyDescent="0.25">
      <c r="A4" s="8" t="s">
        <v>79</v>
      </c>
      <c r="B4" s="1">
        <v>327</v>
      </c>
      <c r="D4" t="str">
        <f>A4</f>
        <v>Divorced</v>
      </c>
      <c r="E4">
        <f>GETPIVOTDATA("CF_attrition count",$A$3,"Marital Status",A4)</f>
        <v>327</v>
      </c>
    </row>
    <row r="5" spans="1:5" x14ac:dyDescent="0.25">
      <c r="A5" s="8" t="s">
        <v>53</v>
      </c>
      <c r="B5" s="1">
        <v>470</v>
      </c>
      <c r="D5" t="str">
        <f t="shared" ref="D5:D6" si="0">A5</f>
        <v>Single</v>
      </c>
      <c r="E5">
        <f t="shared" ref="E5:E6" si="1">GETPIVOTDATA("CF_attrition count",$A$3,"Marital Status",A5)</f>
        <v>470</v>
      </c>
    </row>
    <row r="6" spans="1:5" x14ac:dyDescent="0.25">
      <c r="A6" s="8" t="s">
        <v>64</v>
      </c>
      <c r="B6" s="1">
        <v>673</v>
      </c>
      <c r="D6" t="str">
        <f t="shared" si="0"/>
        <v>Married</v>
      </c>
      <c r="E6">
        <f t="shared" si="1"/>
        <v>673</v>
      </c>
    </row>
    <row r="7" spans="1:5" x14ac:dyDescent="0.25">
      <c r="A7" s="8"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875"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875"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875" defaultRowHeight="15.7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875" defaultRowHeight="15.7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875"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vt:lpstr>
      <vt:lpstr>KPI</vt:lpstr>
      <vt:lpstr>DB</vt:lpstr>
      <vt:lpstr>Dashboard</vt:lpstr>
      <vt:lpstr>Rating</vt:lpstr>
      <vt:lpstr>Employee by Gender</vt:lpstr>
      <vt:lpstr>Education-wise Attrition</vt:lpstr>
      <vt:lpstr>Attrition By Job Role</vt:lpstr>
      <vt:lpstr>Department-wise Attrition</vt:lpstr>
      <vt:lpstr>Attrition By Age-Group</vt:lpstr>
      <vt:lpstr>Attrition By Marriage Status</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dcterms:created xsi:type="dcterms:W3CDTF">2022-12-29T16:02:46Z</dcterms:created>
  <dcterms:modified xsi:type="dcterms:W3CDTF">2024-01-19T05:02:16Z</dcterms:modified>
</cp:coreProperties>
</file>