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Sanit_Horizontal\Brake Moan Noise\OCTAVE\LuGre Heuristics\Xingjian Wang RK\Xingjian Wang\Dynamic Parameters\"/>
    </mc:Choice>
  </mc:AlternateContent>
  <bookViews>
    <workbookView xWindow="0" yWindow="0" windowWidth="28800" windowHeight="12435"/>
  </bookViews>
  <sheets>
    <sheet name="Sheet1" sheetId="1" r:id="rId1"/>
    <sheet name="Sheet1 (4)" sheetId="4" r:id="rId2"/>
    <sheet name="Sheet1 (2)" sheetId="2" r:id="rId3"/>
    <sheet name="Sheet1 (3)" sheetId="3" r:id="rId4"/>
  </sheets>
  <definedNames>
    <definedName name="_xlnm._FilterDatabase" localSheetId="0" hidden="1">Sheet1!$A$1:$C$72</definedName>
    <definedName name="_xlnm._FilterDatabase" localSheetId="2" hidden="1">'Sheet1 (2)'!$A$1:$B$72</definedName>
    <definedName name="_xlnm._FilterDatabase" localSheetId="3" hidden="1">'Sheet1 (3)'!$A$1:$C$72</definedName>
    <definedName name="_xlnm._FilterDatabase" localSheetId="1" hidden="1">'Sheet1 (4)'!$A$1:$C$72</definedName>
  </definedNames>
  <calcPr calcId="152511"/>
</workbook>
</file>

<file path=xl/calcChain.xml><?xml version="1.0" encoding="utf-8"?>
<calcChain xmlns="http://schemas.openxmlformats.org/spreadsheetml/2006/main">
  <c r="C81" i="4" l="1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1" i="4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1" i="3"/>
  <c r="C62" i="2"/>
  <c r="C70" i="2"/>
  <c r="C81" i="2"/>
  <c r="C80" i="2"/>
  <c r="C79" i="2"/>
  <c r="C78" i="2"/>
  <c r="C77" i="2"/>
  <c r="C76" i="2"/>
  <c r="C75" i="2"/>
  <c r="C74" i="2"/>
  <c r="C73" i="2"/>
  <c r="C72" i="2"/>
  <c r="C71" i="2"/>
  <c r="C69" i="2"/>
  <c r="C68" i="2"/>
  <c r="C67" i="2"/>
  <c r="C66" i="2"/>
  <c r="C65" i="2"/>
  <c r="C64" i="2"/>
  <c r="C63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" i="2"/>
  <c r="O9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Sheet1!$B$1:$B$81</c:f>
              <c:numCache>
                <c:formatCode>General</c:formatCode>
                <c:ptCount val="8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9.0000000000000011E-3</c:v>
                </c:pt>
                <c:pt idx="1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1.3000000000000001E-2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1.8000000000000002E-2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Sheet1!$C$1:$C$81</c:f>
              <c:numCache>
                <c:formatCode>General</c:formatCode>
                <c:ptCount val="81"/>
                <c:pt idx="0">
                  <c:v>8.8310001843747195</c:v>
                </c:pt>
                <c:pt idx="1">
                  <c:v>8.6657616131818109</c:v>
                </c:pt>
                <c:pt idx="2">
                  <c:v>8.5009403111080761</c:v>
                </c:pt>
                <c:pt idx="3">
                  <c:v>8.28109512118594</c:v>
                </c:pt>
                <c:pt idx="4">
                  <c:v>7.97929827625802</c:v>
                </c:pt>
                <c:pt idx="5">
                  <c:v>7.7868259405537019</c:v>
                </c:pt>
                <c:pt idx="6">
                  <c:v>7.6494331285803447</c:v>
                </c:pt>
                <c:pt idx="7">
                  <c:v>7.2652395415861859</c:v>
                </c:pt>
                <c:pt idx="8">
                  <c:v>6.7717770812510309</c:v>
                </c:pt>
                <c:pt idx="9">
                  <c:v>6.6065941459406643</c:v>
                </c:pt>
                <c:pt idx="10">
                  <c:v>6.4687840648481352</c:v>
                </c:pt>
                <c:pt idx="11">
                  <c:v>6.4126196414073213</c:v>
                </c:pt>
                <c:pt idx="12">
                  <c:v>6.3291658175725125</c:v>
                </c:pt>
                <c:pt idx="13">
                  <c:v>6.3291658175725125</c:v>
                </c:pt>
                <c:pt idx="14">
                  <c:v>6.4126196414073213</c:v>
                </c:pt>
                <c:pt idx="15">
                  <c:v>6.4687840648481352</c:v>
                </c:pt>
                <c:pt idx="16">
                  <c:v>6.6065941459406643</c:v>
                </c:pt>
                <c:pt idx="17">
                  <c:v>6.7717770812510309</c:v>
                </c:pt>
                <c:pt idx="18">
                  <c:v>6.9641937810727876</c:v>
                </c:pt>
                <c:pt idx="19">
                  <c:v>7.2933912981598059</c:v>
                </c:pt>
                <c:pt idx="20">
                  <c:v>7.6226444511293643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976480"/>
        <c:axId val="680931184"/>
      </c:scatterChart>
      <c:valAx>
        <c:axId val="68097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31184"/>
        <c:crosses val="autoZero"/>
        <c:crossBetween val="midCat"/>
      </c:valAx>
      <c:valAx>
        <c:axId val="68093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97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282465</xdr:colOff>
      <xdr:row>6</xdr:row>
      <xdr:rowOff>116270</xdr:rowOff>
    </xdr:from>
    <xdr:to>
      <xdr:col>13</xdr:col>
      <xdr:colOff>578069</xdr:colOff>
      <xdr:row>21</xdr:row>
      <xdr:rowOff>1970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tabSelected="1" zoomScale="145" zoomScaleNormal="145" workbookViewId="0">
      <selection activeCell="F15" sqref="F15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f>410.74419462208*(2.15/100)</f>
        <v>8.8310001843747195</v>
      </c>
    </row>
    <row r="2" spans="1:3" x14ac:dyDescent="0.25">
      <c r="A2">
        <v>2.5</v>
      </c>
      <c r="B2">
        <v>1E-3</v>
      </c>
      <c r="C2">
        <f>403.058679682875*(2.15/100)</f>
        <v>8.6657616131818109</v>
      </c>
    </row>
    <row r="3" spans="1:3" x14ac:dyDescent="0.25">
      <c r="A3">
        <v>5</v>
      </c>
      <c r="B3">
        <v>2E-3</v>
      </c>
      <c r="C3">
        <f>395.392572609678*(2.15/100)</f>
        <v>8.5009403111080761</v>
      </c>
    </row>
    <row r="4" spans="1:3" x14ac:dyDescent="0.25">
      <c r="A4">
        <v>7.5</v>
      </c>
      <c r="B4">
        <v>3.0000000000000001E-3</v>
      </c>
      <c r="C4">
        <f>385.167214938881*(2.15/100)</f>
        <v>8.28109512118594</v>
      </c>
    </row>
    <row r="5" spans="1:3" x14ac:dyDescent="0.25">
      <c r="A5">
        <v>10</v>
      </c>
      <c r="B5">
        <v>4.0000000000000001E-3</v>
      </c>
      <c r="C5">
        <f>371.130152384094*(2.15/100)</f>
        <v>7.97929827625802</v>
      </c>
    </row>
    <row r="6" spans="1:3" x14ac:dyDescent="0.25">
      <c r="A6">
        <v>12.5</v>
      </c>
      <c r="B6">
        <v>5.0000000000000001E-3</v>
      </c>
      <c r="C6">
        <f>362.177950723428*(2.15/100)</f>
        <v>7.7868259405537019</v>
      </c>
    </row>
    <row r="7" spans="1:3" x14ac:dyDescent="0.25">
      <c r="A7">
        <v>15</v>
      </c>
      <c r="B7">
        <v>6.0000000000000001E-3</v>
      </c>
      <c r="C7">
        <f>355.78758737583*(2.15/100)</f>
        <v>7.6494331285803447</v>
      </c>
    </row>
    <row r="8" spans="1:3" x14ac:dyDescent="0.25">
      <c r="A8">
        <v>17.5</v>
      </c>
      <c r="B8">
        <v>7.0000000000000001E-3</v>
      </c>
      <c r="C8">
        <f>337.918118213311*(2.15/100)</f>
        <v>7.2652395415861859</v>
      </c>
    </row>
    <row r="9" spans="1:3" x14ac:dyDescent="0.25">
      <c r="A9">
        <v>20</v>
      </c>
      <c r="B9">
        <v>8.0000000000000002E-3</v>
      </c>
      <c r="C9">
        <f>314.966375872141*(2.15/100)</f>
        <v>6.7717770812510309</v>
      </c>
    </row>
    <row r="10" spans="1:3" x14ac:dyDescent="0.25">
      <c r="A10">
        <v>22.5</v>
      </c>
      <c r="B10">
        <v>9.0000000000000011E-3</v>
      </c>
      <c r="C10">
        <f>307.283448648403*(2.15/100)</f>
        <v>6.6065941459406643</v>
      </c>
    </row>
    <row r="11" spans="1:3" x14ac:dyDescent="0.25">
      <c r="A11">
        <v>25</v>
      </c>
      <c r="B11">
        <v>0.01</v>
      </c>
      <c r="C11">
        <f>300.873677434797*(2.15/100)</f>
        <v>6.4687840648481352</v>
      </c>
    </row>
    <row r="12" spans="1:3" x14ac:dyDescent="0.25">
      <c r="A12">
        <v>27.5</v>
      </c>
      <c r="B12">
        <v>1.0999999999999999E-2</v>
      </c>
      <c r="C12">
        <f>298.261378670108*(2.15/100)</f>
        <v>6.4126196414073213</v>
      </c>
    </row>
    <row r="13" spans="1:3" x14ac:dyDescent="0.25">
      <c r="A13">
        <v>30</v>
      </c>
      <c r="B13">
        <v>1.2E-2</v>
      </c>
      <c r="C13">
        <f>294.379805468489*(2.15/100)</f>
        <v>6.3291658175725125</v>
      </c>
    </row>
    <row r="14" spans="1:3" x14ac:dyDescent="0.25">
      <c r="A14">
        <v>32.5</v>
      </c>
      <c r="B14">
        <v>1.3000000000000001E-2</v>
      </c>
      <c r="C14">
        <f>294.379805468489*(2.15/100)</f>
        <v>6.3291658175725125</v>
      </c>
    </row>
    <row r="15" spans="1:3" x14ac:dyDescent="0.25">
      <c r="A15">
        <v>35</v>
      </c>
      <c r="B15">
        <v>1.4E-2</v>
      </c>
      <c r="C15">
        <f>298.261378670108*(2.15/100)</f>
        <v>6.4126196414073213</v>
      </c>
    </row>
    <row r="16" spans="1:3" x14ac:dyDescent="0.25">
      <c r="A16">
        <v>37.5</v>
      </c>
      <c r="B16">
        <v>1.4999999999999999E-2</v>
      </c>
      <c r="C16">
        <f>300.873677434797*(2.15/100)</f>
        <v>6.4687840648481352</v>
      </c>
    </row>
    <row r="17" spans="1:3" x14ac:dyDescent="0.25">
      <c r="A17">
        <v>40</v>
      </c>
      <c r="B17">
        <v>1.6E-2</v>
      </c>
      <c r="C17">
        <f>307.283448648403*(2.15/100)</f>
        <v>6.6065941459406643</v>
      </c>
    </row>
    <row r="18" spans="1:3" x14ac:dyDescent="0.25">
      <c r="A18">
        <v>42.5</v>
      </c>
      <c r="B18">
        <v>1.7000000000000001E-2</v>
      </c>
      <c r="C18">
        <f>314.966375872141*(2.15/100)</f>
        <v>6.7717770812510309</v>
      </c>
    </row>
    <row r="19" spans="1:3" x14ac:dyDescent="0.25">
      <c r="A19">
        <v>45</v>
      </c>
      <c r="B19">
        <v>1.8000000000000002E-2</v>
      </c>
      <c r="C19">
        <f>323.915989817339*(2.15/100)</f>
        <v>6.9641937810727876</v>
      </c>
    </row>
    <row r="20" spans="1:3" x14ac:dyDescent="0.25">
      <c r="A20">
        <v>47.5</v>
      </c>
      <c r="B20">
        <v>1.9E-2</v>
      </c>
      <c r="C20">
        <f>339.227502239991*(2.15/100)</f>
        <v>7.2933912981598059</v>
      </c>
    </row>
    <row r="21" spans="1:3" x14ac:dyDescent="0.25">
      <c r="A21">
        <v>50</v>
      </c>
      <c r="B21">
        <v>0.02</v>
      </c>
      <c r="C21">
        <f>354.54160237811*(2.15/100)</f>
        <v>7.6226444511293643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45" zoomScaleNormal="145" workbookViewId="0">
      <selection activeCell="G7" sqref="G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f>410.74419462208*(2.15/100)</f>
        <v>8.8310001843747195</v>
      </c>
    </row>
    <row r="2" spans="1:3" x14ac:dyDescent="0.25">
      <c r="A2">
        <v>2.5</v>
      </c>
      <c r="B2">
        <v>1E-3</v>
      </c>
      <c r="C2">
        <f>403.058679682875*(2.15/100)</f>
        <v>8.6657616131818109</v>
      </c>
    </row>
    <row r="3" spans="1:3" x14ac:dyDescent="0.25">
      <c r="A3">
        <v>5</v>
      </c>
      <c r="B3">
        <v>2E-3</v>
      </c>
      <c r="C3">
        <f>395.392572609678*(2.15/100)</f>
        <v>8.5009403111080761</v>
      </c>
    </row>
    <row r="4" spans="1:3" x14ac:dyDescent="0.25">
      <c r="A4">
        <v>7.5</v>
      </c>
      <c r="B4">
        <v>3.0000000000000001E-3</v>
      </c>
      <c r="C4">
        <f>385.167214938881*(2.15/100)</f>
        <v>8.28109512118594</v>
      </c>
    </row>
    <row r="5" spans="1:3" x14ac:dyDescent="0.25">
      <c r="A5">
        <v>10</v>
      </c>
      <c r="B5">
        <v>4.0000000000000001E-3</v>
      </c>
      <c r="C5">
        <f>371.130152384094*(2.15/100)</f>
        <v>7.97929827625802</v>
      </c>
    </row>
    <row r="6" spans="1:3" x14ac:dyDescent="0.25">
      <c r="A6">
        <v>12.5</v>
      </c>
      <c r="B6">
        <v>5.0000000000000001E-3</v>
      </c>
      <c r="C6">
        <f>362.177950723428*(2.15/100)</f>
        <v>7.7868259405537019</v>
      </c>
    </row>
    <row r="7" spans="1:3" x14ac:dyDescent="0.25">
      <c r="A7">
        <v>15</v>
      </c>
      <c r="B7">
        <v>6.0000000000000001E-3</v>
      </c>
      <c r="C7">
        <f>355.78758737583*(2.15/100)</f>
        <v>7.6494331285803447</v>
      </c>
    </row>
    <row r="8" spans="1:3" x14ac:dyDescent="0.25">
      <c r="A8">
        <v>17.5</v>
      </c>
      <c r="B8">
        <v>7.0000000000000001E-3</v>
      </c>
      <c r="C8">
        <f>337.918118213311*(2.15/100)</f>
        <v>7.2652395415861859</v>
      </c>
    </row>
    <row r="9" spans="1:3" x14ac:dyDescent="0.25">
      <c r="A9">
        <v>20</v>
      </c>
      <c r="B9">
        <v>8.0000000000000002E-3</v>
      </c>
      <c r="C9">
        <f>314.966375872141*(2.15/100)</f>
        <v>6.7717770812510309</v>
      </c>
    </row>
    <row r="10" spans="1:3" x14ac:dyDescent="0.25">
      <c r="A10">
        <v>22.5</v>
      </c>
      <c r="B10">
        <v>9.0000000000000011E-3</v>
      </c>
      <c r="C10">
        <f>307.283448648403*(2.15/100)</f>
        <v>6.6065941459406643</v>
      </c>
    </row>
    <row r="11" spans="1:3" x14ac:dyDescent="0.25">
      <c r="A11">
        <v>25</v>
      </c>
      <c r="B11">
        <v>0.01</v>
      </c>
      <c r="C11">
        <f>300.873677434797*(2.15/100)</f>
        <v>6.4687840648481352</v>
      </c>
    </row>
    <row r="12" spans="1:3" x14ac:dyDescent="0.25">
      <c r="A12">
        <v>27.5</v>
      </c>
      <c r="B12">
        <v>1.0999999999999999E-2</v>
      </c>
      <c r="C12">
        <f>298.261378670108*(2.15/100)</f>
        <v>6.4126196414073213</v>
      </c>
    </row>
    <row r="13" spans="1:3" x14ac:dyDescent="0.25">
      <c r="A13">
        <v>30</v>
      </c>
      <c r="B13">
        <v>1.2E-2</v>
      </c>
      <c r="C13">
        <f>294.379805468489*(2.15/100)</f>
        <v>6.3291658175725125</v>
      </c>
    </row>
    <row r="14" spans="1:3" x14ac:dyDescent="0.25">
      <c r="A14">
        <v>32.5</v>
      </c>
      <c r="B14">
        <v>1.3000000000000001E-2</v>
      </c>
      <c r="C14">
        <f>294.379805468489*(2.15/100)</f>
        <v>6.3291658175725125</v>
      </c>
    </row>
    <row r="15" spans="1:3" x14ac:dyDescent="0.25">
      <c r="A15">
        <v>35</v>
      </c>
      <c r="B15">
        <v>1.4E-2</v>
      </c>
      <c r="C15">
        <f>298.261378670108*(2.15/100)</f>
        <v>6.4126196414073213</v>
      </c>
    </row>
    <row r="16" spans="1:3" x14ac:dyDescent="0.25">
      <c r="A16">
        <v>37.5</v>
      </c>
      <c r="B16">
        <v>1.4999999999999999E-2</v>
      </c>
      <c r="C16">
        <f>300.873677434797*(2.15/100)</f>
        <v>6.4687840648481352</v>
      </c>
    </row>
    <row r="17" spans="1:3" x14ac:dyDescent="0.25">
      <c r="A17">
        <v>40</v>
      </c>
      <c r="B17">
        <v>1.6E-2</v>
      </c>
      <c r="C17">
        <f>307.283448648403*(2.15/100)</f>
        <v>6.6065941459406643</v>
      </c>
    </row>
    <row r="18" spans="1:3" x14ac:dyDescent="0.25">
      <c r="A18">
        <v>42.5</v>
      </c>
      <c r="B18">
        <v>1.7000000000000001E-2</v>
      </c>
      <c r="C18">
        <f>314.966375872141*(2.15/100)</f>
        <v>6.7717770812510309</v>
      </c>
    </row>
    <row r="19" spans="1:3" x14ac:dyDescent="0.25">
      <c r="A19">
        <v>45</v>
      </c>
      <c r="B19">
        <v>1.8000000000000002E-2</v>
      </c>
      <c r="C19">
        <f>323.915989817339*(2.15/100)</f>
        <v>6.9641937810727876</v>
      </c>
    </row>
    <row r="20" spans="1:3" x14ac:dyDescent="0.25">
      <c r="A20">
        <v>47.5</v>
      </c>
      <c r="B20">
        <v>1.9E-2</v>
      </c>
      <c r="C20">
        <f>339.227502239991*(2.15/100)</f>
        <v>7.2933912981598059</v>
      </c>
    </row>
    <row r="21" spans="1:3" x14ac:dyDescent="0.25">
      <c r="A21">
        <v>50</v>
      </c>
      <c r="B21">
        <v>0.02</v>
      </c>
      <c r="C21">
        <f>354.54160237811*(2.15/100)</f>
        <v>7.6226444511293643</v>
      </c>
    </row>
    <row r="22" spans="1:3" x14ac:dyDescent="0.25">
      <c r="A22">
        <v>52.5</v>
      </c>
      <c r="B22">
        <v>1.9E-2</v>
      </c>
      <c r="C22">
        <f>345.692909336154*(2.15/100)</f>
        <v>7.4323975507273108</v>
      </c>
    </row>
    <row r="23" spans="1:3" x14ac:dyDescent="0.25">
      <c r="A23">
        <v>55</v>
      </c>
      <c r="B23">
        <v>1.8000000000000002E-2</v>
      </c>
      <c r="C23">
        <f>291.031301653226*(2.15/100)</f>
        <v>6.2571729855443587</v>
      </c>
    </row>
    <row r="24" spans="1:3" x14ac:dyDescent="0.25">
      <c r="A24">
        <v>57.5</v>
      </c>
      <c r="B24">
        <v>1.7000000000000001E-2</v>
      </c>
      <c r="C24">
        <f>254.160237811051*(2.15/100)</f>
        <v>5.4644451129375957</v>
      </c>
    </row>
    <row r="25" spans="1:3" x14ac:dyDescent="0.25">
      <c r="A25">
        <v>60</v>
      </c>
      <c r="B25">
        <v>1.6E-2</v>
      </c>
      <c r="C25">
        <f>221.100878852865*(2.15/100)</f>
        <v>4.7536688953365971</v>
      </c>
    </row>
    <row r="26" spans="1:3" x14ac:dyDescent="0.25">
      <c r="A26">
        <v>62.5</v>
      </c>
      <c r="B26">
        <v>1.4999999999999999E-2</v>
      </c>
      <c r="C26">
        <f>181.683502990428*(2.15/100)</f>
        <v>3.9061953142942016</v>
      </c>
    </row>
    <row r="27" spans="1:3" x14ac:dyDescent="0.25">
      <c r="A27">
        <v>65</v>
      </c>
      <c r="B27">
        <v>1.4E-2</v>
      </c>
      <c r="C27">
        <f>143.534107707187*(2.15/100)</f>
        <v>3.08598331570452</v>
      </c>
    </row>
    <row r="28" spans="1:3" x14ac:dyDescent="0.25">
      <c r="A28">
        <v>67.5</v>
      </c>
      <c r="B28">
        <v>1.3000000000000001E-2</v>
      </c>
      <c r="C28">
        <f>96.4855589303678*(2.15/100)</f>
        <v>2.0744395170029075</v>
      </c>
    </row>
    <row r="29" spans="1:3" x14ac:dyDescent="0.25">
      <c r="A29">
        <v>70</v>
      </c>
      <c r="B29">
        <v>1.2E-2</v>
      </c>
      <c r="C29">
        <f>57.0643014947291*(2.15/100)</f>
        <v>1.2268824821366755</v>
      </c>
    </row>
    <row r="30" spans="1:3" x14ac:dyDescent="0.25">
      <c r="A30">
        <v>72.5</v>
      </c>
      <c r="B30">
        <v>1.0999999999999999E-2</v>
      </c>
      <c r="C30">
        <f>17.6430440590905*(2.15/100)</f>
        <v>0.3793254472704457</v>
      </c>
    </row>
    <row r="31" spans="1:3" x14ac:dyDescent="0.25">
      <c r="A31">
        <v>75</v>
      </c>
      <c r="B31">
        <v>0.01</v>
      </c>
      <c r="C31">
        <f>-39.5791080791711*(2.15/100)</f>
        <v>-0.85095082370217856</v>
      </c>
    </row>
    <row r="32" spans="1:3" x14ac:dyDescent="0.25">
      <c r="A32">
        <v>77.5</v>
      </c>
      <c r="B32">
        <v>9.0000000000000011E-3</v>
      </c>
      <c r="C32">
        <f>-90.4445371709153*(2.15/100)</f>
        <v>-1.9445575491746787</v>
      </c>
    </row>
    <row r="33" spans="1:3" x14ac:dyDescent="0.25">
      <c r="A33">
        <v>80</v>
      </c>
      <c r="B33">
        <v>8.0000000000000002E-3</v>
      </c>
      <c r="C33">
        <f>-136.221223795337*(2.15/100)</f>
        <v>-2.9287563115997455</v>
      </c>
    </row>
    <row r="34" spans="1:3" x14ac:dyDescent="0.25">
      <c r="A34">
        <v>82.5</v>
      </c>
      <c r="B34">
        <v>7.0000000000000001E-3</v>
      </c>
      <c r="C34">
        <f>-190.903533202006*(2.15/100)</f>
        <v>-4.1044259638431289</v>
      </c>
    </row>
    <row r="35" spans="1:3" x14ac:dyDescent="0.25">
      <c r="A35">
        <v>85</v>
      </c>
      <c r="B35">
        <v>6.0000000000000001E-3</v>
      </c>
      <c r="C35">
        <f>-240.498393999087*(2.15/100)</f>
        <v>-5.1707154709803698</v>
      </c>
    </row>
    <row r="36" spans="1:3" x14ac:dyDescent="0.25">
      <c r="A36">
        <v>87.5</v>
      </c>
      <c r="B36">
        <v>5.0000000000000001E-3</v>
      </c>
      <c r="C36">
        <f>-290.090667080701*(2.15/100)</f>
        <v>-6.2369493422350706</v>
      </c>
    </row>
    <row r="37" spans="1:3" x14ac:dyDescent="0.25">
      <c r="A37">
        <v>90</v>
      </c>
      <c r="B37">
        <v>4.0000000000000001E-3</v>
      </c>
      <c r="C37">
        <f>-324.424475906751*(2.15/100)</f>
        <v>-6.9751262319951461</v>
      </c>
    </row>
    <row r="38" spans="1:3" x14ac:dyDescent="0.25">
      <c r="A38">
        <v>92.5</v>
      </c>
      <c r="B38">
        <v>3.0000000000000001E-3</v>
      </c>
      <c r="C38">
        <f>-360.026265311997*(2.15/100)</f>
        <v>-7.7405647042079346</v>
      </c>
    </row>
    <row r="39" spans="1:3" x14ac:dyDescent="0.25">
      <c r="A39">
        <v>95</v>
      </c>
      <c r="B39">
        <v>2E-3</v>
      </c>
      <c r="C39">
        <f>-394.351017133911*(2.15/100)</f>
        <v>-8.4785468683790857</v>
      </c>
    </row>
    <row r="40" spans="1:3" x14ac:dyDescent="0.25">
      <c r="A40">
        <v>97.5</v>
      </c>
      <c r="B40">
        <v>1E-3</v>
      </c>
      <c r="C40">
        <f>-408.310448224665*(2.15/100)</f>
        <v>-8.7786746368302957</v>
      </c>
    </row>
    <row r="41" spans="1:3" x14ac:dyDescent="0.25">
      <c r="A41">
        <v>100</v>
      </c>
      <c r="B41">
        <v>0</v>
      </c>
      <c r="C41">
        <f>-400.640459578267*(2.15/100)</f>
        <v>-8.6137698809327397</v>
      </c>
    </row>
    <row r="42" spans="1:3" x14ac:dyDescent="0.25">
      <c r="A42">
        <v>102.5</v>
      </c>
      <c r="B42">
        <v>-1E-3</v>
      </c>
      <c r="C42">
        <f>-391.685670202132*(2.15/100)</f>
        <v>-8.4212419093458362</v>
      </c>
    </row>
    <row r="43" spans="1:3" x14ac:dyDescent="0.25">
      <c r="A43">
        <v>105</v>
      </c>
      <c r="B43">
        <v>-2E-3</v>
      </c>
      <c r="C43">
        <f>-386.554230429593*(2.15/100)</f>
        <v>-8.3109159542362487</v>
      </c>
    </row>
    <row r="44" spans="1:3" x14ac:dyDescent="0.25">
      <c r="A44">
        <v>107.5</v>
      </c>
      <c r="B44">
        <v>-3.0000000000000001E-3</v>
      </c>
      <c r="C44">
        <f>-371.254362726546*(2.15/100)</f>
        <v>-7.9819687986207386</v>
      </c>
    </row>
    <row r="45" spans="1:3" x14ac:dyDescent="0.25">
      <c r="A45">
        <v>110</v>
      </c>
      <c r="B45">
        <v>-4.0000000000000001E-3</v>
      </c>
      <c r="C45">
        <f>-364.840709939738*(2.15/100)</f>
        <v>-7.8440752637043669</v>
      </c>
    </row>
    <row r="46" spans="1:3" x14ac:dyDescent="0.25">
      <c r="A46">
        <v>112.5</v>
      </c>
      <c r="B46">
        <v>-5.0000000000000001E-3</v>
      </c>
      <c r="C46">
        <f>-357.178484439743*(2.15/100)</f>
        <v>-7.6793374154544738</v>
      </c>
    </row>
    <row r="47" spans="1:3" x14ac:dyDescent="0.25">
      <c r="A47">
        <v>115</v>
      </c>
      <c r="B47">
        <v>-6.0000000000000001E-3</v>
      </c>
      <c r="C47">
        <f>-349.520140512949*(2.15/100)</f>
        <v>-7.5146830210284028</v>
      </c>
    </row>
    <row r="48" spans="1:3" x14ac:dyDescent="0.25">
      <c r="A48">
        <v>117.5</v>
      </c>
      <c r="B48">
        <v>-7.0000000000000001E-3</v>
      </c>
      <c r="C48">
        <f>-338.044916271231*(2.15/100)</f>
        <v>-7.2679656998314659</v>
      </c>
    </row>
    <row r="49" spans="1:3" x14ac:dyDescent="0.25">
      <c r="A49">
        <v>120</v>
      </c>
      <c r="B49">
        <v>-8.0000000000000002E-3</v>
      </c>
      <c r="C49">
        <f>-330.385278486703*(2.15/100)</f>
        <v>-7.1032834874641138</v>
      </c>
    </row>
    <row r="50" spans="1:3" x14ac:dyDescent="0.25">
      <c r="A50">
        <v>122.5</v>
      </c>
      <c r="B50">
        <v>-9.0000000000000011E-3</v>
      </c>
      <c r="C50">
        <f>-320.179328681914*(2.15/100)</f>
        <v>-6.8838555666611505</v>
      </c>
    </row>
    <row r="51" spans="1:3" x14ac:dyDescent="0.25">
      <c r="A51">
        <v>125</v>
      </c>
      <c r="B51">
        <v>-0.01</v>
      </c>
      <c r="C51">
        <f>-315.059533628979*(2.15/100)</f>
        <v>-6.7737799730230481</v>
      </c>
    </row>
    <row r="52" spans="1:3" x14ac:dyDescent="0.25">
      <c r="A52">
        <v>127.5</v>
      </c>
      <c r="B52">
        <v>-1.0999999999999999E-2</v>
      </c>
      <c r="C52">
        <f>-308.66528870818*(2.15/100)</f>
        <v>-6.6363037072258697</v>
      </c>
    </row>
    <row r="53" spans="1:3" x14ac:dyDescent="0.25">
      <c r="A53">
        <v>130</v>
      </c>
      <c r="B53">
        <v>-1.2E-2</v>
      </c>
      <c r="C53">
        <f>-299.696266896973*(2.15/100)</f>
        <v>-6.4434697382849189</v>
      </c>
    </row>
    <row r="54" spans="1:3" x14ac:dyDescent="0.25">
      <c r="A54">
        <v>132.5</v>
      </c>
      <c r="B54">
        <v>-1.3000000000000001E-2</v>
      </c>
      <c r="C54">
        <f>-297.115020717897*(2.15/100)</f>
        <v>-6.3879729454347842</v>
      </c>
    </row>
    <row r="55" spans="1:3" x14ac:dyDescent="0.25">
      <c r="A55">
        <v>135</v>
      </c>
      <c r="B55">
        <v>-1.4E-2</v>
      </c>
      <c r="C55">
        <f>-295.815987553088*(2.15/100)</f>
        <v>-6.3600437323913912</v>
      </c>
    </row>
    <row r="56" spans="1:3" x14ac:dyDescent="0.25">
      <c r="A56">
        <v>137.5</v>
      </c>
      <c r="B56">
        <v>-1.4999999999999999E-2</v>
      </c>
      <c r="C56">
        <f>-291.960291506147*(2.15/100)</f>
        <v>-6.2771462673821592</v>
      </c>
    </row>
    <row r="57" spans="1:3" x14ac:dyDescent="0.25">
      <c r="A57">
        <v>140</v>
      </c>
      <c r="B57">
        <v>-1.6E-2</v>
      </c>
      <c r="C57">
        <f>-291.960291506147*(2.15/100)</f>
        <v>-6.2771462673821592</v>
      </c>
    </row>
    <row r="58" spans="1:3" x14ac:dyDescent="0.25">
      <c r="A58">
        <v>142.5</v>
      </c>
      <c r="B58">
        <v>-1.7000000000000001E-2</v>
      </c>
      <c r="C58">
        <f>-295.815987553088*(2.15/100)</f>
        <v>-6.3600437323913912</v>
      </c>
    </row>
    <row r="59" spans="1:3" x14ac:dyDescent="0.25">
      <c r="A59">
        <v>145</v>
      </c>
      <c r="B59">
        <v>-1.8000000000000002E-2</v>
      </c>
      <c r="C59">
        <f>-297.115020717897*(2.15/100)</f>
        <v>-6.3879729454347842</v>
      </c>
    </row>
    <row r="60" spans="1:3" x14ac:dyDescent="0.25">
      <c r="A60">
        <v>147.5</v>
      </c>
      <c r="B60">
        <v>-1.9E-2</v>
      </c>
      <c r="C60">
        <f>-299.696266896973*(2.15/100)</f>
        <v>-6.4434697382849189</v>
      </c>
    </row>
    <row r="61" spans="1:3" x14ac:dyDescent="0.25">
      <c r="A61">
        <v>150</v>
      </c>
      <c r="B61">
        <v>-0.02</v>
      </c>
      <c r="C61">
        <f>-301.004357065918*(2.15/100)</f>
        <v>-6.4715936769172364</v>
      </c>
    </row>
    <row r="62" spans="1:3" x14ac:dyDescent="0.25">
      <c r="A62">
        <v>152.5</v>
      </c>
      <c r="B62">
        <v>-1.9E-2</v>
      </c>
      <c r="C62">
        <f>-308.66528870818*(2.15/100)</f>
        <v>-6.6363037072258697</v>
      </c>
    </row>
    <row r="63" spans="1:3" x14ac:dyDescent="0.25">
      <c r="A63">
        <v>155</v>
      </c>
      <c r="B63">
        <v>-1.8000000000000002E-2</v>
      </c>
      <c r="C63">
        <f>-315.059533628979*(2.15/100)</f>
        <v>-6.7737799730230481</v>
      </c>
    </row>
    <row r="64" spans="1:3" x14ac:dyDescent="0.25">
      <c r="A64">
        <v>157.5</v>
      </c>
      <c r="B64">
        <v>-1.7000000000000001E-2</v>
      </c>
      <c r="C64">
        <f>-320.179328681914*(2.15/100)</f>
        <v>-6.8838555666611505</v>
      </c>
    </row>
    <row r="65" spans="1:3" x14ac:dyDescent="0.25">
      <c r="A65">
        <v>160</v>
      </c>
      <c r="B65">
        <v>-1.6E-2</v>
      </c>
      <c r="C65">
        <f>-318.928168253259*(2.15/100)</f>
        <v>-6.8569556174450677</v>
      </c>
    </row>
    <row r="66" spans="1:3" x14ac:dyDescent="0.25">
      <c r="A66">
        <v>162.5</v>
      </c>
      <c r="B66">
        <v>-1.4999999999999999E-2</v>
      </c>
      <c r="C66">
        <f>-331.697250228851*(2.15/100)</f>
        <v>-7.1314908799202952</v>
      </c>
    </row>
    <row r="67" spans="1:3" x14ac:dyDescent="0.25">
      <c r="A67">
        <v>165</v>
      </c>
      <c r="B67">
        <v>-1.4E-2</v>
      </c>
      <c r="C67">
        <f>-339.363357302047*(2.15/100)</f>
        <v>-7.2963121819940104</v>
      </c>
    </row>
    <row r="68" spans="1:3" x14ac:dyDescent="0.25">
      <c r="A68">
        <v>167.5</v>
      </c>
      <c r="B68">
        <v>-1.3000000000000001E-2</v>
      </c>
      <c r="C68">
        <f>-359.786901631231*(2.15/100)</f>
        <v>-7.7354183850714655</v>
      </c>
    </row>
    <row r="69" spans="1:3" x14ac:dyDescent="0.25">
      <c r="A69">
        <v>170</v>
      </c>
      <c r="B69">
        <v>-1.2E-2</v>
      </c>
      <c r="C69">
        <f>-371.254362726546*(2.15/100)</f>
        <v>-7.9819687986207386</v>
      </c>
    </row>
    <row r="70" spans="1:3" x14ac:dyDescent="0.25">
      <c r="A70">
        <v>172.5</v>
      </c>
      <c r="B70">
        <v>-1.0999999999999999E-2</v>
      </c>
      <c r="C70">
        <f>-334.378123453435*(2.15/100)</f>
        <v>-7.1891296542488528</v>
      </c>
    </row>
    <row r="71" spans="1:3" x14ac:dyDescent="0.25">
      <c r="A71">
        <v>175</v>
      </c>
      <c r="B71">
        <v>-0.01</v>
      </c>
      <c r="C71">
        <f>-296.239079032065*(2.15/100)</f>
        <v>-6.3691401991893963</v>
      </c>
    </row>
    <row r="72" spans="1:3" x14ac:dyDescent="0.25">
      <c r="A72">
        <v>177.5</v>
      </c>
      <c r="B72">
        <v>-9.0000000000000011E-3</v>
      </c>
      <c r="C72">
        <f>-246.657156812322*(2.15/100)</f>
        <v>-5.3031288714649225</v>
      </c>
    </row>
    <row r="73" spans="1:3" x14ac:dyDescent="0.25">
      <c r="A73">
        <v>180</v>
      </c>
      <c r="B73">
        <v>-8.0000000000000002E-3</v>
      </c>
      <c r="C73">
        <f>-190.706866826458*(2.15/100)</f>
        <v>-4.1001976367688462</v>
      </c>
    </row>
    <row r="74" spans="1:3" x14ac:dyDescent="0.25">
      <c r="A74">
        <v>182.5</v>
      </c>
      <c r="B74">
        <v>-7.0000000000000001E-3</v>
      </c>
      <c r="C74">
        <f>-152.563940831885*(2.15/100)</f>
        <v>-3.2801247278855272</v>
      </c>
    </row>
    <row r="75" spans="1:3" x14ac:dyDescent="0.25">
      <c r="A75">
        <v>185</v>
      </c>
      <c r="B75">
        <v>-6.0000000000000001E-3</v>
      </c>
      <c r="C75">
        <f>-99.1521997198797*(2.15/100)</f>
        <v>-2.1317722939774133</v>
      </c>
    </row>
    <row r="76" spans="1:3" x14ac:dyDescent="0.25">
      <c r="A76">
        <v>187.5</v>
      </c>
      <c r="B76">
        <v>-5.0000000000000001E-3</v>
      </c>
      <c r="C76">
        <f>-44.475065744146*(2.15/100)</f>
        <v>-0.95621391349913898</v>
      </c>
    </row>
    <row r="77" spans="1:3" x14ac:dyDescent="0.25">
      <c r="A77">
        <v>190</v>
      </c>
      <c r="B77">
        <v>-4.0000000000000001E-3</v>
      </c>
      <c r="C77">
        <f>58.5302423072071*(2.15/100)</f>
        <v>1.2584002096049525</v>
      </c>
    </row>
    <row r="78" spans="1:3" x14ac:dyDescent="0.25">
      <c r="A78">
        <v>192.5</v>
      </c>
      <c r="B78">
        <v>-3.0000000000000001E-3</v>
      </c>
      <c r="C78">
        <f>117.026844313333*(2.15/100)</f>
        <v>2.5160771527366594</v>
      </c>
    </row>
    <row r="79" spans="1:3" x14ac:dyDescent="0.25">
      <c r="A79">
        <v>195</v>
      </c>
      <c r="B79">
        <v>-2E-3</v>
      </c>
      <c r="C79">
        <f>164.076686947886*(2.15/100)</f>
        <v>3.5276487693795486</v>
      </c>
    </row>
    <row r="80" spans="1:3" x14ac:dyDescent="0.25">
      <c r="A80">
        <v>197.5</v>
      </c>
      <c r="B80">
        <v>-1E-3</v>
      </c>
      <c r="C80">
        <f>323.028403411902*(2.15/100)</f>
        <v>6.9451106733558925</v>
      </c>
    </row>
    <row r="81" spans="1:3" x14ac:dyDescent="0.25">
      <c r="A81">
        <v>200</v>
      </c>
      <c r="B81">
        <v>0</v>
      </c>
      <c r="C81">
        <f>371.342345052449*(2.15/100)</f>
        <v>7.9838604186276525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zoomScale="145" zoomScaleNormal="145" workbookViewId="0">
      <selection sqref="A1:C1048576"/>
    </sheetView>
  </sheetViews>
  <sheetFormatPr defaultRowHeight="15" x14ac:dyDescent="0.25"/>
  <sheetData>
    <row r="1" spans="1:15" x14ac:dyDescent="0.25">
      <c r="A1">
        <v>0</v>
      </c>
      <c r="B1">
        <v>0</v>
      </c>
      <c r="C1">
        <f>410.74419462208*(2.15/100)</f>
        <v>8.8310001843747195</v>
      </c>
    </row>
    <row r="2" spans="1:15" x14ac:dyDescent="0.25">
      <c r="A2">
        <v>2.5</v>
      </c>
      <c r="B2">
        <v>1E-3</v>
      </c>
      <c r="C2">
        <f>403.058679682875*(2.15/100)</f>
        <v>8.6657616131818109</v>
      </c>
    </row>
    <row r="3" spans="1:15" x14ac:dyDescent="0.25">
      <c r="A3">
        <v>5</v>
      </c>
      <c r="B3">
        <v>2E-3</v>
      </c>
      <c r="C3">
        <f>395.392572609678*(2.15/100)</f>
        <v>8.5009403111080761</v>
      </c>
    </row>
    <row r="4" spans="1:15" x14ac:dyDescent="0.25">
      <c r="A4">
        <v>7.5</v>
      </c>
      <c r="B4">
        <v>3.0000000000000001E-3</v>
      </c>
      <c r="C4">
        <f>385.167214938881*(2.15/100)</f>
        <v>8.28109512118594</v>
      </c>
    </row>
    <row r="5" spans="1:15" x14ac:dyDescent="0.25">
      <c r="A5">
        <v>10</v>
      </c>
      <c r="B5">
        <v>4.0000000000000001E-3</v>
      </c>
      <c r="C5">
        <f>371.130152384094*(2.15/100)</f>
        <v>7.97929827625802</v>
      </c>
    </row>
    <row r="6" spans="1:15" x14ac:dyDescent="0.25">
      <c r="A6">
        <v>12.5</v>
      </c>
      <c r="B6">
        <v>5.0000000000000001E-3</v>
      </c>
      <c r="C6">
        <f>362.177950723428*(2.15/100)</f>
        <v>7.7868259405537019</v>
      </c>
    </row>
    <row r="7" spans="1:15" x14ac:dyDescent="0.25">
      <c r="A7">
        <v>15</v>
      </c>
      <c r="B7">
        <v>6.0000000000000001E-3</v>
      </c>
      <c r="C7">
        <f>355.78758737583*(2.15/100)</f>
        <v>7.6494331285803447</v>
      </c>
    </row>
    <row r="8" spans="1:15" x14ac:dyDescent="0.25">
      <c r="A8">
        <v>17.5</v>
      </c>
      <c r="B8">
        <v>7.0000000000000001E-3</v>
      </c>
      <c r="C8">
        <f>337.918118213311*(2.15/100)</f>
        <v>7.2652395415861859</v>
      </c>
    </row>
    <row r="9" spans="1:15" x14ac:dyDescent="0.25">
      <c r="A9">
        <v>20</v>
      </c>
      <c r="B9">
        <v>8.0000000000000002E-3</v>
      </c>
      <c r="C9">
        <f>314.966375872141*(2.15/100)</f>
        <v>6.7717770812510309</v>
      </c>
      <c r="O9">
        <f>86/4</f>
        <v>21.5</v>
      </c>
    </row>
    <row r="10" spans="1:15" x14ac:dyDescent="0.25">
      <c r="A10">
        <v>22.5</v>
      </c>
      <c r="B10">
        <v>9.0000000000000011E-3</v>
      </c>
      <c r="C10">
        <f>307.283448648403*(2.15/100)</f>
        <v>6.6065941459406643</v>
      </c>
    </row>
    <row r="11" spans="1:15" x14ac:dyDescent="0.25">
      <c r="A11">
        <v>25</v>
      </c>
      <c r="B11">
        <v>0.01</v>
      </c>
      <c r="C11">
        <f>300.873677434797*(2.15/100)</f>
        <v>6.4687840648481352</v>
      </c>
    </row>
    <row r="12" spans="1:15" x14ac:dyDescent="0.25">
      <c r="A12">
        <v>27.5</v>
      </c>
      <c r="B12">
        <v>1.0999999999999999E-2</v>
      </c>
      <c r="C12">
        <f>298.261378670108*(2.15/100)</f>
        <v>6.4126196414073213</v>
      </c>
    </row>
    <row r="13" spans="1:15" x14ac:dyDescent="0.25">
      <c r="A13">
        <v>30</v>
      </c>
      <c r="B13">
        <v>1.2E-2</v>
      </c>
      <c r="C13">
        <f>294.379805468489*(2.15/100)</f>
        <v>6.3291658175725125</v>
      </c>
    </row>
    <row r="14" spans="1:15" x14ac:dyDescent="0.25">
      <c r="A14">
        <v>32.5</v>
      </c>
      <c r="B14">
        <v>1.3000000000000001E-2</v>
      </c>
      <c r="C14">
        <f>294.379805468489*(2.15/100)</f>
        <v>6.3291658175725125</v>
      </c>
    </row>
    <row r="15" spans="1:15" x14ac:dyDescent="0.25">
      <c r="A15">
        <v>35</v>
      </c>
      <c r="B15">
        <v>1.4E-2</v>
      </c>
      <c r="C15">
        <f>298.261378670108*(2.15/100)</f>
        <v>6.4126196414073213</v>
      </c>
    </row>
    <row r="16" spans="1:15" x14ac:dyDescent="0.25">
      <c r="A16">
        <v>37.5</v>
      </c>
      <c r="B16">
        <v>1.4999999999999999E-2</v>
      </c>
      <c r="C16">
        <f>300.873677434797*(2.15/100)</f>
        <v>6.4687840648481352</v>
      </c>
    </row>
    <row r="17" spans="1:3" x14ac:dyDescent="0.25">
      <c r="A17">
        <v>40</v>
      </c>
      <c r="B17">
        <v>1.6E-2</v>
      </c>
      <c r="C17">
        <f>307.283448648403*(2.15/100)</f>
        <v>6.6065941459406643</v>
      </c>
    </row>
    <row r="18" spans="1:3" x14ac:dyDescent="0.25">
      <c r="A18">
        <v>42.5</v>
      </c>
      <c r="B18">
        <v>1.7000000000000001E-2</v>
      </c>
      <c r="C18">
        <f>314.966375872141*(2.15/100)</f>
        <v>6.7717770812510309</v>
      </c>
    </row>
    <row r="19" spans="1:3" x14ac:dyDescent="0.25">
      <c r="A19">
        <v>45</v>
      </c>
      <c r="B19">
        <v>1.8000000000000002E-2</v>
      </c>
      <c r="C19">
        <f>323.915989817339*(2.15/100)</f>
        <v>6.9641937810727876</v>
      </c>
    </row>
    <row r="20" spans="1:3" x14ac:dyDescent="0.25">
      <c r="A20">
        <v>47.5</v>
      </c>
      <c r="B20">
        <v>1.9E-2</v>
      </c>
      <c r="C20">
        <f>339.227502239991*(2.15/100)</f>
        <v>7.2933912981598059</v>
      </c>
    </row>
    <row r="21" spans="1:3" x14ac:dyDescent="0.25">
      <c r="A21">
        <v>50</v>
      </c>
      <c r="B21">
        <v>0.02</v>
      </c>
      <c r="C21">
        <f>354.54160237811*(2.15/100)</f>
        <v>7.6226444511293643</v>
      </c>
    </row>
    <row r="22" spans="1:3" x14ac:dyDescent="0.25">
      <c r="A22">
        <v>52.5</v>
      </c>
      <c r="B22">
        <v>1.9E-2</v>
      </c>
      <c r="C22">
        <f>345.692909336154*(2.15/100)</f>
        <v>7.4323975507273108</v>
      </c>
    </row>
    <row r="23" spans="1:3" x14ac:dyDescent="0.25">
      <c r="A23">
        <v>55</v>
      </c>
      <c r="B23">
        <v>1.8000000000000002E-2</v>
      </c>
      <c r="C23">
        <f>291.031301653226*(2.15/100)</f>
        <v>6.2571729855443587</v>
      </c>
    </row>
    <row r="24" spans="1:3" x14ac:dyDescent="0.25">
      <c r="A24">
        <v>57.5</v>
      </c>
      <c r="B24">
        <v>1.7000000000000001E-2</v>
      </c>
      <c r="C24">
        <f>254.160237811051*(2.15/100)</f>
        <v>5.4644451129375957</v>
      </c>
    </row>
    <row r="25" spans="1:3" x14ac:dyDescent="0.25">
      <c r="A25">
        <v>60</v>
      </c>
      <c r="B25">
        <v>1.6E-2</v>
      </c>
      <c r="C25">
        <f>221.100878852865*(2.15/100)</f>
        <v>4.7536688953365971</v>
      </c>
    </row>
    <row r="26" spans="1:3" x14ac:dyDescent="0.25">
      <c r="A26">
        <v>62.5</v>
      </c>
      <c r="B26">
        <v>1.4999999999999999E-2</v>
      </c>
      <c r="C26">
        <f>181.683502990428*(2.15/100)</f>
        <v>3.9061953142942016</v>
      </c>
    </row>
    <row r="27" spans="1:3" x14ac:dyDescent="0.25">
      <c r="A27">
        <v>65</v>
      </c>
      <c r="B27">
        <v>1.4E-2</v>
      </c>
      <c r="C27">
        <f>143.534107707187*(2.15/100)</f>
        <v>3.08598331570452</v>
      </c>
    </row>
    <row r="28" spans="1:3" x14ac:dyDescent="0.25">
      <c r="A28">
        <v>67.5</v>
      </c>
      <c r="B28">
        <v>1.3000000000000001E-2</v>
      </c>
      <c r="C28">
        <f>96.4855589303678*(2.15/100)</f>
        <v>2.0744395170029075</v>
      </c>
    </row>
    <row r="29" spans="1:3" x14ac:dyDescent="0.25">
      <c r="A29">
        <v>70</v>
      </c>
      <c r="B29">
        <v>1.2E-2</v>
      </c>
      <c r="C29">
        <f>57.0643014947291*(2.15/100)</f>
        <v>1.2268824821366755</v>
      </c>
    </row>
    <row r="30" spans="1:3" x14ac:dyDescent="0.25">
      <c r="A30">
        <v>72.5</v>
      </c>
      <c r="B30">
        <v>1.0999999999999999E-2</v>
      </c>
      <c r="C30">
        <f>17.6430440590905*(2.15/100)</f>
        <v>0.3793254472704457</v>
      </c>
    </row>
    <row r="31" spans="1:3" x14ac:dyDescent="0.25">
      <c r="A31">
        <v>75</v>
      </c>
      <c r="B31">
        <v>0.01</v>
      </c>
      <c r="C31">
        <f>-39.5791080791711*(2.15/100)</f>
        <v>-0.85095082370217856</v>
      </c>
    </row>
    <row r="32" spans="1:3" x14ac:dyDescent="0.25">
      <c r="A32">
        <v>77.5</v>
      </c>
      <c r="B32">
        <v>9.0000000000000011E-3</v>
      </c>
      <c r="C32">
        <f>-90.4445371709153*(2.15/100)</f>
        <v>-1.9445575491746787</v>
      </c>
    </row>
    <row r="33" spans="1:3" x14ac:dyDescent="0.25">
      <c r="A33">
        <v>80</v>
      </c>
      <c r="B33">
        <v>8.0000000000000002E-3</v>
      </c>
      <c r="C33">
        <f>-136.221223795337*(2.15/100)</f>
        <v>-2.9287563115997455</v>
      </c>
    </row>
    <row r="34" spans="1:3" x14ac:dyDescent="0.25">
      <c r="A34">
        <v>82.5</v>
      </c>
      <c r="B34">
        <v>7.0000000000000001E-3</v>
      </c>
      <c r="C34">
        <f>-190.903533202006*(2.15/100)</f>
        <v>-4.1044259638431289</v>
      </c>
    </row>
    <row r="35" spans="1:3" x14ac:dyDescent="0.25">
      <c r="A35">
        <v>85</v>
      </c>
      <c r="B35">
        <v>6.0000000000000001E-3</v>
      </c>
      <c r="C35">
        <f>-240.498393999087*(2.15/100)</f>
        <v>-5.1707154709803698</v>
      </c>
    </row>
    <row r="36" spans="1:3" x14ac:dyDescent="0.25">
      <c r="A36">
        <v>87.5</v>
      </c>
      <c r="B36">
        <v>5.0000000000000001E-3</v>
      </c>
      <c r="C36">
        <f>-290.090667080701*(2.15/100)</f>
        <v>-6.2369493422350706</v>
      </c>
    </row>
    <row r="37" spans="1:3" x14ac:dyDescent="0.25">
      <c r="A37">
        <v>90</v>
      </c>
      <c r="B37">
        <v>4.0000000000000001E-3</v>
      </c>
      <c r="C37">
        <f>-324.424475906751*(2.15/100)</f>
        <v>-6.9751262319951461</v>
      </c>
    </row>
    <row r="38" spans="1:3" x14ac:dyDescent="0.25">
      <c r="A38">
        <v>92.5</v>
      </c>
      <c r="B38">
        <v>3.0000000000000001E-3</v>
      </c>
      <c r="C38">
        <f>-360.026265311997*(2.15/100)</f>
        <v>-7.7405647042079346</v>
      </c>
    </row>
    <row r="39" spans="1:3" x14ac:dyDescent="0.25">
      <c r="A39">
        <v>95</v>
      </c>
      <c r="B39">
        <v>2E-3</v>
      </c>
      <c r="C39">
        <f>-394.351017133911*(2.15/100)</f>
        <v>-8.4785468683790857</v>
      </c>
    </row>
    <row r="40" spans="1:3" x14ac:dyDescent="0.25">
      <c r="A40">
        <v>97.5</v>
      </c>
      <c r="B40">
        <v>1E-3</v>
      </c>
      <c r="C40">
        <f>-408.310448224665*(2.15/100)</f>
        <v>-8.7786746368302957</v>
      </c>
    </row>
    <row r="41" spans="1:3" x14ac:dyDescent="0.25">
      <c r="A41">
        <v>100</v>
      </c>
      <c r="B41">
        <v>0</v>
      </c>
      <c r="C41">
        <f>-400.640459578267*(2.15/100)</f>
        <v>-8.6137698809327397</v>
      </c>
    </row>
    <row r="42" spans="1:3" x14ac:dyDescent="0.25">
      <c r="A42">
        <v>102.5</v>
      </c>
      <c r="B42">
        <v>-1E-3</v>
      </c>
      <c r="C42">
        <f>-391.685670202132*(2.15/100)</f>
        <v>-8.4212419093458362</v>
      </c>
    </row>
    <row r="43" spans="1:3" x14ac:dyDescent="0.25">
      <c r="A43">
        <v>105</v>
      </c>
      <c r="B43">
        <v>-2E-3</v>
      </c>
      <c r="C43">
        <f>-386.554230429593*(2.15/100)</f>
        <v>-8.3109159542362487</v>
      </c>
    </row>
    <row r="44" spans="1:3" x14ac:dyDescent="0.25">
      <c r="A44">
        <v>107.5</v>
      </c>
      <c r="B44">
        <v>-3.0000000000000001E-3</v>
      </c>
      <c r="C44">
        <f>-371.254362726546*(2.15/100)</f>
        <v>-7.9819687986207386</v>
      </c>
    </row>
    <row r="45" spans="1:3" x14ac:dyDescent="0.25">
      <c r="A45">
        <v>110</v>
      </c>
      <c r="B45">
        <v>-4.0000000000000001E-3</v>
      </c>
      <c r="C45">
        <f>-364.840709939738*(2.15/100)</f>
        <v>-7.8440752637043669</v>
      </c>
    </row>
    <row r="46" spans="1:3" x14ac:dyDescent="0.25">
      <c r="A46">
        <v>112.5</v>
      </c>
      <c r="B46">
        <v>-5.0000000000000001E-3</v>
      </c>
      <c r="C46">
        <f>-357.178484439743*(2.15/100)</f>
        <v>-7.6793374154544738</v>
      </c>
    </row>
    <row r="47" spans="1:3" x14ac:dyDescent="0.25">
      <c r="A47">
        <v>115</v>
      </c>
      <c r="B47">
        <v>-6.0000000000000001E-3</v>
      </c>
      <c r="C47">
        <f>-349.520140512949*(2.15/100)</f>
        <v>-7.5146830210284028</v>
      </c>
    </row>
    <row r="48" spans="1:3" x14ac:dyDescent="0.25">
      <c r="A48">
        <v>117.5</v>
      </c>
      <c r="B48">
        <v>-7.0000000000000001E-3</v>
      </c>
      <c r="C48">
        <f>-338.044916271231*(2.15/100)</f>
        <v>-7.2679656998314659</v>
      </c>
    </row>
    <row r="49" spans="1:3" x14ac:dyDescent="0.25">
      <c r="A49">
        <v>120</v>
      </c>
      <c r="B49">
        <v>-8.0000000000000002E-3</v>
      </c>
      <c r="C49">
        <f>-330.385278486703*(2.15/100)</f>
        <v>-7.1032834874641138</v>
      </c>
    </row>
    <row r="50" spans="1:3" x14ac:dyDescent="0.25">
      <c r="A50">
        <v>122.5</v>
      </c>
      <c r="B50">
        <v>-9.0000000000000011E-3</v>
      </c>
      <c r="C50">
        <f>-320.179328681914*(2.15/100)</f>
        <v>-6.8838555666611505</v>
      </c>
    </row>
    <row r="51" spans="1:3" x14ac:dyDescent="0.25">
      <c r="A51">
        <v>125</v>
      </c>
      <c r="B51">
        <v>-0.01</v>
      </c>
      <c r="C51">
        <f>-315.059533628979*(2.15/100)</f>
        <v>-6.7737799730230481</v>
      </c>
    </row>
    <row r="52" spans="1:3" x14ac:dyDescent="0.25">
      <c r="A52">
        <v>127.5</v>
      </c>
      <c r="B52">
        <v>-1.0999999999999999E-2</v>
      </c>
      <c r="C52">
        <f>-308.66528870818*(2.15/100)</f>
        <v>-6.6363037072258697</v>
      </c>
    </row>
    <row r="53" spans="1:3" x14ac:dyDescent="0.25">
      <c r="A53">
        <v>130</v>
      </c>
      <c r="B53">
        <v>-1.2E-2</v>
      </c>
      <c r="C53">
        <f>-299.696266896973*(2.15/100)</f>
        <v>-6.4434697382849189</v>
      </c>
    </row>
    <row r="54" spans="1:3" x14ac:dyDescent="0.25">
      <c r="A54">
        <v>132.5</v>
      </c>
      <c r="B54">
        <v>-1.3000000000000001E-2</v>
      </c>
      <c r="C54">
        <f>-297.115020717897*(2.15/100)</f>
        <v>-6.3879729454347842</v>
      </c>
    </row>
    <row r="55" spans="1:3" x14ac:dyDescent="0.25">
      <c r="A55">
        <v>135</v>
      </c>
      <c r="B55">
        <v>-1.4E-2</v>
      </c>
      <c r="C55">
        <f>-295.815987553088*(2.15/100)</f>
        <v>-6.3600437323913912</v>
      </c>
    </row>
    <row r="56" spans="1:3" x14ac:dyDescent="0.25">
      <c r="A56">
        <v>137.5</v>
      </c>
      <c r="B56">
        <v>-1.4999999999999999E-2</v>
      </c>
      <c r="C56">
        <f>-291.960291506147*(2.15/100)</f>
        <v>-6.2771462673821592</v>
      </c>
    </row>
    <row r="57" spans="1:3" x14ac:dyDescent="0.25">
      <c r="A57">
        <v>140</v>
      </c>
      <c r="B57">
        <v>-1.6E-2</v>
      </c>
      <c r="C57">
        <f>-291.960291506147*(2.15/100)</f>
        <v>-6.2771462673821592</v>
      </c>
    </row>
    <row r="58" spans="1:3" x14ac:dyDescent="0.25">
      <c r="A58">
        <v>142.5</v>
      </c>
      <c r="B58">
        <v>-1.7000000000000001E-2</v>
      </c>
      <c r="C58">
        <f>-295.815987553088*(2.15/100)</f>
        <v>-6.3600437323913912</v>
      </c>
    </row>
    <row r="59" spans="1:3" x14ac:dyDescent="0.25">
      <c r="A59">
        <v>145</v>
      </c>
      <c r="B59">
        <v>-1.8000000000000002E-2</v>
      </c>
      <c r="C59">
        <f>-297.115020717897*(2.15/100)</f>
        <v>-6.3879729454347842</v>
      </c>
    </row>
    <row r="60" spans="1:3" x14ac:dyDescent="0.25">
      <c r="A60">
        <v>147.5</v>
      </c>
      <c r="B60">
        <v>-1.9E-2</v>
      </c>
      <c r="C60">
        <f>-299.696266896973*(2.15/100)</f>
        <v>-6.4434697382849189</v>
      </c>
    </row>
    <row r="61" spans="1:3" x14ac:dyDescent="0.25">
      <c r="A61">
        <v>150</v>
      </c>
      <c r="B61">
        <v>-0.02</v>
      </c>
      <c r="C61">
        <f>-301.004357065918*(2.15/100)</f>
        <v>-6.4715936769172364</v>
      </c>
    </row>
    <row r="62" spans="1:3" x14ac:dyDescent="0.25">
      <c r="A62">
        <v>152.5</v>
      </c>
      <c r="B62">
        <v>-1.9E-2</v>
      </c>
      <c r="C62">
        <f>-308.66528870818*(2.15/100)</f>
        <v>-6.6363037072258697</v>
      </c>
    </row>
    <row r="63" spans="1:3" x14ac:dyDescent="0.25">
      <c r="A63">
        <v>155</v>
      </c>
      <c r="B63">
        <v>-1.8000000000000002E-2</v>
      </c>
      <c r="C63">
        <f>-315.059533628979*(2.15/100)</f>
        <v>-6.7737799730230481</v>
      </c>
    </row>
    <row r="64" spans="1:3" x14ac:dyDescent="0.25">
      <c r="A64">
        <v>157.5</v>
      </c>
      <c r="B64">
        <v>-1.7000000000000001E-2</v>
      </c>
      <c r="C64">
        <f>-320.179328681914*(2.15/100)</f>
        <v>-6.8838555666611505</v>
      </c>
    </row>
    <row r="65" spans="1:3" x14ac:dyDescent="0.25">
      <c r="A65">
        <v>160</v>
      </c>
      <c r="B65">
        <v>-1.6E-2</v>
      </c>
      <c r="C65">
        <f>-318.928168253259*(2.15/100)</f>
        <v>-6.8569556174450677</v>
      </c>
    </row>
    <row r="66" spans="1:3" x14ac:dyDescent="0.25">
      <c r="A66">
        <v>162.5</v>
      </c>
      <c r="B66">
        <v>-1.4999999999999999E-2</v>
      </c>
      <c r="C66">
        <f>-331.697250228851*(2.15/100)</f>
        <v>-7.1314908799202952</v>
      </c>
    </row>
    <row r="67" spans="1:3" x14ac:dyDescent="0.25">
      <c r="A67">
        <v>165</v>
      </c>
      <c r="B67">
        <v>-1.4E-2</v>
      </c>
      <c r="C67">
        <f>-339.363357302047*(2.15/100)</f>
        <v>-7.2963121819940104</v>
      </c>
    </row>
    <row r="68" spans="1:3" x14ac:dyDescent="0.25">
      <c r="A68">
        <v>167.5</v>
      </c>
      <c r="B68">
        <v>-1.3000000000000001E-2</v>
      </c>
      <c r="C68">
        <f>-359.786901631231*(2.15/100)</f>
        <v>-7.7354183850714655</v>
      </c>
    </row>
    <row r="69" spans="1:3" x14ac:dyDescent="0.25">
      <c r="A69">
        <v>170</v>
      </c>
      <c r="B69">
        <v>-1.2E-2</v>
      </c>
      <c r="C69">
        <f>-371.254362726546*(2.15/100)</f>
        <v>-7.9819687986207386</v>
      </c>
    </row>
    <row r="70" spans="1:3" x14ac:dyDescent="0.25">
      <c r="A70">
        <v>172.5</v>
      </c>
      <c r="B70">
        <v>-1.0999999999999999E-2</v>
      </c>
      <c r="C70">
        <f>-334.378123453435*(2.15/100)</f>
        <v>-7.1891296542488528</v>
      </c>
    </row>
    <row r="71" spans="1:3" x14ac:dyDescent="0.25">
      <c r="A71">
        <v>175</v>
      </c>
      <c r="B71">
        <v>-0.01</v>
      </c>
      <c r="C71">
        <f>-296.239079032065*(2.15/100)</f>
        <v>-6.3691401991893963</v>
      </c>
    </row>
    <row r="72" spans="1:3" x14ac:dyDescent="0.25">
      <c r="A72">
        <v>177.5</v>
      </c>
      <c r="B72">
        <v>-9.0000000000000011E-3</v>
      </c>
      <c r="C72">
        <f>-246.657156812322*(2.15/100)</f>
        <v>-5.3031288714649225</v>
      </c>
    </row>
    <row r="73" spans="1:3" x14ac:dyDescent="0.25">
      <c r="A73">
        <v>180</v>
      </c>
      <c r="B73">
        <v>-8.0000000000000002E-3</v>
      </c>
      <c r="C73">
        <f>-190.706866826458*(2.15/100)</f>
        <v>-4.1001976367688462</v>
      </c>
    </row>
    <row r="74" spans="1:3" x14ac:dyDescent="0.25">
      <c r="A74">
        <v>182.5</v>
      </c>
      <c r="B74">
        <v>-7.0000000000000001E-3</v>
      </c>
      <c r="C74">
        <f>-152.563940831885*(2.15/100)</f>
        <v>-3.2801247278855272</v>
      </c>
    </row>
    <row r="75" spans="1:3" x14ac:dyDescent="0.25">
      <c r="A75">
        <v>185</v>
      </c>
      <c r="B75">
        <v>-6.0000000000000001E-3</v>
      </c>
      <c r="C75">
        <f>-99.1521997198797*(2.15/100)</f>
        <v>-2.1317722939774133</v>
      </c>
    </row>
    <row r="76" spans="1:3" x14ac:dyDescent="0.25">
      <c r="A76">
        <v>187.5</v>
      </c>
      <c r="B76">
        <v>-5.0000000000000001E-3</v>
      </c>
      <c r="C76">
        <f>-44.475065744146*(2.15/100)</f>
        <v>-0.95621391349913898</v>
      </c>
    </row>
    <row r="77" spans="1:3" x14ac:dyDescent="0.25">
      <c r="A77">
        <v>190</v>
      </c>
      <c r="B77">
        <v>-4.0000000000000001E-3</v>
      </c>
      <c r="C77">
        <f>58.5302423072071*(2.15/100)</f>
        <v>1.2584002096049525</v>
      </c>
    </row>
    <row r="78" spans="1:3" x14ac:dyDescent="0.25">
      <c r="A78">
        <v>192.5</v>
      </c>
      <c r="B78">
        <v>-3.0000000000000001E-3</v>
      </c>
      <c r="C78">
        <f>117.026844313333*(2.15/100)</f>
        <v>2.5160771527366594</v>
      </c>
    </row>
    <row r="79" spans="1:3" x14ac:dyDescent="0.25">
      <c r="A79">
        <v>195</v>
      </c>
      <c r="B79">
        <v>-2E-3</v>
      </c>
      <c r="C79">
        <f>164.076686947886*(2.15/100)</f>
        <v>3.5276487693795486</v>
      </c>
    </row>
    <row r="80" spans="1:3" x14ac:dyDescent="0.25">
      <c r="A80">
        <v>197.5</v>
      </c>
      <c r="B80">
        <v>-1E-3</v>
      </c>
      <c r="C80">
        <f>323.028403411902*(2.15/100)</f>
        <v>6.9451106733558925</v>
      </c>
    </row>
    <row r="81" spans="1:3" x14ac:dyDescent="0.25">
      <c r="A81">
        <v>200</v>
      </c>
      <c r="B81">
        <v>0</v>
      </c>
      <c r="C81">
        <f>371.342345052449*(2.15/100)</f>
        <v>7.9838604186276525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zoomScale="145" zoomScaleNormal="145" workbookViewId="0">
      <selection activeCell="D92" sqref="D92"/>
    </sheetView>
  </sheetViews>
  <sheetFormatPr defaultRowHeight="15" x14ac:dyDescent="0.25"/>
  <sheetData>
    <row r="1" spans="1:3" x14ac:dyDescent="0.25">
      <c r="A1">
        <v>0</v>
      </c>
      <c r="B1">
        <v>1.8049315387527E-4</v>
      </c>
      <c r="C1">
        <f>410.74419462208*(2.15/100)</f>
        <v>8.8310001843747195</v>
      </c>
    </row>
    <row r="2" spans="1:3" x14ac:dyDescent="0.25">
      <c r="A2">
        <v>2.7906976744186047</v>
      </c>
      <c r="B2">
        <v>1.8899379918681E-3</v>
      </c>
      <c r="C2">
        <f>403.058679682875*(2.15/100)</f>
        <v>8.6657616131818109</v>
      </c>
    </row>
    <row r="3" spans="1:3" x14ac:dyDescent="0.25">
      <c r="A3">
        <v>5.5813953488372094</v>
      </c>
      <c r="B3">
        <v>2.9890054439064102E-3</v>
      </c>
      <c r="C3">
        <f>395.392572609678*(2.15/100)</f>
        <v>8.5009403111080761</v>
      </c>
    </row>
    <row r="4" spans="1:3" x14ac:dyDescent="0.25">
      <c r="A4">
        <v>8.3720930232558146</v>
      </c>
      <c r="B4">
        <v>4.5765041904817297E-3</v>
      </c>
      <c r="C4">
        <f>385.167214938881*(2.15/100)</f>
        <v>8.28109512118594</v>
      </c>
    </row>
    <row r="5" spans="1:3" x14ac:dyDescent="0.25">
      <c r="A5">
        <v>11.162790697674419</v>
      </c>
      <c r="B5">
        <v>6.0421215385262298E-3</v>
      </c>
      <c r="C5">
        <f>371.130152384094*(2.15/100)</f>
        <v>7.97929827625802</v>
      </c>
    </row>
    <row r="6" spans="1:3" x14ac:dyDescent="0.25">
      <c r="A6">
        <v>13.953488372093023</v>
      </c>
      <c r="B6">
        <v>7.5888637664845498E-3</v>
      </c>
      <c r="C6">
        <f>362.177950723428*(2.15/100)</f>
        <v>7.7868259405537019</v>
      </c>
    </row>
    <row r="7" spans="1:3" x14ac:dyDescent="0.25">
      <c r="A7">
        <v>16.744186046511629</v>
      </c>
      <c r="B7">
        <v>8.56579104844527E-3</v>
      </c>
      <c r="C7">
        <f>355.78758737583*(2.15/100)</f>
        <v>7.6494331285803447</v>
      </c>
    </row>
    <row r="8" spans="1:3" x14ac:dyDescent="0.25">
      <c r="A8">
        <v>19.534883720930232</v>
      </c>
      <c r="B8">
        <v>1.05605962096437E-2</v>
      </c>
      <c r="C8">
        <f>337.918118213311*(2.15/100)</f>
        <v>7.2652395415861859</v>
      </c>
    </row>
    <row r="9" spans="1:3" x14ac:dyDescent="0.25">
      <c r="A9">
        <v>22.325581395348838</v>
      </c>
      <c r="B9">
        <v>1.23928928394678E-2</v>
      </c>
      <c r="C9">
        <f>314.966375872141*(2.15/100)</f>
        <v>6.7717770812510309</v>
      </c>
    </row>
    <row r="10" spans="1:3" x14ac:dyDescent="0.25">
      <c r="A10">
        <v>25.116279069767444</v>
      </c>
      <c r="B10">
        <v>1.4020954025999999E-2</v>
      </c>
      <c r="C10">
        <f>307.283448648403*(2.15/100)</f>
        <v>6.6065941459406643</v>
      </c>
    </row>
    <row r="11" spans="1:3" x14ac:dyDescent="0.25">
      <c r="A11">
        <v>27.906976744186046</v>
      </c>
      <c r="B11">
        <v>1.56082586939153E-2</v>
      </c>
      <c r="C11">
        <f>300.873677434797*(2.15/100)</f>
        <v>6.4687840648481352</v>
      </c>
    </row>
    <row r="12" spans="1:3" x14ac:dyDescent="0.25">
      <c r="A12">
        <v>30.697674418604652</v>
      </c>
      <c r="B12">
        <v>1.77650548433946E-2</v>
      </c>
      <c r="C12">
        <f>298.261378670108*(2.15/100)</f>
        <v>6.4126196414073213</v>
      </c>
    </row>
    <row r="13" spans="1:3" x14ac:dyDescent="0.25">
      <c r="A13">
        <v>33.488372093023258</v>
      </c>
      <c r="B13">
        <v>1.9840532034300098E-2</v>
      </c>
      <c r="C13">
        <f>294.379805468489*(2.15/100)</f>
        <v>6.3291658175725125</v>
      </c>
    </row>
    <row r="14" spans="1:3" x14ac:dyDescent="0.25">
      <c r="A14">
        <v>36.279069767441861</v>
      </c>
      <c r="B14">
        <v>1.9840532034300098E-2</v>
      </c>
      <c r="C14">
        <f>294.379805468489*(2.15/100)</f>
        <v>6.3291658175725125</v>
      </c>
    </row>
    <row r="15" spans="1:3" x14ac:dyDescent="0.25">
      <c r="A15">
        <v>39.069767441860463</v>
      </c>
      <c r="B15">
        <v>1.77650548433946E-2</v>
      </c>
      <c r="C15">
        <f>298.261378670108*(2.15/100)</f>
        <v>6.4126196414073213</v>
      </c>
    </row>
    <row r="16" spans="1:3" x14ac:dyDescent="0.25">
      <c r="A16">
        <v>41.860465116279073</v>
      </c>
      <c r="B16">
        <v>1.56082586939153E-2</v>
      </c>
      <c r="C16">
        <f>300.873677434797*(2.15/100)</f>
        <v>6.4687840648481352</v>
      </c>
    </row>
    <row r="17" spans="1:3" x14ac:dyDescent="0.25">
      <c r="A17">
        <v>44.651162790697676</v>
      </c>
      <c r="B17">
        <v>1.4020954025999999E-2</v>
      </c>
      <c r="C17">
        <f>307.283448648403*(2.15/100)</f>
        <v>6.6065941459406643</v>
      </c>
    </row>
    <row r="18" spans="1:3" x14ac:dyDescent="0.25">
      <c r="A18">
        <v>47.441860465116278</v>
      </c>
      <c r="B18">
        <v>1.23928928394678E-2</v>
      </c>
      <c r="C18">
        <f>314.966375872141*(2.15/100)</f>
        <v>6.7717770812510309</v>
      </c>
    </row>
    <row r="19" spans="1:3" x14ac:dyDescent="0.25">
      <c r="A19">
        <v>50.232558139534888</v>
      </c>
      <c r="B19">
        <v>1.09275342629701E-2</v>
      </c>
      <c r="C19">
        <f>323.915989817339*(2.15/100)</f>
        <v>6.9641937810727876</v>
      </c>
    </row>
    <row r="20" spans="1:3" x14ac:dyDescent="0.25">
      <c r="A20">
        <v>53.02325581395349</v>
      </c>
      <c r="B20">
        <v>9.3804685705783201E-3</v>
      </c>
      <c r="C20">
        <f>339.227502239991*(2.15/100)</f>
        <v>7.2933912981598059</v>
      </c>
    </row>
    <row r="21" spans="1:3" x14ac:dyDescent="0.25">
      <c r="A21">
        <v>55.813953488372093</v>
      </c>
      <c r="B21">
        <v>7.7520192267259199E-3</v>
      </c>
      <c r="C21">
        <f>354.54160237811*(2.15/100)</f>
        <v>7.6226444511293643</v>
      </c>
    </row>
    <row r="22" spans="1:3" x14ac:dyDescent="0.25">
      <c r="A22">
        <v>58.604651162790702</v>
      </c>
      <c r="B22">
        <v>6.0434153962601097E-3</v>
      </c>
      <c r="C22">
        <f>345.692909336154*(2.15/100)</f>
        <v>7.4323975507273108</v>
      </c>
    </row>
    <row r="23" spans="1:3" x14ac:dyDescent="0.25">
      <c r="A23">
        <v>61.395348837209305</v>
      </c>
      <c r="B23">
        <v>5.1509770243212899E-3</v>
      </c>
      <c r="C23">
        <f>291.031301653226*(2.15/100)</f>
        <v>6.2571729855443587</v>
      </c>
    </row>
    <row r="24" spans="1:3" x14ac:dyDescent="0.25">
      <c r="A24">
        <v>64.186046511627907</v>
      </c>
      <c r="B24">
        <v>4.7459348607323901E-3</v>
      </c>
      <c r="C24">
        <f>254.160237811051*(2.15/100)</f>
        <v>5.4644451129375957</v>
      </c>
    </row>
    <row r="25" spans="1:3" x14ac:dyDescent="0.25">
      <c r="A25">
        <v>66.976744186046517</v>
      </c>
      <c r="B25">
        <v>4.4627740956743097E-3</v>
      </c>
      <c r="C25">
        <f>221.100878852865*(2.15/100)</f>
        <v>4.7536688953365971</v>
      </c>
    </row>
    <row r="26" spans="1:3" x14ac:dyDescent="0.25">
      <c r="A26">
        <v>69.767441860465112</v>
      </c>
      <c r="B26">
        <v>4.1392449693193898E-3</v>
      </c>
      <c r="C26">
        <f>181.683502990428*(2.15/100)</f>
        <v>3.9061953142942016</v>
      </c>
    </row>
    <row r="27" spans="1:3" x14ac:dyDescent="0.25">
      <c r="A27">
        <v>72.558139534883722</v>
      </c>
      <c r="B27">
        <v>3.9377266272687004E-3</v>
      </c>
      <c r="C27">
        <f>143.534107707187*(2.15/100)</f>
        <v>3.08598331570452</v>
      </c>
    </row>
    <row r="28" spans="1:3" x14ac:dyDescent="0.25">
      <c r="A28">
        <v>75.348837209302332</v>
      </c>
      <c r="B28">
        <v>3.61458565823395E-3</v>
      </c>
      <c r="C28">
        <f>96.4855589303678*(2.15/100)</f>
        <v>2.0744395170029075</v>
      </c>
    </row>
    <row r="29" spans="1:3" x14ac:dyDescent="0.25">
      <c r="A29">
        <v>78.139534883720927</v>
      </c>
      <c r="B29">
        <v>3.4131320090699398E-3</v>
      </c>
      <c r="C29">
        <f>57.0643014947291*(2.15/100)</f>
        <v>1.2268824821366755</v>
      </c>
    </row>
    <row r="30" spans="1:3" x14ac:dyDescent="0.25">
      <c r="A30">
        <v>80.930232558139537</v>
      </c>
      <c r="B30">
        <v>3.2116783599059301E-3</v>
      </c>
      <c r="C30">
        <f>17.6430440590905*(2.15/100)</f>
        <v>0.3793254472704457</v>
      </c>
    </row>
    <row r="31" spans="1:3" x14ac:dyDescent="0.25">
      <c r="A31">
        <v>83.720930232558146</v>
      </c>
      <c r="B31">
        <v>2.8483631082344301E-3</v>
      </c>
      <c r="C31">
        <f>-39.5791080791711*(2.15/100)</f>
        <v>-0.85095082370217856</v>
      </c>
    </row>
    <row r="32" spans="1:3" x14ac:dyDescent="0.25">
      <c r="A32">
        <v>86.511627906976742</v>
      </c>
      <c r="B32">
        <v>2.5661080435900601E-3</v>
      </c>
      <c r="C32">
        <f>-90.4445371709153*(2.15/100)</f>
        <v>-1.9445575491746787</v>
      </c>
    </row>
    <row r="33" spans="1:3" x14ac:dyDescent="0.25">
      <c r="A33">
        <v>89.302325581395351</v>
      </c>
      <c r="B33">
        <v>2.2429023816686201E-3</v>
      </c>
      <c r="C33">
        <f>-136.221223795337*(2.15/100)</f>
        <v>-2.9287563115997455</v>
      </c>
    </row>
    <row r="34" spans="1:3" x14ac:dyDescent="0.25">
      <c r="A34">
        <v>92.093023255813961</v>
      </c>
      <c r="B34">
        <v>2.0015332214146399E-3</v>
      </c>
      <c r="C34">
        <f>-190.903533202006*(2.15/100)</f>
        <v>-4.1044259638431289</v>
      </c>
    </row>
    <row r="35" spans="1:3" x14ac:dyDescent="0.25">
      <c r="A35">
        <v>94.883720930232556</v>
      </c>
      <c r="B35">
        <v>1.7599052896138799E-3</v>
      </c>
      <c r="C35">
        <f>-240.498393999087*(2.15/100)</f>
        <v>-5.1707154709803698</v>
      </c>
    </row>
    <row r="36" spans="1:3" x14ac:dyDescent="0.25">
      <c r="A36">
        <v>97.674418604651166</v>
      </c>
      <c r="B36">
        <v>1.43689370635251E-3</v>
      </c>
      <c r="C36">
        <f>-290.090667080701*(2.15/100)</f>
        <v>-6.2369493422350706</v>
      </c>
    </row>
    <row r="37" spans="1:3" x14ac:dyDescent="0.25">
      <c r="A37">
        <v>100.46511627906978</v>
      </c>
      <c r="B37">
        <v>1.23518128564173E-3</v>
      </c>
      <c r="C37">
        <f>-324.424475906751*(2.15/100)</f>
        <v>-6.9751262319951461</v>
      </c>
    </row>
    <row r="38" spans="1:3" x14ac:dyDescent="0.25">
      <c r="A38">
        <v>103.25581395348837</v>
      </c>
      <c r="B38">
        <v>9.1145808062674798E-4</v>
      </c>
      <c r="C38">
        <f>-360.026265311997*(2.15/100)</f>
        <v>-7.7405647042079346</v>
      </c>
    </row>
    <row r="39" spans="1:3" x14ac:dyDescent="0.25">
      <c r="A39">
        <v>106.04651162790698</v>
      </c>
      <c r="B39">
        <v>4.2490287980385201E-4</v>
      </c>
      <c r="C39">
        <f>-394.351017133911*(2.15/100)</f>
        <v>-8.4785468683790857</v>
      </c>
    </row>
    <row r="40" spans="1:3" x14ac:dyDescent="0.25">
      <c r="A40">
        <v>108.83720930232559</v>
      </c>
      <c r="B40">
        <v>-5.5098931596975903E-4</v>
      </c>
      <c r="C40">
        <f>-408.310448224665*(2.15/100)</f>
        <v>-8.7786746368302957</v>
      </c>
    </row>
    <row r="41" spans="1:3" x14ac:dyDescent="0.25">
      <c r="A41">
        <v>111.62790697674419</v>
      </c>
      <c r="B41">
        <v>-1.7721322451989801E-3</v>
      </c>
      <c r="C41">
        <f>-400.640459578267*(2.15/100)</f>
        <v>-8.6137698809327397</v>
      </c>
    </row>
    <row r="42" spans="1:3" x14ac:dyDescent="0.25">
      <c r="A42">
        <v>114.41860465116279</v>
      </c>
      <c r="B42">
        <v>-3.4002581246179E-3</v>
      </c>
      <c r="C42">
        <f>-391.685670202132*(2.15/100)</f>
        <v>-8.4212419093458362</v>
      </c>
    </row>
    <row r="43" spans="1:3" x14ac:dyDescent="0.25">
      <c r="A43">
        <v>117.2093023255814</v>
      </c>
      <c r="B43">
        <v>-4.7840389709949398E-3</v>
      </c>
      <c r="C43">
        <f>-386.554230429593*(2.15/100)</f>
        <v>-8.3109159542362487</v>
      </c>
    </row>
    <row r="44" spans="1:3" x14ac:dyDescent="0.25">
      <c r="A44">
        <v>120</v>
      </c>
      <c r="B44">
        <v>-5.9648782318140097E-3</v>
      </c>
      <c r="C44">
        <f>-371.254362726546*(2.15/100)</f>
        <v>-7.9819687986207386</v>
      </c>
    </row>
    <row r="45" spans="1:3" x14ac:dyDescent="0.25">
      <c r="A45">
        <v>122.79069767441861</v>
      </c>
      <c r="B45">
        <v>-7.6742583769201598E-3</v>
      </c>
      <c r="C45">
        <f>-364.840709939738*(2.15/100)</f>
        <v>-7.8440752637043669</v>
      </c>
    </row>
    <row r="46" spans="1:3" x14ac:dyDescent="0.25">
      <c r="A46">
        <v>125.58139534883722</v>
      </c>
      <c r="B46">
        <v>-8.6512503517675605E-3</v>
      </c>
      <c r="C46">
        <f>-357.178484439743*(2.15/100)</f>
        <v>-7.6793374154544738</v>
      </c>
    </row>
    <row r="47" spans="1:3" x14ac:dyDescent="0.25">
      <c r="A47">
        <v>128.37209302325581</v>
      </c>
      <c r="B47">
        <v>-9.5061668494240692E-3</v>
      </c>
      <c r="C47">
        <f>-349.520140512949*(2.15/100)</f>
        <v>-7.5146830210284028</v>
      </c>
    </row>
    <row r="48" spans="1:3" x14ac:dyDescent="0.25">
      <c r="A48">
        <v>131.16279069767441</v>
      </c>
      <c r="B48">
        <v>-1.04019692514709E-2</v>
      </c>
      <c r="C48">
        <f>-338.044916271231*(2.15/100)</f>
        <v>-7.2679656998314659</v>
      </c>
    </row>
    <row r="49" spans="1:3" x14ac:dyDescent="0.25">
      <c r="A49">
        <v>133.95348837209303</v>
      </c>
      <c r="B49">
        <v>-1.1297577574857699E-2</v>
      </c>
      <c r="C49">
        <f>-330.385278486703*(2.15/100)</f>
        <v>-7.1032834874641138</v>
      </c>
    </row>
    <row r="50" spans="1:3" x14ac:dyDescent="0.25">
      <c r="A50">
        <v>136.74418604651163</v>
      </c>
      <c r="B50">
        <v>-1.2274698935478501E-2</v>
      </c>
      <c r="C50">
        <f>-320.179328681914*(2.15/100)</f>
        <v>-6.8838555666611505</v>
      </c>
    </row>
    <row r="51" spans="1:3" x14ac:dyDescent="0.25">
      <c r="A51">
        <v>139.53488372093022</v>
      </c>
      <c r="B51">
        <v>-1.32922533502828E-2</v>
      </c>
      <c r="C51">
        <f>-315.059533628979*(2.15/100)</f>
        <v>-6.7737799730230481</v>
      </c>
    </row>
    <row r="52" spans="1:3" x14ac:dyDescent="0.25">
      <c r="A52">
        <v>142.32558139534885</v>
      </c>
      <c r="B52">
        <v>-1.4391256109434401E-2</v>
      </c>
      <c r="C52">
        <f>-308.66528870818*(2.15/100)</f>
        <v>-6.6363037072258697</v>
      </c>
    </row>
    <row r="53" spans="1:3" x14ac:dyDescent="0.25">
      <c r="A53">
        <v>145.11627906976744</v>
      </c>
      <c r="B53">
        <v>-1.5327556258551501E-2</v>
      </c>
      <c r="C53">
        <f>-301.004357065918*(2.15/100)</f>
        <v>-6.4715936769172364</v>
      </c>
    </row>
    <row r="54" spans="1:3" x14ac:dyDescent="0.25">
      <c r="A54">
        <v>147.90697674418604</v>
      </c>
      <c r="B54">
        <v>-1.6466992071886701E-2</v>
      </c>
      <c r="C54">
        <f>-299.696266896973*(2.15/100)</f>
        <v>-6.4434697382849189</v>
      </c>
    </row>
    <row r="55" spans="1:3" x14ac:dyDescent="0.25">
      <c r="A55">
        <v>150.69767441860466</v>
      </c>
      <c r="B55">
        <v>-1.7647184403838799E-2</v>
      </c>
      <c r="C55">
        <f>-297.115020717897*(2.15/100)</f>
        <v>-6.3879729454347842</v>
      </c>
    </row>
    <row r="56" spans="1:3" x14ac:dyDescent="0.25">
      <c r="A56">
        <v>153.48837209302326</v>
      </c>
      <c r="B56">
        <v>-1.8501777437061901E-2</v>
      </c>
      <c r="C56">
        <f>-295.815987553088*(2.15/100)</f>
        <v>-6.3600437323913912</v>
      </c>
    </row>
    <row r="57" spans="1:3" x14ac:dyDescent="0.25">
      <c r="A57">
        <v>156.27906976744185</v>
      </c>
      <c r="B57">
        <v>-1.9763418113361301E-2</v>
      </c>
      <c r="C57">
        <f>-291.960291506147*(2.15/100)</f>
        <v>-6.2771462673821592</v>
      </c>
    </row>
    <row r="58" spans="1:3" x14ac:dyDescent="0.25">
      <c r="A58">
        <v>159.06976744186048</v>
      </c>
      <c r="B58">
        <v>-1.9763418113361301E-2</v>
      </c>
      <c r="C58">
        <f>-291.960291506147*(2.15/100)</f>
        <v>-6.2771462673821592</v>
      </c>
    </row>
    <row r="59" spans="1:3" x14ac:dyDescent="0.25">
      <c r="A59">
        <v>161.86046511627907</v>
      </c>
      <c r="B59">
        <v>-1.8501777437061901E-2</v>
      </c>
      <c r="C59">
        <f>-295.815987553088*(2.15/100)</f>
        <v>-6.3600437323913912</v>
      </c>
    </row>
    <row r="60" spans="1:3" x14ac:dyDescent="0.25">
      <c r="A60">
        <v>164.65116279069767</v>
      </c>
      <c r="B60">
        <v>-1.7647184403838799E-2</v>
      </c>
      <c r="C60">
        <f>-297.115020717897*(2.15/100)</f>
        <v>-6.3879729454347842</v>
      </c>
    </row>
    <row r="61" spans="1:3" x14ac:dyDescent="0.25">
      <c r="A61">
        <v>167.44186046511629</v>
      </c>
      <c r="B61">
        <v>-1.6466992071886701E-2</v>
      </c>
      <c r="C61">
        <f>-299.696266896973*(2.15/100)</f>
        <v>-6.4434697382849189</v>
      </c>
    </row>
    <row r="62" spans="1:3" x14ac:dyDescent="0.25">
      <c r="A62">
        <v>170.23255813953489</v>
      </c>
      <c r="B62">
        <v>-1.5327556258551501E-2</v>
      </c>
      <c r="C62">
        <f>-301.004357065918*(2.15/100)</f>
        <v>-6.4715936769172364</v>
      </c>
    </row>
    <row r="63" spans="1:3" x14ac:dyDescent="0.25">
      <c r="A63">
        <v>173.02325581395348</v>
      </c>
      <c r="B63">
        <v>-1.4391256109434401E-2</v>
      </c>
      <c r="C63">
        <f>-308.66528870818*(2.15/100)</f>
        <v>-6.6363037072258697</v>
      </c>
    </row>
    <row r="64" spans="1:3" x14ac:dyDescent="0.25">
      <c r="A64">
        <v>175.81395348837211</v>
      </c>
      <c r="B64">
        <v>-1.32922533502828E-2</v>
      </c>
      <c r="C64">
        <f>-315.059533628979*(2.15/100)</f>
        <v>-6.7737799730230481</v>
      </c>
    </row>
    <row r="65" spans="1:3" x14ac:dyDescent="0.25">
      <c r="A65">
        <v>178.6046511627907</v>
      </c>
      <c r="B65">
        <v>-1.2274698935478501E-2</v>
      </c>
      <c r="C65">
        <f>-320.179328681914*(2.15/100)</f>
        <v>-6.8838555666611505</v>
      </c>
    </row>
    <row r="66" spans="1:3" x14ac:dyDescent="0.25">
      <c r="A66">
        <v>181.3953488372093</v>
      </c>
      <c r="B66">
        <v>-1.1623694416680401E-2</v>
      </c>
      <c r="C66">
        <f>-318.928168253259*(2.15/100)</f>
        <v>-6.8569556174450677</v>
      </c>
    </row>
    <row r="67" spans="1:3" x14ac:dyDescent="0.25">
      <c r="A67">
        <v>184.18604651162792</v>
      </c>
      <c r="B67">
        <v>-1.00360662843317E-2</v>
      </c>
      <c r="C67">
        <f>-331.697250228851*(2.15/100)</f>
        <v>-7.1314908799202952</v>
      </c>
    </row>
    <row r="68" spans="1:3" x14ac:dyDescent="0.25">
      <c r="A68">
        <v>186.97674418604652</v>
      </c>
      <c r="B68">
        <v>-8.9369988322933903E-3</v>
      </c>
      <c r="C68">
        <f>-339.363357302047*(2.15/100)</f>
        <v>-7.2963121819940104</v>
      </c>
    </row>
    <row r="69" spans="1:3" x14ac:dyDescent="0.25">
      <c r="A69">
        <v>189.76744186046511</v>
      </c>
      <c r="B69">
        <v>-7.4711227127021197E-3</v>
      </c>
      <c r="C69">
        <f>-358.487868466422*(2.15/100)</f>
        <v>-7.7074891720280725</v>
      </c>
    </row>
    <row r="70" spans="1:3" x14ac:dyDescent="0.25">
      <c r="A70">
        <v>192.55813953488374</v>
      </c>
      <c r="B70">
        <v>-6.6165296794790896E-3</v>
      </c>
      <c r="C70">
        <f>-359.786901631231*(2.15/100)</f>
        <v>-7.7354183850714655</v>
      </c>
    </row>
    <row r="71" spans="1:3" x14ac:dyDescent="0.25">
      <c r="A71">
        <v>195.34883720930233</v>
      </c>
      <c r="B71">
        <v>-5.9648782318140097E-3</v>
      </c>
      <c r="C71">
        <f>-371.254362726546*(2.15/100)</f>
        <v>-7.9819687986207386</v>
      </c>
    </row>
    <row r="72" spans="1:3" x14ac:dyDescent="0.25">
      <c r="A72">
        <v>198.13953488372093</v>
      </c>
      <c r="B72">
        <v>-5.72260337114632E-3</v>
      </c>
      <c r="C72">
        <f>-334.378123453435*(2.15/100)</f>
        <v>-7.1891296542488528</v>
      </c>
    </row>
    <row r="73" spans="1:3" x14ac:dyDescent="0.25">
      <c r="A73">
        <v>200.93023255813955</v>
      </c>
      <c r="B73">
        <v>-5.1955504232532104E-3</v>
      </c>
      <c r="C73">
        <f>-296.239079032065*(2.15/100)</f>
        <v>-6.3691401991893963</v>
      </c>
    </row>
    <row r="74" spans="1:3" x14ac:dyDescent="0.25">
      <c r="A74">
        <v>203.72093023255815</v>
      </c>
      <c r="B74">
        <v>-4.5470042341494302E-3</v>
      </c>
      <c r="C74">
        <f>-246.657156812322*(2.15/100)</f>
        <v>-5.3031288714649225</v>
      </c>
    </row>
    <row r="75" spans="1:3" x14ac:dyDescent="0.25">
      <c r="A75">
        <v>206.51162790697674</v>
      </c>
      <c r="B75">
        <v>-4.1836242895912402E-3</v>
      </c>
      <c r="C75">
        <f>-190.706866826458*(2.15/100)</f>
        <v>-4.1001976367688462</v>
      </c>
    </row>
    <row r="76" spans="1:3" x14ac:dyDescent="0.25">
      <c r="A76">
        <v>209.30232558139537</v>
      </c>
      <c r="B76">
        <v>-3.77864681888902E-3</v>
      </c>
      <c r="C76">
        <f>-152.563940831885*(2.15/100)</f>
        <v>-3.2801247278855272</v>
      </c>
    </row>
    <row r="77" spans="1:3" x14ac:dyDescent="0.25">
      <c r="A77">
        <v>212.09302325581396</v>
      </c>
      <c r="B77">
        <v>-3.5779047914786498E-3</v>
      </c>
      <c r="C77">
        <f>-99.1521997198797*(2.15/100)</f>
        <v>-2.1317722939774133</v>
      </c>
    </row>
    <row r="78" spans="1:3" x14ac:dyDescent="0.25">
      <c r="A78">
        <v>214.88372093023256</v>
      </c>
      <c r="B78">
        <v>-3.17376832830345E-3</v>
      </c>
      <c r="C78">
        <f>-44.475065744146*(2.15/100)</f>
        <v>-0.95621391349913898</v>
      </c>
    </row>
    <row r="79" spans="1:3" x14ac:dyDescent="0.25">
      <c r="A79">
        <v>217.67441860465118</v>
      </c>
      <c r="B79">
        <v>-2.9324638609361602E-3</v>
      </c>
      <c r="C79">
        <f>11.4791058149201*(2.15/100)</f>
        <v>0.24680077502078213</v>
      </c>
    </row>
    <row r="80" spans="1:3" x14ac:dyDescent="0.25">
      <c r="A80">
        <v>220.46511627906978</v>
      </c>
      <c r="B80">
        <v>-2.6907065433620101E-3</v>
      </c>
      <c r="C80">
        <f>58.5302423072071*(2.15/100)</f>
        <v>1.2584002096049525</v>
      </c>
    </row>
    <row r="81" spans="1:3" x14ac:dyDescent="0.25">
      <c r="A81">
        <v>223.25581395348837</v>
      </c>
      <c r="B81">
        <v>-2.40883963603781E-3</v>
      </c>
      <c r="C81">
        <f>117.026844313333*(2.15/100)</f>
        <v>2.5160771527366594</v>
      </c>
    </row>
    <row r="82" spans="1:3" x14ac:dyDescent="0.25">
      <c r="A82">
        <v>226.04651162790699</v>
      </c>
      <c r="B82">
        <v>-2.1263904927333699E-3</v>
      </c>
      <c r="C82">
        <f>164.076686947886*(2.15/100)</f>
        <v>3.5276487693795486</v>
      </c>
    </row>
    <row r="83" spans="1:3" x14ac:dyDescent="0.25">
      <c r="A83">
        <v>228.83720930232559</v>
      </c>
      <c r="B83">
        <v>-1.8440707352023E-3</v>
      </c>
      <c r="C83">
        <f>213.670253887233*(2.15/100)</f>
        <v>4.5939104585755093</v>
      </c>
    </row>
    <row r="84" spans="1:3" x14ac:dyDescent="0.25">
      <c r="A84">
        <v>231.62790697674419</v>
      </c>
      <c r="B84">
        <v>-1.5620097492180199E-3</v>
      </c>
      <c r="C84">
        <f>268.351269436169*(2.15/100)</f>
        <v>5.7695522928776333</v>
      </c>
    </row>
    <row r="85" spans="1:3" x14ac:dyDescent="0.25">
      <c r="A85">
        <v>234.41860465116281</v>
      </c>
      <c r="B85">
        <v>-1.1578732860428301E-3</v>
      </c>
      <c r="C85">
        <f>323.028403411902*(2.15/100)</f>
        <v>6.9451106733558925</v>
      </c>
    </row>
    <row r="86" spans="1:3" x14ac:dyDescent="0.25">
      <c r="A86">
        <v>237.2093023255814</v>
      </c>
      <c r="B86">
        <v>-6.3133788124326504E-4</v>
      </c>
      <c r="C86">
        <f>371.342345052449*(2.15/100)</f>
        <v>7.9838604186276525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(4)</vt:lpstr>
      <vt:lpstr>Sheet1 (2)</vt:lpstr>
      <vt:lpstr>Sheet1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SANIT P BHATKAR</dc:creator>
  <cp:lastModifiedBy>SANIT PRASHANT BHATKAR</cp:lastModifiedBy>
  <dcterms:created xsi:type="dcterms:W3CDTF">2022-05-31T03:37:55Z</dcterms:created>
  <dcterms:modified xsi:type="dcterms:W3CDTF">2022-06-13T11:25:32Z</dcterms:modified>
</cp:coreProperties>
</file>