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aniya parveen\Downloads\"/>
    </mc:Choice>
  </mc:AlternateContent>
  <xr:revisionPtr revIDLastSave="0" documentId="13_ncr:1_{42DAD4C5-DA4A-47A7-904C-6CDD14F85DB3}" xr6:coauthVersionLast="47" xr6:coauthVersionMax="47" xr10:uidLastSave="{00000000-0000-0000-0000-000000000000}"/>
  <bookViews>
    <workbookView xWindow="-108" yWindow="-108" windowWidth="23256" windowHeight="13896" activeTab="6" xr2:uid="{F8C2DE5E-36D6-4110-A160-B27F10005830}"/>
  </bookViews>
  <sheets>
    <sheet name="Raw Data" sheetId="2" r:id="rId1"/>
    <sheet name="KPI" sheetId="3" r:id="rId2"/>
    <sheet name="Gender&amp;Qualification" sheetId="4" r:id="rId3"/>
    <sheet name="Department" sheetId="5" r:id="rId4"/>
    <sheet name="Age&amp;Marriage" sheetId="7" r:id="rId5"/>
    <sheet name="Job Role" sheetId="6" r:id="rId6"/>
    <sheet name="Dashboard" sheetId="9" r:id="rId7"/>
  </sheets>
  <definedNames>
    <definedName name="_xlchart.v1.2" hidden="1">'Job Role'!$E$4:$E$12</definedName>
    <definedName name="_xlchart.v1.3" hidden="1">'Job Role'!$F$4:$F$12</definedName>
    <definedName name="_xlchart.v1.4" hidden="1">'Job Role'!$E$4:$E$12</definedName>
    <definedName name="_xlchart.v1.5" hidden="1">'Job Role'!$F$4:$F$12</definedName>
    <definedName name="_xlchart.v2.0" hidden="1">'Age&amp;Marriage'!$E$17:$E$19</definedName>
    <definedName name="_xlchart.v2.1" hidden="1">'Age&amp;Marriage'!$F$17:$F$19</definedName>
    <definedName name="_xlchart.v2.6" hidden="1">'Age&amp;Marriage'!$E$17:$E$19</definedName>
    <definedName name="_xlchart.v2.7" hidden="1">'Age&amp;Marriage'!$F$17:$F$19</definedName>
    <definedName name="Slicer_Department">#N/A</definedName>
    <definedName name="Slicer_Education_Field">#N/A</definedName>
    <definedName name="Slicer_Gender">#N/A</definedName>
  </definedNames>
  <calcPr calcId="191029"/>
  <pivotCaches>
    <pivotCache cacheId="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9" l="1"/>
  <c r="F11" i="6"/>
  <c r="F8" i="6"/>
  <c r="F12" i="6"/>
  <c r="F7" i="9"/>
  <c r="F18" i="7"/>
  <c r="E7" i="9"/>
  <c r="F7" i="6"/>
  <c r="B8" i="3"/>
  <c r="F5" i="6"/>
  <c r="F17" i="7"/>
  <c r="F6" i="6"/>
  <c r="F10" i="6"/>
  <c r="A8" i="3"/>
  <c r="C8" i="3"/>
  <c r="F9" i="6"/>
  <c r="F4" i="6"/>
  <c r="F19" i="7"/>
  <c r="D8" i="3" l="1"/>
  <c r="E8" i="3"/>
  <c r="H7" i="9"/>
  <c r="I7" i="9"/>
</calcChain>
</file>

<file path=xl/sharedStrings.xml><?xml version="1.0" encoding="utf-8"?>
<sst xmlns="http://schemas.openxmlformats.org/spreadsheetml/2006/main" count="19229" uniqueCount="1567">
  <si>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</si>
  <si>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</si>
  <si>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</si>
  <si>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</si>
  <si>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</si>
  <si>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</si>
  <si>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</si>
  <si>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</si>
  <si>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</si>
  <si>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</si>
  <si>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</si>
  <si>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</si>
  <si>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</si>
  <si>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</si>
  <si>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</si>
  <si>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</si>
  <si>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</si>
  <si>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</si>
  <si>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</si>
  <si>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</si>
  <si>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</si>
  <si>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</si>
  <si>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</si>
  <si>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</si>
  <si>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</si>
  <si>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</si>
  <si>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</si>
  <si>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</si>
  <si>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</si>
  <si>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</si>
  <si>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</si>
  <si>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</si>
  <si>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</si>
  <si>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</si>
  <si>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</si>
  <si>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</si>
  <si>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</si>
  <si>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</si>
  <si>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</si>
  <si>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</si>
  <si>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</si>
  <si>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</si>
  <si>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</si>
  <si>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</si>
  <si>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</si>
  <si>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</si>
  <si>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</si>
  <si>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</si>
  <si>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</si>
  <si>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</si>
  <si>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</si>
  <si>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</si>
  <si>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</si>
  <si>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</si>
  <si>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</si>
  <si>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</si>
  <si>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</si>
  <si>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</si>
  <si>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</si>
  <si>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</si>
  <si>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</si>
  <si>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</si>
  <si>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</si>
  <si>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</si>
  <si>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</si>
  <si>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</si>
  <si>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</si>
  <si>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</si>
  <si>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</si>
  <si>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</si>
  <si>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</si>
  <si>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</si>
  <si>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</si>
  <si>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</si>
  <si>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</si>
  <si>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</si>
  <si>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</si>
  <si>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</si>
  <si>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</si>
  <si>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</si>
  <si>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</si>
  <si>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</si>
  <si>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</si>
  <si>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</si>
  <si>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</si>
  <si>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</si>
  <si>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</si>
  <si>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</si>
  <si>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</si>
  <si>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</si>
  <si>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</si>
  <si>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</si>
  <si>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</si>
  <si>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</si>
  <si>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</si>
  <si>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</si>
  <si>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</si>
  <si>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</si>
  <si>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</si>
  <si>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</si>
  <si>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</si>
  <si>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</si>
  <si>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</si>
  <si>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</si>
  <si>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</si>
  <si>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</si>
  <si>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</si>
  <si>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</si>
  <si>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</si>
  <si>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</si>
  <si>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</si>
  <si>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</si>
  <si>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</si>
  <si>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</si>
  <si>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</si>
  <si>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</si>
  <si>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</si>
  <si>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</si>
  <si>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</si>
  <si>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</si>
  <si>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</si>
  <si>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</si>
  <si>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</si>
  <si>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</si>
  <si>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</si>
  <si>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</si>
  <si>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</si>
  <si>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</si>
  <si>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</si>
  <si>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</si>
  <si>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</si>
  <si>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</si>
  <si>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</si>
  <si>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</si>
  <si>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</si>
  <si>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</si>
  <si>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</si>
  <si>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</si>
  <si>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</si>
  <si>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</si>
  <si>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</si>
  <si>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</si>
  <si>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</si>
  <si>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</si>
  <si>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</si>
  <si>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</si>
  <si>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</si>
  <si>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</si>
  <si>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</si>
  <si>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</si>
  <si>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</si>
  <si>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</si>
  <si>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</si>
  <si>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</si>
  <si>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</si>
  <si>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</si>
  <si>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</si>
  <si>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</si>
  <si>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</si>
  <si>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</si>
  <si>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</si>
  <si>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</si>
  <si>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</si>
  <si>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</si>
  <si>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</si>
  <si>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</si>
  <si>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</si>
  <si>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</si>
  <si>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</si>
  <si>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</si>
  <si>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</si>
  <si>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</si>
  <si>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</si>
  <si>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</si>
  <si>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</si>
  <si>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</si>
  <si>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</si>
  <si>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</si>
  <si>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</si>
  <si>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</si>
  <si>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</si>
  <si>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</si>
  <si>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</si>
  <si>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</si>
  <si>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</si>
  <si>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</si>
  <si>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</si>
  <si>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</si>
  <si>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</si>
  <si>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</si>
  <si>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</si>
  <si>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</si>
  <si>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</si>
  <si>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</si>
  <si>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</si>
  <si>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</si>
  <si>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</si>
  <si>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</si>
  <si>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</si>
  <si>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</si>
  <si>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</si>
  <si>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</si>
  <si>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</si>
  <si>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</si>
  <si>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</si>
  <si>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</si>
  <si>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</si>
  <si>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</si>
  <si>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</si>
  <si>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</si>
  <si>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</si>
  <si>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</si>
  <si>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</si>
  <si>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</si>
  <si>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</si>
  <si>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</si>
  <si>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</si>
  <si>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</si>
  <si>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</si>
  <si>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</si>
  <si>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</si>
  <si>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</si>
  <si>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</si>
  <si>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</si>
  <si>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</si>
  <si>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</si>
  <si>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</si>
  <si>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</si>
  <si>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</si>
  <si>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</si>
  <si>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</si>
  <si>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</si>
  <si>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</si>
  <si>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</si>
  <si>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</si>
  <si>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</si>
  <si>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</si>
  <si>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</si>
  <si>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</si>
  <si>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</si>
  <si>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</si>
  <si>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</si>
  <si>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</si>
  <si>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</si>
  <si>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</si>
  <si>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</si>
  <si>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</si>
  <si>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</si>
  <si>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</si>
  <si>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</si>
  <si>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</si>
  <si>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</si>
  <si>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</si>
  <si>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</si>
  <si>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</si>
  <si>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</si>
  <si>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</si>
  <si>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</si>
  <si>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</si>
  <si>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</si>
  <si>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</si>
  <si>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</si>
  <si>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</si>
  <si>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</si>
  <si>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</si>
  <si>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</si>
  <si>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</si>
  <si>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</si>
  <si>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</si>
  <si>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</si>
  <si>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</si>
  <si>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</si>
  <si>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</si>
  <si>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</si>
  <si>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</si>
  <si>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</si>
  <si>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</si>
  <si>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</si>
  <si>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</si>
  <si>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</si>
  <si>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</si>
  <si>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</si>
  <si>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</si>
  <si>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</si>
  <si>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</si>
  <si>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</si>
  <si>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</si>
  <si>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</si>
  <si>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</si>
  <si>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</si>
  <si>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</si>
  <si>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</si>
  <si>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</si>
  <si>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</si>
  <si>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</si>
  <si>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</si>
  <si>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</si>
  <si>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</si>
  <si>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</si>
  <si>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</si>
  <si>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</si>
  <si>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</si>
  <si>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</si>
  <si>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</si>
  <si>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</si>
  <si>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</si>
  <si>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</si>
  <si>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</si>
  <si>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</si>
  <si>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</si>
  <si>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</si>
  <si>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</si>
  <si>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</si>
  <si>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</si>
  <si>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</si>
  <si>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</si>
  <si>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</si>
  <si>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</si>
  <si>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</si>
  <si>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</si>
  <si>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</si>
  <si>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</si>
  <si>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</si>
  <si>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</si>
  <si>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</si>
  <si>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</si>
  <si>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</si>
  <si>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</si>
  <si>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</si>
  <si>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</si>
  <si>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</si>
  <si>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</si>
  <si>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</si>
  <si>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</si>
  <si>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</si>
  <si>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</si>
  <si>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</si>
  <si>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</si>
  <si>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</si>
  <si>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</si>
  <si>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</si>
  <si>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</si>
  <si>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</si>
  <si>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</si>
  <si>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</si>
  <si>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</si>
  <si>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</si>
  <si>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</si>
  <si>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</si>
  <si>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</si>
  <si>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</si>
  <si>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</si>
  <si>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</si>
  <si>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</si>
  <si>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</si>
  <si>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</si>
  <si>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</si>
  <si>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</si>
  <si>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</si>
  <si>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</si>
  <si>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</si>
  <si>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</si>
  <si>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</si>
  <si>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</si>
  <si>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</si>
  <si>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</si>
  <si>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</si>
  <si>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</si>
  <si>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</si>
  <si>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</si>
  <si>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</si>
  <si>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</si>
  <si>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</si>
  <si>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</si>
  <si>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</si>
  <si>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</si>
  <si>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</si>
  <si>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</si>
  <si>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</si>
  <si>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</si>
  <si>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</si>
  <si>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</si>
  <si>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</si>
  <si>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</si>
  <si>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</si>
  <si>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</si>
  <si>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</si>
  <si>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</si>
  <si>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</si>
  <si>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</si>
  <si>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</si>
  <si>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</si>
  <si>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</si>
  <si>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</si>
  <si>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</si>
  <si>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</si>
  <si>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</si>
  <si>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</si>
  <si>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</si>
  <si>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</si>
  <si>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</si>
  <si>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</si>
  <si>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</si>
  <si>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</si>
  <si>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</si>
  <si>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</si>
  <si>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</si>
  <si>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</si>
  <si>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</si>
  <si>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</si>
  <si>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</si>
  <si>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</si>
  <si>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</si>
  <si>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</si>
  <si>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</si>
  <si>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</si>
  <si>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</si>
  <si>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</si>
  <si>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</si>
  <si>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</si>
  <si>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</si>
  <si>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</si>
  <si>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</si>
  <si>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</si>
  <si>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</si>
  <si>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</si>
  <si>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</si>
  <si>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</si>
  <si>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</si>
  <si>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</si>
  <si>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</si>
  <si>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</si>
  <si>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</si>
  <si>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</si>
  <si>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</si>
  <si>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</si>
  <si>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</si>
  <si>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</si>
  <si>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</si>
  <si>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</si>
  <si>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</si>
  <si>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</si>
  <si>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</si>
  <si>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</si>
  <si>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</si>
  <si>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</si>
  <si>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</si>
  <si>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</si>
  <si>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</si>
  <si>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</si>
  <si>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</si>
  <si>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</si>
  <si>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</si>
  <si>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</si>
  <si>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</si>
  <si>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</si>
  <si>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</si>
  <si>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</si>
  <si>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</si>
  <si>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</si>
  <si>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</si>
  <si>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</si>
  <si>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</si>
  <si>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</si>
  <si>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</si>
  <si>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</si>
  <si>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</si>
  <si>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</si>
  <si>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</si>
  <si>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</si>
  <si>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</si>
  <si>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</si>
  <si>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</si>
  <si>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</si>
  <si>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</si>
  <si>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</si>
  <si>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</si>
  <si>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</si>
  <si>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</si>
  <si>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</si>
  <si>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</si>
  <si>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</si>
  <si>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</si>
  <si>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</si>
  <si>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</si>
  <si>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</si>
  <si>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</si>
  <si>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</si>
  <si>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</si>
  <si>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</si>
  <si>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</si>
  <si>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</si>
  <si>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</si>
  <si>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</si>
  <si>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</si>
  <si>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</si>
  <si>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</si>
  <si>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</si>
  <si>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</si>
  <si>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</si>
  <si>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</si>
  <si>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</si>
  <si>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</si>
  <si>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</si>
  <si>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</si>
  <si>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</si>
  <si>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</si>
  <si>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</si>
  <si>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</si>
  <si>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</si>
  <si>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</si>
  <si>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</si>
  <si>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</si>
  <si>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</si>
  <si>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</si>
  <si>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</si>
  <si>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</si>
  <si>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</si>
  <si>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</si>
  <si>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</si>
  <si>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</si>
  <si>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</si>
  <si>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</si>
  <si>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</si>
  <si>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</si>
  <si>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</si>
  <si>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</si>
  <si>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</si>
  <si>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</si>
  <si>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</si>
  <si>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</si>
  <si>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</si>
  <si>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</si>
  <si>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</si>
  <si>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</si>
  <si>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</si>
  <si>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</si>
  <si>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</si>
  <si>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</si>
  <si>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</si>
  <si>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</si>
  <si>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</si>
  <si>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</si>
  <si>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</si>
  <si>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</si>
  <si>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</si>
  <si>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</si>
  <si>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</si>
  <si>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</si>
  <si>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</si>
  <si>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</si>
  <si>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</si>
  <si>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</si>
  <si>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</si>
  <si>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</si>
  <si>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</si>
  <si>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</si>
  <si>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</si>
  <si>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</si>
  <si>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</si>
  <si>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</si>
  <si>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</si>
  <si>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</si>
  <si>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</si>
  <si>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</si>
  <si>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</si>
  <si>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</si>
  <si>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</si>
  <si>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</si>
  <si>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</si>
  <si>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</si>
  <si>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</si>
  <si>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</si>
  <si>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</si>
  <si>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</si>
  <si>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</si>
  <si>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</si>
  <si>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</si>
  <si>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</si>
  <si>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</si>
  <si>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</si>
  <si>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</si>
  <si>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</si>
  <si>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</si>
  <si>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</si>
  <si>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</si>
  <si>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</si>
  <si>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</si>
  <si>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</si>
  <si>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</si>
  <si>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</si>
  <si>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</si>
  <si>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</si>
  <si>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</si>
  <si>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</si>
  <si>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</si>
  <si>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</si>
  <si>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</si>
  <si>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</si>
  <si>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</si>
  <si>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</si>
  <si>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</si>
  <si>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</si>
  <si>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</si>
  <si>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</si>
  <si>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</si>
  <si>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</si>
  <si>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</si>
  <si>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</si>
  <si>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</si>
  <si>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</si>
  <si>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</si>
  <si>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</si>
  <si>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</si>
  <si>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</si>
  <si>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</si>
  <si>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</si>
  <si>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</si>
  <si>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</si>
  <si>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</si>
  <si>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</si>
  <si>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</si>
  <si>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</si>
  <si>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</si>
  <si>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</si>
  <si>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</si>
  <si>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</si>
  <si>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</si>
  <si>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</si>
  <si>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</si>
  <si>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</si>
  <si>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</si>
  <si>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</si>
  <si>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</si>
  <si>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</si>
  <si>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</si>
  <si>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</si>
  <si>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</si>
  <si>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</si>
  <si>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</si>
  <si>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</si>
  <si>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</si>
  <si>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</si>
  <si>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</si>
  <si>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</si>
  <si>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</si>
  <si>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</si>
  <si>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</si>
  <si>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</si>
  <si>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</si>
  <si>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</si>
  <si>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</si>
  <si>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</si>
  <si>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</si>
  <si>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</si>
  <si>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</si>
  <si>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</si>
  <si>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</si>
  <si>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</si>
  <si>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</si>
  <si>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</si>
  <si>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</si>
  <si>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</si>
  <si>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</si>
  <si>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</si>
  <si>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</si>
  <si>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</si>
  <si>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</si>
  <si>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</si>
  <si>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</si>
  <si>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</si>
  <si>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</si>
  <si>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</si>
  <si>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</si>
  <si>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</si>
  <si>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</si>
  <si>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</si>
  <si>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</si>
  <si>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</si>
  <si>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</si>
  <si>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</si>
  <si>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</si>
  <si>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</si>
  <si>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</si>
  <si>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</si>
  <si>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</si>
  <si>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</si>
  <si>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</si>
  <si>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</si>
  <si>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</si>
  <si>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</si>
  <si>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</si>
  <si>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</si>
  <si>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</si>
  <si>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</si>
  <si>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</si>
  <si>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</si>
  <si>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</si>
  <si>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</si>
  <si>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</si>
  <si>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</si>
  <si>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</si>
  <si>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</si>
  <si>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</si>
  <si>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</si>
  <si>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</si>
  <si>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</si>
  <si>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</si>
  <si>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</si>
  <si>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</si>
  <si>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</si>
  <si>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</si>
  <si>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</si>
  <si>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</si>
  <si>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</si>
  <si>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</si>
  <si>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</si>
  <si>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</si>
  <si>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</si>
  <si>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</si>
  <si>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</si>
  <si>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</si>
  <si>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</si>
  <si>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</si>
  <si>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</si>
  <si>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</si>
  <si>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</si>
  <si>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</si>
  <si>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</si>
  <si>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</si>
  <si>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</si>
  <si>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</si>
  <si>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</si>
  <si>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</si>
  <si>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</si>
  <si>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</si>
  <si>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</si>
  <si>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</si>
  <si>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</si>
  <si>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</si>
  <si>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</si>
  <si>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</si>
  <si>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</si>
  <si>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</si>
  <si>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</si>
  <si>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</si>
  <si>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</si>
  <si>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</si>
  <si>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</si>
  <si>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</si>
  <si>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</si>
  <si>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</si>
  <si>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</si>
  <si>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</si>
  <si>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</si>
  <si>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</si>
  <si>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</si>
  <si>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</si>
  <si>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</si>
  <si>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</si>
  <si>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</si>
  <si>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</si>
  <si>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</si>
  <si>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</si>
  <si>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</si>
  <si>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</si>
  <si>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</si>
  <si>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</si>
  <si>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</si>
  <si>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</si>
  <si>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</si>
  <si>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</si>
  <si>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</si>
  <si>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</si>
  <si>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</si>
  <si>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</si>
  <si>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</si>
  <si>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</si>
  <si>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</si>
  <si>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</si>
  <si>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</si>
  <si>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</si>
  <si>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</si>
  <si>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</si>
  <si>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</si>
  <si>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</si>
  <si>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</si>
  <si>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</si>
  <si>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</si>
  <si>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</si>
  <si>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</si>
  <si>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</si>
  <si>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</si>
  <si>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</si>
  <si>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</si>
  <si>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</si>
  <si>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</si>
  <si>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</si>
  <si>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</si>
  <si>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</si>
  <si>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</si>
  <si>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</si>
  <si>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</si>
  <si>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</si>
  <si>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</si>
  <si>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</si>
  <si>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</si>
  <si>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</si>
  <si>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</si>
  <si>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</si>
  <si>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</si>
  <si>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</si>
  <si>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</si>
  <si>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</si>
  <si>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</si>
  <si>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</si>
  <si>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</si>
  <si>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</si>
  <si>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</si>
  <si>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</si>
  <si>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</si>
  <si>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</si>
  <si>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</si>
  <si>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</si>
  <si>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</si>
  <si>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</si>
  <si>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</si>
  <si>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</si>
  <si>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</si>
  <si>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</si>
  <si>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</si>
  <si>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</si>
  <si>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</si>
  <si>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</si>
  <si>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</si>
  <si>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</si>
  <si>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</si>
  <si>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</si>
  <si>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</si>
  <si>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</si>
  <si>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</si>
  <si>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</si>
  <si>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</si>
  <si>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</si>
  <si>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</si>
  <si>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</si>
  <si>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</si>
  <si>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</si>
  <si>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</si>
  <si>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</si>
  <si>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</si>
  <si>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</si>
  <si>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</si>
  <si>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</si>
  <si>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</si>
  <si>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</si>
  <si>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</si>
  <si>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</si>
  <si>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</si>
  <si>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</si>
  <si>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</si>
  <si>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</si>
  <si>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</si>
  <si>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</si>
  <si>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</si>
  <si>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</si>
  <si>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</si>
  <si>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</si>
  <si>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</si>
  <si>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</si>
  <si>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</si>
  <si>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</si>
  <si>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</si>
  <si>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</si>
  <si>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</si>
  <si>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</si>
  <si>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</si>
  <si>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</si>
  <si>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</si>
  <si>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</si>
  <si>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</si>
  <si>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</si>
  <si>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</si>
  <si>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</si>
  <si>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</si>
  <si>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</si>
  <si>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</si>
  <si>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</si>
  <si>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</si>
  <si>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</si>
  <si>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</si>
  <si>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</si>
  <si>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</si>
  <si>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</si>
  <si>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</si>
  <si>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</si>
  <si>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</si>
  <si>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</si>
  <si>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</si>
  <si>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</si>
  <si>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</si>
  <si>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</si>
  <si>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</si>
  <si>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</si>
  <si>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</si>
  <si>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</si>
  <si>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</si>
  <si>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</si>
  <si>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</si>
  <si>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</si>
  <si>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</si>
  <si>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</si>
  <si>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</si>
  <si>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</si>
  <si>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</si>
  <si>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</si>
  <si>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</si>
  <si>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</si>
  <si>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</si>
  <si>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</si>
  <si>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</si>
  <si>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</si>
  <si>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</si>
  <si>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</si>
  <si>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</si>
  <si>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</si>
  <si>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</si>
  <si>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</si>
  <si>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</si>
  <si>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</si>
  <si>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</si>
  <si>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</si>
  <si>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</si>
  <si>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</si>
  <si>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</si>
  <si>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</si>
  <si>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</si>
  <si>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</si>
  <si>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</si>
  <si>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</si>
  <si>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</si>
  <si>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</si>
  <si>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</si>
  <si>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</si>
  <si>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</si>
  <si>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</si>
  <si>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</si>
  <si>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</si>
  <si>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</si>
  <si>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</si>
  <si>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</si>
  <si>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</si>
  <si>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</si>
  <si>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</si>
  <si>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</si>
  <si>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</si>
  <si>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</si>
  <si>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</si>
  <si>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</si>
  <si>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</si>
  <si>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</si>
  <si>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</si>
  <si>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</si>
  <si>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</si>
  <si>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</si>
  <si>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</si>
  <si>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</si>
  <si>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</si>
  <si>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</si>
  <si>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</si>
  <si>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</si>
  <si>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</si>
  <si>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</si>
  <si>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</si>
  <si>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</si>
  <si>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</si>
  <si>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</si>
  <si>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</si>
  <si>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</si>
  <si>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</si>
  <si>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</si>
  <si>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</si>
  <si>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</si>
  <si>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</si>
  <si>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</si>
  <si>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</si>
  <si>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</si>
  <si>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</si>
  <si>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</si>
  <si>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</si>
  <si>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</si>
  <si>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</si>
  <si>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</si>
  <si>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</si>
  <si>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</si>
  <si>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</si>
  <si>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</si>
  <si>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</si>
  <si>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</si>
  <si>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</si>
  <si>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</si>
  <si>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</si>
  <si>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</si>
  <si>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</si>
  <si>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</si>
  <si>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</si>
  <si>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</si>
  <si>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</si>
  <si>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</si>
  <si>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</si>
  <si>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</si>
  <si>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</si>
  <si>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</si>
  <si>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</si>
  <si>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</si>
  <si>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</si>
  <si>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</si>
  <si>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</si>
  <si>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</si>
  <si>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</si>
  <si>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</si>
  <si>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</si>
  <si>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</si>
  <si>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</si>
  <si>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</si>
  <si>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</si>
  <si>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</si>
  <si>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</si>
  <si>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</si>
  <si>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</si>
  <si>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</si>
  <si>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</si>
  <si>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</si>
  <si>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</si>
  <si>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</si>
  <si>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</si>
  <si>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</si>
  <si>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</si>
  <si>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</si>
  <si>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</si>
  <si>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</si>
  <si>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</si>
  <si>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</si>
  <si>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</si>
  <si>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</si>
  <si>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</si>
  <si>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</si>
  <si>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</si>
  <si>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</si>
  <si>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</si>
  <si>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</si>
  <si>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</si>
  <si>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</si>
  <si>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</si>
  <si>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</si>
  <si>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</si>
  <si>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</si>
  <si>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</si>
  <si>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</si>
  <si>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</si>
  <si>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</si>
  <si>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</si>
  <si>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</si>
  <si>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</si>
  <si>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</si>
  <si>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</si>
  <si>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</si>
  <si>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</si>
  <si>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</si>
  <si>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</si>
  <si>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</si>
  <si>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</si>
  <si>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</si>
  <si>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</si>
  <si>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</si>
  <si>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</si>
  <si>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</si>
  <si>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</si>
  <si>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</si>
  <si>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</si>
  <si>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</si>
  <si>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</si>
  <si>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</si>
  <si>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</si>
  <si>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</si>
  <si>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</si>
  <si>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</si>
  <si>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</si>
  <si>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</si>
  <si>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</si>
  <si>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</si>
  <si>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</si>
  <si>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</si>
  <si>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</si>
  <si>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</si>
  <si>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</si>
  <si>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</si>
  <si>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</si>
  <si>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</si>
  <si>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</si>
  <si>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</si>
  <si>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</si>
  <si>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</si>
  <si>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</si>
  <si>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</si>
  <si>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</si>
  <si>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</si>
  <si>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</si>
  <si>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</si>
  <si>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</si>
  <si>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</si>
  <si>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</si>
  <si>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</si>
  <si>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</si>
  <si>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</si>
  <si>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</si>
  <si>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</si>
  <si>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</si>
  <si>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</si>
  <si>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</si>
  <si>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</si>
  <si>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</si>
  <si>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</si>
  <si>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</si>
  <si>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</si>
  <si>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</si>
  <si>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</si>
  <si>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</si>
  <si>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</si>
  <si>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</si>
  <si>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</si>
  <si>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</si>
  <si>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</si>
  <si>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</si>
  <si>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</si>
  <si>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</si>
  <si>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</si>
  <si>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</si>
  <si>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</si>
  <si>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</si>
  <si>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</si>
  <si>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</si>
  <si>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</si>
  <si>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</si>
  <si>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</si>
  <si>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</si>
  <si>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</si>
  <si>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</si>
  <si>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</si>
  <si>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</si>
  <si>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</si>
  <si>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</si>
  <si>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</si>
  <si>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</si>
  <si>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</si>
  <si>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</si>
  <si>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</si>
  <si>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</si>
  <si>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</si>
  <si>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</si>
  <si>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</si>
  <si>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</si>
  <si>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</si>
  <si>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</si>
  <si>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</si>
  <si>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</si>
  <si>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</si>
  <si>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</si>
  <si>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</si>
  <si>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</si>
  <si>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</si>
  <si>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</si>
  <si>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</si>
  <si>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</si>
  <si>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</si>
  <si>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</si>
  <si>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</si>
  <si>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</si>
  <si>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</si>
  <si>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</si>
  <si>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</si>
  <si>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</si>
  <si>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</si>
  <si>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</si>
  <si>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</si>
  <si>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</si>
  <si>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</si>
  <si>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</si>
  <si>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</si>
  <si>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</si>
  <si>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</si>
  <si>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</si>
  <si>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</si>
  <si>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</si>
  <si>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</si>
  <si>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</si>
  <si>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</si>
  <si>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</si>
  <si>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</si>
  <si>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</si>
  <si>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</si>
  <si>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</si>
  <si>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</si>
  <si>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</si>
  <si>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</si>
  <si>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</si>
  <si>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</si>
  <si>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</si>
  <si>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</si>
  <si>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</si>
  <si>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</si>
  <si>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</si>
  <si>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</si>
  <si>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</si>
  <si>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</si>
  <si>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</si>
  <si>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</si>
  <si>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</si>
  <si>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</si>
  <si>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</si>
  <si>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</si>
  <si>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</si>
  <si>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</si>
  <si>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</si>
  <si>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</si>
  <si>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</si>
  <si>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</si>
  <si>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</si>
  <si>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</si>
  <si>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</si>
  <si>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</si>
  <si>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</si>
  <si>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</si>
  <si>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</si>
  <si>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</si>
  <si>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</si>
  <si>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</si>
  <si>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</si>
  <si>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</si>
  <si>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</si>
  <si>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</si>
  <si>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</si>
  <si>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</si>
  <si>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</si>
  <si>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</si>
  <si>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</si>
  <si>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</si>
  <si>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</si>
  <si>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</si>
  <si>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</si>
  <si>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</si>
  <si>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</si>
  <si>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</si>
  <si>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</si>
  <si>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</si>
  <si>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</si>
  <si>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</si>
  <si>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</si>
  <si>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</si>
  <si>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</si>
  <si>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</si>
  <si>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</si>
  <si>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</si>
  <si>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</si>
  <si>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</si>
  <si>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</si>
  <si>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</si>
  <si>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</si>
  <si>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</si>
  <si>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</si>
  <si>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</si>
  <si>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</si>
  <si>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</si>
  <si>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</si>
  <si>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</si>
  <si>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</si>
  <si>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</si>
  <si>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</si>
  <si>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</si>
  <si>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</si>
  <si>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</si>
  <si>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</si>
  <si>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</si>
  <si>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</si>
  <si>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</si>
  <si>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</si>
  <si>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</si>
  <si>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</si>
  <si>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</si>
  <si>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</si>
  <si>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</si>
  <si>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</si>
  <si>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</si>
  <si>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</si>
  <si>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</si>
  <si>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</si>
  <si>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</si>
  <si>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</si>
  <si>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</si>
  <si>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</si>
  <si>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</si>
  <si>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</si>
  <si>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</si>
  <si>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</si>
  <si>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</si>
  <si>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</si>
  <si>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</si>
  <si>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</si>
  <si>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</si>
  <si>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</si>
  <si>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</si>
  <si>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</si>
  <si>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</si>
  <si>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</si>
  <si>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</si>
  <si>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</si>
  <si>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</si>
  <si>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</si>
  <si>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</si>
  <si>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</si>
  <si>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</si>
  <si>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</si>
  <si>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</si>
  <si>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</si>
  <si>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</si>
  <si>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</si>
  <si>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</si>
  <si>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</si>
  <si>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</si>
  <si>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</si>
  <si>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</si>
  <si>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</si>
  <si>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</si>
  <si>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</si>
  <si>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</si>
  <si>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</si>
  <si>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</si>
  <si>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</si>
  <si>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</si>
  <si>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</si>
  <si>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</si>
  <si>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</si>
  <si>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</si>
  <si>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</si>
  <si>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</si>
  <si>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</si>
  <si>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</si>
  <si>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</si>
  <si>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</si>
  <si>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</si>
  <si>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</si>
  <si>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</si>
  <si>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</si>
  <si>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</si>
  <si>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</si>
  <si>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</si>
  <si>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</si>
  <si>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</si>
  <si>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</si>
  <si>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</si>
  <si>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</si>
  <si>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</si>
  <si>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</si>
  <si>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</si>
  <si>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</si>
  <si>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</si>
  <si>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</si>
  <si>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</si>
  <si>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</si>
  <si>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</si>
  <si>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</si>
  <si>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</si>
  <si>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</si>
  <si>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</si>
  <si>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</si>
  <si>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</si>
  <si>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</si>
  <si>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</si>
  <si>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</si>
  <si>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</si>
  <si>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</si>
  <si>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</si>
  <si>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</si>
  <si>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</si>
  <si>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</si>
  <si>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</si>
  <si>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</si>
  <si>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</si>
  <si>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</si>
  <si>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</si>
  <si>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</si>
  <si>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</si>
  <si>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</si>
  <si>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</si>
  <si>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</si>
  <si>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</si>
  <si>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</si>
  <si>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</si>
  <si>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</si>
  <si>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</si>
  <si>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</si>
  <si>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</si>
  <si>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</si>
  <si>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</si>
  <si>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</si>
  <si>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</si>
  <si>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</si>
  <si>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</si>
  <si>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</si>
  <si>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</si>
  <si>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</si>
  <si>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</si>
  <si>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</si>
  <si>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</si>
  <si>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</si>
  <si>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</si>
  <si>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</si>
  <si>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</si>
  <si>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</si>
  <si>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</si>
  <si>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</si>
  <si>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</si>
  <si>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</si>
  <si>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</si>
  <si>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</si>
  <si>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</si>
  <si>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</si>
  <si>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</si>
  <si>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</si>
  <si>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</si>
  <si>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</si>
  <si>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</si>
  <si>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</si>
  <si>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</si>
  <si>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</si>
  <si>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</si>
  <si>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</si>
  <si>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</si>
  <si>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</si>
  <si>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</si>
  <si>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</si>
  <si>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</si>
  <si>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</si>
  <si>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</si>
  <si>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</si>
  <si>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</si>
  <si>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</si>
  <si>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</si>
  <si>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</si>
  <si>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</si>
  <si>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</si>
  <si>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</si>
  <si>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</si>
  <si>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</si>
  <si>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</si>
  <si>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</si>
  <si>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</si>
  <si>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</si>
  <si>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</si>
  <si>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</si>
  <si>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</si>
  <si>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</si>
  <si>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</si>
  <si>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</si>
  <si>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</si>
  <si>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</si>
  <si>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</si>
  <si>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</si>
  <si>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</si>
  <si>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</si>
  <si>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</si>
  <si>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</si>
  <si>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</si>
  <si>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</si>
  <si>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</si>
  <si>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</si>
  <si>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</si>
  <si>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</si>
  <si>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</si>
  <si>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</si>
  <si>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</si>
  <si>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</si>
  <si>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</si>
  <si>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</si>
  <si>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</si>
  <si>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</si>
  <si>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</si>
  <si>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</si>
  <si>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</si>
  <si>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</si>
  <si>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</si>
  <si>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</si>
  <si>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</si>
  <si>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</si>
  <si>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</si>
  <si>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</si>
  <si>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</si>
  <si>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</si>
  <si>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</si>
  <si>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</si>
  <si>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</si>
  <si>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</si>
  <si>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</si>
  <si>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</si>
  <si>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</si>
  <si>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</si>
  <si>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</si>
  <si>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</si>
  <si>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</si>
  <si>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</si>
  <si>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</si>
  <si>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</si>
  <si>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</si>
  <si>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</si>
  <si>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</si>
  <si>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</si>
  <si>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</si>
  <si>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</si>
  <si>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</si>
  <si>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</si>
  <si>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</si>
  <si>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</si>
  <si>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</si>
  <si>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</si>
  <si>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</si>
  <si>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</si>
  <si>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</si>
  <si>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</si>
  <si>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</si>
  <si>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</si>
  <si>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</si>
  <si>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</si>
  <si>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</si>
  <si>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</si>
  <si>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</si>
  <si>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</si>
  <si>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</si>
  <si>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</si>
  <si>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</si>
  <si>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</si>
  <si>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</si>
  <si>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</si>
  <si>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</si>
  <si>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</si>
  <si>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</si>
  <si>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</si>
  <si>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</si>
  <si>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</si>
  <si>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</si>
  <si>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</si>
  <si>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</si>
  <si>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</si>
  <si>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</si>
  <si>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</si>
  <si>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Grand Total</t>
  </si>
  <si>
    <t>Row Labels</t>
  </si>
  <si>
    <t>Count of Employee Number</t>
  </si>
  <si>
    <t>Sum of CF_attrition count</t>
  </si>
  <si>
    <t>Average of Age</t>
  </si>
  <si>
    <t>Total Employees</t>
  </si>
  <si>
    <t>Attrition Count</t>
  </si>
  <si>
    <t>Average Age</t>
  </si>
  <si>
    <t>Active Employees</t>
  </si>
  <si>
    <t>Attrition Rate</t>
  </si>
  <si>
    <t>Count of Gender</t>
  </si>
  <si>
    <t>Marriage Status</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</si>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</sst>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48"/>
      <color theme="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 fontId="0" fillId="0" borderId="0" xfId="0" applyNumberFormat="1"/>
    <xf numFmtId="10" fontId="0" fillId="0" borderId="0" xfId="1" applyNumberFormat="1" applyFont="1"/>
    <xf numFmtId="0" fontId="0" fillId="3" borderId="0" xfId="0" applyFill="1"/>
    <xf numFmtId="0" fontId="3" fillId="4" borderId="1" xfId="0" applyFont="1" applyFill="1" applyBorder="1" applyAlignment="1">
      <alignment horizontal="center"/>
    </xf>
    <xf numFmtId="1" fontId="3" fillId="4" borderId="1" xfId="0" applyNumberFormat="1" applyFont="1" applyFill="1" applyBorder="1" applyAlignment="1">
      <alignment horizontal="center"/>
    </xf>
    <xf numFmtId="10" fontId="3" fillId="4" borderId="1" xfId="1" applyNumberFormat="1" applyFont="1" applyFill="1" applyBorder="1" applyAlignment="1">
      <alignment horizontal="center"/>
    </xf>
    <xf numFmtId="0" fontId="4" fillId="2" borderId="0" xfId="0" applyFont="1" applyFill="1" applyAlignment="1">
      <alignment horizontal="center"/>
    </xf>
    <xf numFmtId="0" fontId="2" fillId="2" borderId="0" xfId="0" applyFont="1" applyFill="1" applyAlignment="1">
      <alignment horizontal="center"/>
    </xf>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[HR_DashboardFile.xlsx]Gender&amp;Qualification!PivotTable2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2"/>
        <c:spPr>
          <a:solidFill>
            <a:schemeClr val="accent1"/>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s>
    <c:plotArea>
      <c:layout/>
      <c:pieChart>
        <c:varyColors val="1"/>
        <c:ser>
          <c:idx val="0"/>
          <c:order val="0"/>
          <c:tx>
            <c:strRef>
              <c:f>'Gender&amp;Qualification'!$B$3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127-491B-8782-3740E25718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27-491B-8782-3740E257187D}"/>
              </c:ext>
            </c:extLst>
          </c:dPt>
          <c:dLbls>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 xmlns:c16="http://schemas.microsoft.com/office/drawing/2014/chart" uri="{C3380CC4-5D6E-409C-BE32-E72D297353CC}">
                  <c16:uniqueId val="{00000002-6127-491B-8782-3740E257187D}"/>
                </c:ext>
              </c:extLst>
            </c:dLbl>
            <c:dLbl>
              <c:idx val="1"/>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 xmlns:c16="http://schemas.microsoft.com/office/drawing/2014/chart" uri="{C3380CC4-5D6E-409C-BE32-E72D297353CC}">
                  <c16:uniqueId val="{00000003-6127-491B-8782-3740E257187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'Gender&amp;Qualification'!$A$4:$A$6</c:f>
              <c:strCache>
                <c:ptCount val="2"/>
                <c:pt idx="0">
                  <c:v>Female</c:v>
                </c:pt>
                <c:pt idx="1">
                  <c:v>Male</c:v>
                </c:pt>
              </c:strCache>
            </c:strRef>
          </c:cat>
          <c:val>
            <c:numRef>
              <c:f>'Gender&amp;Qualification'!$B$4:$B$6</c:f>
              <c:numCache>
                <c:formatCode>General</c:formatCode>
                <c:ptCount val="2"/>
                <c:pt idx="0">
                  <c:v>588</c:v>
                </c:pt>
                <c:pt idx="1">
                  <c:v>882</c:v>
                </c:pt>
              </c:numCache>
            </c:numRef>
          </c:val>
          <c:extLst>
            <c:ext xmlns:c16="http://schemas.microsoft.com/office/drawing/2014/chart" uri="{C3380CC4-5D6E-409C-BE32-E72D297353CC}">
              <c16:uniqueId val="{00000000-6127-491B-8782-3740E257187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[HR_DashboardFile.xlsx]Gender&amp;Qualification!PivotTable3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'Gender&amp;Qualification'!$B$16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'Gender&amp;Qualification'!$A$17:$A$22</c:f>
              <c:strCache>
                <c:ptCount val="5"/>
                <c:pt idx="0">
                  <c:v>Doctoral Degree</c:v>
                </c:pt>
                <c:pt idx="1">
                  <c:v>High School</c:v>
                </c:pt>
                <c:pt idx="2">
                  <c:v>Associates Degree</c:v>
                </c:pt>
                <c:pt idx="3">
                  <c:v>Master's Degree</c:v>
                </c:pt>
                <c:pt idx="4">
                  <c:v>Bachelor's Degree</c:v>
                </c:pt>
              </c:strCache>
            </c:strRef>
          </c:cat>
          <c:val>
            <c:numRef>
              <c:f>'Gender&amp;Qualification'!$B$17:$B$22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ED6-48B0-B552-10BE431691DB}"/>
            </c:ext>
          </c:extLst>
        </c:ser>
        <c:dLbls>
          <c:dLblPos val="outEnd"/>
          <c:showLegendKey val="0"/>
          <c:showVal val="1"/>
          <c:showCatName val="0"/>
          <c:showSerName val="0"/>
          <c:showPercent val="0"/>
          <c:showBubbleSize val="0"/>
        </c:dLbls>
        <c:gapWidth val="182"/>
        <c:axId val="434769008"/>
        <c:axId val="434770928"/>
      </c:barChart>
      <c:catAx>
        <c:axId val="43476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[HR_DashboardFile.xlsx]Department!PivotTable4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B82-44D8-BCBD-4E118205D1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4B82-44D8-BCBD-4E118205D1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4B82-44D8-BCBD-4E118205D19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Sales</c:v>
                </c:pt>
                <c:pt idx="2">
                  <c:v>R&amp;D</c:v>
                </c:pt>
              </c:strCache>
            </c:strRef>
          </c:cat>
          <c:val>
            <c:numRef>
              <c:f>Department!$B$4:$B$7</c:f>
              <c:numCache>
                <c:formatCode>General</c:formatCode>
                <c:ptCount val="3"/>
                <c:pt idx="0">
                  <c:v>12</c:v>
                </c:pt>
                <c:pt idx="1">
                  <c:v>92</c:v>
                </c:pt>
                <c:pt idx="2">
                  <c:v>133</c:v>
                </c:pt>
              </c:numCache>
            </c:numRef>
          </c:val>
          <c:extLst>
            <c:ext xmlns:c16="http://schemas.microsoft.com/office/drawing/2014/chart" uri="{C3380CC4-5D6E-409C-BE32-E72D297353CC}">
              <c16:uniqueId val="{00000000-4B82-44D8-BCBD-4E118205D190}"/>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[HR_DashboardFile.xlsx]Age&amp;Marriage!PivotTable6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'Age&amp;Marriage'!$B$3</c:f>
              <c:strCache>
                <c:ptCount val="1"/>
                <c:pt idx="0">
                  <c:v>Total</c:v>
                </c:pt>
              </c:strCache>
            </c:strRef>
          </c:tx>
          <c:spPr>
            <a:solidFill>
              <a:schemeClr val="accent1"/>
            </a:solidFill>
            <a:ln>
              <a:noFill/>
            </a:ln>
            <a:effectLst/>
          </c:spPr>
          <c:invertIfNegative val="0"/>
          <c:cat>
            <c:strRef>
              <c:f>'Age&amp;Marriage'!$A$4:$A$9</c:f>
              <c:strCache>
                <c:ptCount val="5"/>
                <c:pt idx="0">
                  <c:v>Under 25</c:v>
                </c:pt>
                <c:pt idx="1">
                  <c:v>25 - 34</c:v>
                </c:pt>
                <c:pt idx="2">
                  <c:v>35 - 44</c:v>
                </c:pt>
                <c:pt idx="3">
                  <c:v>45 - 54</c:v>
                </c:pt>
                <c:pt idx="4">
                  <c:v>Over 55</c:v>
                </c:pt>
              </c:strCache>
            </c:strRef>
          </c:cat>
          <c:val>
            <c:numRef>
              <c:f>'Age&amp;Marriage'!$B$4:$B$9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68D1-4AF0-AB25-B7CD6440EEC2}"/>
            </c:ext>
          </c:extLst>
        </c:ser>
        <c:dLbls>
          <c:showLegendKey val="0"/>
          <c:showVal val="0"/>
          <c:showCatName val="0"/>
          <c:showSerName val="0"/>
          <c:showPercent val="0"/>
          <c:showBubbleSize val="0"/>
        </c:dLbls>
        <c:gapWidth val="219"/>
        <c:overlap val="-27"/>
        <c:axId val="618234208"/>
        <c:axId val="618248128"/>
      </c:barChart>
      <c:catAx>
        <c:axId val="6182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[HR_DashboardFile.xlsx]Gender&amp;Qualification!PivotTable2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2"/>
        <c:spPr>
          <a:solidFill>
            <a:schemeClr val="accent2"/>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5"/>
        <c:spPr>
          <a:solidFill>
            <a:schemeClr val="accent1"/>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238141127077429"/>
              <c:y val="7.201971418492447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8"/>
        <c:spPr>
          <a:solidFill>
            <a:schemeClr val="accent1"/>
          </a:solidFill>
          <a:ln w="19050">
            <a:solidFill>
              <a:schemeClr val="lt1"/>
            </a:solidFill>
          </a:ln>
          <a:effectLst/>
        </c:spPr>
        <c:dLbl>
          <c:idx val="0"/>
          <c:layout>
            <c:manualLayout>
              <c:x val="0.19931859659187662"/>
              <c:y val="-7.1038065532914918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s>
    <c:plotArea>
      <c:layout/>
      <c:pieChart>
        <c:varyColors val="1"/>
        <c:ser>
          <c:idx val="0"/>
          <c:order val="0"/>
          <c:tx>
            <c:strRef>
              <c:f>'Gender&amp;Qualification'!$B$3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CE-4758-ABEF-345C4390BC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CE-4758-ABEF-345C4390BC9F}"/>
              </c:ext>
            </c:extLst>
          </c:dPt>
          <c:dLbls>
            <c:dLbl>
              <c:idx val="0"/>
              <c:layout>
                <c:manualLayout>
                  <c:x val="-0.2238141127077429"/>
                  <c:y val="7.201971418492447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 xmlns:c16="http://schemas.microsoft.com/office/drawing/2014/chart" uri="{C3380CC4-5D6E-409C-BE32-E72D297353CC}">
                  <c16:uniqueId val="{00000001-2DCE-4758-ABEF-345C4390BC9F}"/>
                </c:ext>
              </c:extLst>
            </c:dLbl>
            <c:dLbl>
              <c:idx val="1"/>
              <c:layout>
                <c:manualLayout>
                  <c:x val="0.19931859659187662"/>
                  <c:y val="-7.1038065532914918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 xmlns:c16="http://schemas.microsoft.com/office/drawing/2014/chart" uri="{C3380CC4-5D6E-409C-BE32-E72D297353CC}">
                  <c16:uniqueId val="{00000003-2DCE-4758-ABEF-345C4390BC9F}"/>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'Gender&amp;Qualification'!$A$4:$A$6</c:f>
              <c:strCache>
                <c:ptCount val="2"/>
                <c:pt idx="0">
                  <c:v>Female</c:v>
                </c:pt>
                <c:pt idx="1">
                  <c:v>Male</c:v>
                </c:pt>
              </c:strCache>
            </c:strRef>
          </c:cat>
          <c:val>
            <c:numRef>
              <c:f>'Gender&amp;Qualification'!$B$4:$B$6</c:f>
              <c:numCache>
                <c:formatCode>General</c:formatCode>
                <c:ptCount val="2"/>
                <c:pt idx="0">
                  <c:v>588</c:v>
                </c:pt>
                <c:pt idx="1">
                  <c:v>882</c:v>
                </c:pt>
              </c:numCache>
            </c:numRef>
          </c:val>
          <c:extLst>
            <c:ext xmlns:c16="http://schemas.microsoft.com/office/drawing/2014/chart" uri="{C3380CC4-5D6E-409C-BE32-E72D297353CC}">
              <c16:uniqueId val="{00000004-2DCE-4758-ABEF-345C4390BC9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[HR_DashboardFile.xlsx]Gender&amp;Qualification!PivotTable3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'Gender&amp;Qualification'!$B$16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'Gender&amp;Qualification'!$A$17:$A$22</c:f>
              <c:strCache>
                <c:ptCount val="5"/>
                <c:pt idx="0">
                  <c:v>Doctoral Degree</c:v>
                </c:pt>
                <c:pt idx="1">
                  <c:v>High School</c:v>
                </c:pt>
                <c:pt idx="2">
                  <c:v>Associates Degree</c:v>
                </c:pt>
                <c:pt idx="3">
                  <c:v>Master's Degree</c:v>
                </c:pt>
                <c:pt idx="4">
                  <c:v>Bachelor's Degree</c:v>
                </c:pt>
              </c:strCache>
            </c:strRef>
          </c:cat>
          <c:val>
            <c:numRef>
              <c:f>'Gender&amp;Qualification'!$B$17:$B$22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9C-4511-BB94-13E173DCBB5A}"/>
            </c:ext>
          </c:extLst>
        </c:ser>
        <c:dLbls>
          <c:dLblPos val="outEnd"/>
          <c:showLegendKey val="0"/>
          <c:showVal val="1"/>
          <c:showCatName val="0"/>
          <c:showSerName val="0"/>
          <c:showPercent val="0"/>
          <c:showBubbleSize val="0"/>
        </c:dLbls>
        <c:gapWidth val="182"/>
        <c:axId val="434769008"/>
        <c:axId val="434770928"/>
      </c:barChart>
      <c:catAx>
        <c:axId val="43476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[HR_DashboardFile.xlsx]Department!PivotTable4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18958845310642972"/>
              <c:y val="-2.5961313002561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C9-4247-9552-EBC8CE5866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C9-4247-9552-EBC8CE586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C9-4247-9552-EBC8CE58666E}"/>
              </c:ext>
            </c:extLst>
          </c:dPt>
          <c:dLbls>
            <c:dLbl>
              <c:idx val="2"/>
              <c:layout>
                <c:manualLayout>
                  <c:x val="0.18958845310642972"/>
                  <c:y val="-2.59613130025616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1C9-4247-9552-EBC8CE58666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Sales</c:v>
                </c:pt>
                <c:pt idx="2">
                  <c:v>R&amp;D</c:v>
                </c:pt>
              </c:strCache>
            </c:strRef>
          </c:cat>
          <c:val>
            <c:numRef>
              <c:f>Department!$B$4:$B$7</c:f>
              <c:numCache>
                <c:formatCode>General</c:formatCode>
                <c:ptCount val="3"/>
                <c:pt idx="0">
                  <c:v>12</c:v>
                </c:pt>
                <c:pt idx="1">
                  <c:v>92</c:v>
                </c:pt>
                <c:pt idx="2">
                  <c:v>133</c:v>
                </c:pt>
              </c:numCache>
            </c:numRef>
          </c:val>
          <c:extLst>
            <c:ext xmlns:c16="http://schemas.microsoft.com/office/drawing/2014/chart" uri="{C3380CC4-5D6E-409C-BE32-E72D297353CC}">
              <c16:uniqueId val="{00000006-A1C9-4247-9552-EBC8CE58666E}"/>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[HR_DashboardFile.xlsx]Age&amp;Marriage!PivotTable6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2078088460627E-2"/>
          <c:y val="0.20761082034047715"/>
          <c:w val="0.90517207509911801"/>
          <c:h val="0.66253716048702549"/>
        </c:manualLayout>
      </c:layout>
      <c:barChart>
        <c:barDir val="col"/>
        <c:grouping val="clustered"/>
        <c:varyColors val="0"/>
        <c:ser>
          <c:idx val="0"/>
          <c:order val="0"/>
          <c:tx>
            <c:strRef>
              <c:f>'Age&amp;Marriage'!$B$3</c:f>
              <c:strCache>
                <c:ptCount val="1"/>
                <c:pt idx="0">
                  <c:v>Total</c:v>
                </c:pt>
              </c:strCache>
            </c:strRef>
          </c:tx>
          <c:spPr>
            <a:solidFill>
              <a:schemeClr val="accent1"/>
            </a:solidFill>
            <a:ln>
              <a:noFill/>
            </a:ln>
            <a:effectLst/>
          </c:spPr>
          <c:invertIfNegative val="0"/>
          <c:cat>
            <c:strRef>
              <c:f>'Age&amp;Marriage'!$A$4:$A$9</c:f>
              <c:strCache>
                <c:ptCount val="5"/>
                <c:pt idx="0">
                  <c:v>Under 25</c:v>
                </c:pt>
                <c:pt idx="1">
                  <c:v>25 - 34</c:v>
                </c:pt>
                <c:pt idx="2">
                  <c:v>35 - 44</c:v>
                </c:pt>
                <c:pt idx="3">
                  <c:v>45 - 54</c:v>
                </c:pt>
                <c:pt idx="4">
                  <c:v>Over 55</c:v>
                </c:pt>
              </c:strCache>
            </c:strRef>
          </c:cat>
          <c:val>
            <c:numRef>
              <c:f>'Age&amp;Marriage'!$B$4:$B$9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4D1-4AC7-9C03-340779E7FE3B}"/>
            </c:ext>
          </c:extLst>
        </c:ser>
        <c:dLbls>
          <c:showLegendKey val="0"/>
          <c:showVal val="0"/>
          <c:showCatName val="0"/>
          <c:showSerName val="0"/>
          <c:showPercent val="0"/>
          <c:showBubbleSize val="0"/>
        </c:dLbls>
        <c:gapWidth val="219"/>
        <c:overlap val="-27"/>
        <c:axId val="618234208"/>
        <c:axId val="618248128"/>
      </c:barChart>
      <c:catAx>
        <c:axId val="6182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7C30AF46-3DF1-498D-B38D-FE44B55607B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9A57C08-A91F-4C76-BB8B-2FFB1DB8D03C}">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9A57C08-A91F-4C76-BB8B-2FFB1DB8D03C}">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7C30AF46-3DF1-498D-B38D-FE44B55607B8}">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601980</xdr:colOff>
      <xdr:row>1</xdr:row>
      <xdr:rowOff>68580</xdr:rowOff>
    </xdr:from>
    <xdr:to>
      <xdr:col>11</xdr:col>
      <xdr:colOff>251460</xdr:colOff>
      <xdr:row>14</xdr:row>
      <xdr:rowOff>15240</xdr:rowOff>
    </xdr:to>
    <xdr:graphicFrame macro="">
      <xdr:nvGraphicFramePr>
        <xdr:cNvPr id="2" name="Chart 1">
          <a:extLst>
            <a:ext uri="{FF2B5EF4-FFF2-40B4-BE49-F238E27FC236}">
              <a16:creationId xmlns:a16="http://schemas.microsoft.com/office/drawing/2014/main" id="{1DB02309-3DF0-8EEA-0292-DC26AE7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320040</xdr:colOff>
      <xdr:row>14</xdr:row>
      <xdr:rowOff>179070</xdr:rowOff>
    </xdr:from>
    <xdr:to>
      <xdr:col>10</xdr:col>
      <xdr:colOff>403860</xdr:colOff>
      <xdr:row>26</xdr:row>
      <xdr:rowOff>68580</xdr:rowOff>
    </xdr:to>
    <xdr:graphicFrame macro="">
      <xdr:nvGraphicFramePr>
        <xdr:cNvPr id="3" name="Chart 2">
          <a:extLst>
            <a:ext uri="{FF2B5EF4-FFF2-40B4-BE49-F238E27FC236}">
              <a16:creationId xmlns:a16="http://schemas.microsoft.com/office/drawing/2014/main" id="{A55035AA-22E9-A946-1475-E401CB53A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426720</xdr:colOff>
      <xdr:row>1</xdr:row>
      <xdr:rowOff>57150</xdr:rowOff>
    </xdr:from>
    <xdr:to>
      <xdr:col>10</xdr:col>
      <xdr:colOff>121920</xdr:colOff>
      <xdr:row>16</xdr:row>
      <xdr:rowOff>57150</xdr:rowOff>
    </xdr:to>
    <xdr:graphicFrame macro="">
      <xdr:nvGraphicFramePr>
        <xdr:cNvPr id="2" name="Chart 1">
          <a:extLst>
            <a:ext uri="{FF2B5EF4-FFF2-40B4-BE49-F238E27FC236}">
              <a16:creationId xmlns:a16="http://schemas.microsoft.com/office/drawing/2014/main" id="{7DE9210A-579B-E443-AC79-C9E722C29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68580</xdr:colOff>
      <xdr:row>2</xdr:row>
      <xdr:rowOff>34290</xdr:rowOff>
    </xdr:from>
    <xdr:to>
      <xdr:col>10</xdr:col>
      <xdr:colOff>312420</xdr:colOff>
      <xdr:row>10</xdr:row>
      <xdr:rowOff>106680</xdr:rowOff>
    </xdr:to>
    <xdr:graphicFrame macro="">
      <xdr:nvGraphicFramePr>
        <xdr:cNvPr id="2" name="Chart 1">
          <a:extLst>
            <a:ext uri="{FF2B5EF4-FFF2-40B4-BE49-F238E27FC236}">
              <a16:creationId xmlns:a16="http://schemas.microsoft.com/office/drawing/2014/main" id="{4EE820CC-71FC-8BAA-FE89-F236290A0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10</xdr:row>
      <xdr:rowOff>125730</xdr:rowOff>
    </xdr:from>
    <xdr:to>
      <xdr:col>13</xdr:col>
      <xdr:colOff>518160</xdr:colOff>
      <xdr:row>22</xdr:row>
      <xdr:rowOff>76200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E4D62DF-7239-F572-0BC1-362B6B491C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69280" y="1954530"/>
              <a:ext cx="3985260" cy="21450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274320</xdr:colOff>
      <xdr:row>12</xdr:row>
      <xdr:rowOff>87630</xdr:rowOff>
    </xdr:from>
    <xdr:to>
      <xdr:col>9</xdr:col>
      <xdr:colOff>228600</xdr:colOff>
      <xdr:row>27</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1294B86-A308-9E0A-2A1F-3AF3A8C1CB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23360" y="2282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8</xdr:row>
      <xdr:rowOff>7620</xdr:rowOff>
    </xdr:from>
    <xdr:to>
      <xdr:col>5</xdr:col>
      <xdr:colOff>373380</xdr:colOff>
      <xdr:row>19</xdr:row>
      <xdr:rowOff>0</xdr:rowOff>
    </xdr:to>
    <xdr:graphicFrame macro="">
      <xdr:nvGraphicFramePr>
        <xdr:cNvPr id="2" name="Chart 1">
          <a:extLst>
            <a:ext uri="{FF2B5EF4-FFF2-40B4-BE49-F238E27FC236}">
              <a16:creationId xmlns:a16="http://schemas.microsoft.com/office/drawing/2014/main" id="{E1A94968-FFB9-413C-B0A9-26A59690B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419100</xdr:colOff>
      <xdr:row>7</xdr:row>
      <xdr:rowOff>175260</xdr:rowOff>
    </xdr:from>
    <xdr:to>
      <xdr:col>7</xdr:col>
      <xdr:colOff>693420</xdr:colOff>
      <xdr:row>18</xdr:row>
      <xdr:rowOff>175260</xdr:rowOff>
    </xdr:to>
    <xdr:graphicFrame macro="">
      <xdr:nvGraphicFramePr>
        <xdr:cNvPr id="3" name="Chart 2">
          <a:extLst>
            <a:ext uri="{FF2B5EF4-FFF2-40B4-BE49-F238E27FC236}">
              <a16:creationId xmlns:a16="http://schemas.microsoft.com/office/drawing/2014/main" id="{D8B93556-DE26-4064-9287-C189B2515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723900</xdr:colOff>
      <xdr:row>8</xdr:row>
      <xdr:rowOff>0</xdr:rowOff>
    </xdr:from>
    <xdr:to>
      <xdr:col>9</xdr:col>
      <xdr:colOff>0</xdr:colOff>
      <xdr:row>19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6AE86B-8859-4F65-958B-91EE03D0F6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738360" y="1623060"/>
              <a:ext cx="3909060" cy="2011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xdr:colOff>
      <xdr:row>19</xdr:row>
      <xdr:rowOff>68496</xdr:rowOff>
    </xdr:from>
    <xdr:to>
      <xdr:col>5</xdr:col>
      <xdr:colOff>376720</xdr:colOff>
      <xdr:row>32</xdr:row>
      <xdr:rowOff>1</xdr:rowOff>
    </xdr:to>
    <xdr:graphicFrame macro="">
      <xdr:nvGraphicFramePr>
        <xdr:cNvPr id="5" name="Chart 4">
          <a:extLst>
            <a:ext uri="{FF2B5EF4-FFF2-40B4-BE49-F238E27FC236}">
              <a16:creationId xmlns:a16="http://schemas.microsoft.com/office/drawing/2014/main" id="{5B7AC033-8A36-4641-8C03-74C4DEBA5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428089</xdr:colOff>
      <xdr:row>19</xdr:row>
      <xdr:rowOff>77057</xdr:rowOff>
    </xdr:from>
    <xdr:to>
      <xdr:col>7</xdr:col>
      <xdr:colOff>693506</xdr:colOff>
      <xdr:row>32</xdr:row>
      <xdr:rowOff>8561</xdr:rowOff>
    </xdr:to>
    <xdr:graphicFrame macro="">
      <xdr:nvGraphicFramePr>
        <xdr:cNvPr id="6" name="Chart 5">
          <a:extLst>
            <a:ext uri="{FF2B5EF4-FFF2-40B4-BE49-F238E27FC236}">
              <a16:creationId xmlns:a16="http://schemas.microsoft.com/office/drawing/2014/main" id="{CB21E48D-5375-4616-ACB9-3DE3B6CE2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719191</xdr:colOff>
      <xdr:row>19</xdr:row>
      <xdr:rowOff>77057</xdr:rowOff>
    </xdr:from>
    <xdr:to>
      <xdr:col>8</xdr:col>
      <xdr:colOff>2345933</xdr:colOff>
      <xdr:row>31</xdr:row>
      <xdr:rowOff>179797</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E61717F2-858D-41C1-B182-B2B6B100E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733651" y="3711797"/>
              <a:ext cx="3905122" cy="2297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548726</xdr:colOff>
      <xdr:row>25</xdr:row>
      <xdr:rowOff>56509</xdr:rowOff>
    </xdr:from>
    <xdr:to>
      <xdr:col>3</xdr:col>
      <xdr:colOff>553863</xdr:colOff>
      <xdr:row>31</xdr:row>
      <xdr:rowOff>171237</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F82037A1-01B1-1519-8A8C-205B1EF03B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726" y="4714127"/>
              <a:ext cx="1828800" cy="1193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549325</xdr:colOff>
      <xdr:row>13</xdr:row>
      <xdr:rowOff>125603</xdr:rowOff>
    </xdr:from>
    <xdr:to>
      <xdr:col>3</xdr:col>
      <xdr:colOff>554462</xdr:colOff>
      <xdr:row>24</xdr:row>
      <xdr:rowOff>171236</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FC84E0DA-362F-D9E7-26CF-9009B3D668B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9325" y="2625648"/>
              <a:ext cx="1828800" cy="2023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558486</xdr:colOff>
      <xdr:row>8</xdr:row>
      <xdr:rowOff>23461</xdr:rowOff>
    </xdr:from>
    <xdr:to>
      <xdr:col>3</xdr:col>
      <xdr:colOff>563623</xdr:colOff>
      <xdr:row>13</xdr:row>
      <xdr:rowOff>85618</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B38894B3-4E23-4F80-6CF1-0ABA1F627E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8486" y="1624517"/>
              <a:ext cx="1828800" cy="961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hik Mehlawat" refreshedDate="45580.922874074073" createdVersion="8" refreshedVersion="8" minRefreshableVersion="3" recordCount="1470" xr:uid="{0BF33668-47E9-4C9E-9F45-7B8401EA6B72}">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36690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4BEA1E-25E1-403A-8B4D-D675607D446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410644-DD80-4E47-AEEA-959C80017718}"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B2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04EDE6-0EF1-4FE8-8ECA-DBCAD24464D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9BFE4E-475E-49E3-A0AE-4AD47D81153F}"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2"/>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97989A-1B2C-4522-A26D-9EBCBF31E683}"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6C7283-281E-4336-8FBF-1BD8C2994277}"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2A7568-720F-44B9-9E6D-0D257D976296}"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5EAED4E-8BAD-4260-83F4-17421E9EF965}" sourceName="Department">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63DE02-3EC8-47EC-B240-37113B10B98D}" sourceName="Education Field">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1714DD-4867-497C-B7FF-F01ED7961E13}" sourceName="Gender">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193CD74-98A1-4BD0-813E-3FF09E5E804F}" cache="Slicer_Department" caption="Department" rowHeight="234950"/>
  <slicer name="Education Field" xr10:uid="{7948C396-2AC2-4C06-A274-B685B673B6B4}" cache="Slicer_Education_Field" caption="Education Field" rowHeight="234950"/>
  <slicer name="Gender" xr10:uid="{16F6ED14-E699-4A15-8693-E56179063669}"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713071-3718-4D53-9605-ED5ECF1AA9D7}" name="Table13" displayName="Table13" ref="A1:AR1471" totalsRowShown="0">
  <tableColumns count="44">
    <tableColumn id="1" xr3:uid="{9F5A76AE-3E02-4CDD-BD62-936E7EC0452C}" name="Attrition"/>
    <tableColumn id="2" xr3:uid="{64A4FB92-231F-4A64-8EDB-24317D2C89F1}" name="Business Travel"/>
    <tableColumn id="3" xr3:uid="{2ED5472C-4BBE-446A-B148-6D8DEF03A5B0}" name="CF_age band"/>
    <tableColumn id="4" xr3:uid="{4E2ADA80-B8DE-4476-9E46-507A029DD506}" name="CF_attrition label"/>
    <tableColumn id="5" xr3:uid="{428DC91A-365B-4CB4-B682-5E8345A38F46}" name="Department"/>
    <tableColumn id="6" xr3:uid="{B9CE919A-6291-4412-B1B1-77255358EC5F}" name="Education Field"/>
    <tableColumn id="7" xr3:uid="{7BF6B127-9695-4779-9F80-DC48FAA1509A}" name="emp no"/>
    <tableColumn id="8" xr3:uid="{D84F9242-BDEF-437D-A40C-CAB022B26041}" name="Employee Number"/>
    <tableColumn id="9" xr3:uid="{BE3782B0-AE3A-4BA5-A939-E44CDCC2C3D5}" name="Gender"/>
    <tableColumn id="10" xr3:uid="{D25C0446-D1D8-43B2-B5E8-2FD0790F1277}" name="Job Role"/>
    <tableColumn id="11" xr3:uid="{DDEDF958-9A25-46B3-B070-A04C0656DAB2}" name="Marital Status"/>
    <tableColumn id="12" xr3:uid="{470C2620-48E9-4906-8C56-1A5D36D8EDA8}" name="Over Time"/>
    <tableColumn id="13" xr3:uid="{07698BD3-FA94-47A0-AFCB-A9A75D511096}" name="Over18"/>
    <tableColumn id="14" xr3:uid="{71EF0697-3D31-47B2-83B1-CEBD34B2D108}" name="Training Times Last Year"/>
    <tableColumn id="15" xr3:uid="{A46ED107-6880-40C2-8A69-A93A1DE864BB}" name="-2"/>
    <tableColumn id="16" xr3:uid="{C6A6893A-A2F7-4812-AF7C-5CF5014E887C}" name="0"/>
    <tableColumn id="17" xr3:uid="{F38DBE7F-A680-4235-BB70-F75F6DB5CA73}" name="Age"/>
    <tableColumn id="18" xr3:uid="{F458A4F3-348D-423C-BE4E-CF524A673827}" name="CF_attrition count"/>
    <tableColumn id="19" xr3:uid="{25B2A1F6-B127-4DDB-BB4B-185C7882DB06}" name="CF_attrition counts"/>
    <tableColumn id="20" xr3:uid="{FD3D331A-4112-4C5D-B933-546F12A1510C}" name="CF_attrition rate"/>
    <tableColumn id="21" xr3:uid="{EE2A92C2-378B-4C8C-B19E-CF9A16BA7090}" name="CF_current Employee"/>
    <tableColumn id="22" xr3:uid="{E956971C-50D4-4235-B21E-FB08728FFC90}" name="Daily Rate"/>
    <tableColumn id="23" xr3:uid="{B2D67AC2-AA67-4F77-A39C-E119FFC71917}" name="Distance From Home"/>
    <tableColumn id="24" xr3:uid="{BE80A4D2-A99C-4908-8C79-80024C846D3F}" name="Education"/>
    <tableColumn id="25" xr3:uid="{1FAD1F67-212B-4F0F-BB55-44E6652D55C5}" name="Employee Count"/>
    <tableColumn id="26" xr3:uid="{0ACA6B98-CA44-478A-8015-7AA6EB2804E6}" name="Environment Satisfaction"/>
    <tableColumn id="27" xr3:uid="{1337F5E5-4B32-4319-B73D-F2665B9FA34A}" name="Hourly Rate"/>
    <tableColumn id="28" xr3:uid="{F4609093-E2FB-467D-B2C9-68AB20AB54F4}" name="Job Involvement"/>
    <tableColumn id="29" xr3:uid="{5A92C53F-4BCE-46DB-B15E-A3E54A06D2D7}" name="Job Level"/>
    <tableColumn id="30" xr3:uid="{5AEA1881-20D8-4EBF-80FA-4D0AA781EB81}" name="Job Satisfaction"/>
    <tableColumn id="31" xr3:uid="{CD21A736-244F-4FFD-9056-7B840979196A}" name="Monthly Income"/>
    <tableColumn id="32" xr3:uid="{7D8B4D8E-0F54-48DA-ADC6-9D4E3C2FE5D9}" name="Monthly Rate"/>
    <tableColumn id="33" xr3:uid="{8AE2661E-3EE8-4367-80F8-84CD621DCE97}" name="Num Companies Worked"/>
    <tableColumn id="34" xr3:uid="{3545679A-A285-4916-AFEB-282D60DEF7E3}" name="Percent Salary Hike"/>
    <tableColumn id="35" xr3:uid="{F6B43C47-870C-4B4D-92A3-4C9174A41014}" name="Performance Rating"/>
    <tableColumn id="36" xr3:uid="{DAAB312F-0496-41F9-80CA-CFD88DA372A7}" name="Relationship Satisfaction"/>
    <tableColumn id="37" xr3:uid="{AE45A421-2CA3-44EA-A98C-F60E85326FDA}" name="Standard Hours"/>
    <tableColumn id="38" xr3:uid="{3CEE3BEA-B831-4E4D-8EA7-1B12229E4C04}" name="Stock Option Level"/>
    <tableColumn id="39" xr3:uid="{32DC52D5-A9DC-43A6-B3FA-74BB64AEE062}" name="Total Working Years"/>
    <tableColumn id="40" xr3:uid="{E8EC2DCD-52A7-4E43-8CB8-5C9443F33793}" name="Work Life Balance"/>
    <tableColumn id="41" xr3:uid="{904815A7-4CE5-4F22-AA1C-5F936EA0C379}" name="Years At Company"/>
    <tableColumn id="42" xr3:uid="{40F2D74E-314C-4778-B129-72F20E85D050}" name="Years In Current Role"/>
    <tableColumn id="43" xr3:uid="{A5EF68A3-6E59-4E37-9D98-7BD3C6D9DFCC}" name="Years Since Last Promotion"/>
    <tableColumn id="44" xr3:uid="{15CE7DEA-E7A1-4249-A6B2-33A10707DCDB}"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72F8-D660-4507-990A-BA5671161504}">
  <dimension ref="A1:AR1471"/>
  <sheetViews>
    <sheetView topLeftCell="A756" zoomScale="52" workbookViewId="0">
      <selection activeCell="B5" sqref="B5"/>
    </sheetView>
  </sheetViews>
  <sheetFormatPr defaultRowHeight="14.4" x14ac:dyDescent="0.3"/>
  <cols>
    <col min="2" max="2" width="15.6640625" bestFit="1" customWidth="1"/>
  </cols>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CE9E-FDB2-4B61-9192-21B537ADDA99}">
  <dimension ref="A3:E8"/>
  <sheetViews>
    <sheetView workbookViewId="0">
      <selection activeCell="A7" sqref="A7:E8"/>
    </sheetView>
  </sheetViews>
  <sheetFormatPr defaultRowHeight="14.4" x14ac:dyDescent="0.3"/>
  <cols>
    <col min="1" max="1" width="24.77734375" bestFit="1" customWidth="1"/>
    <col min="2" max="2" width="22.88671875" bestFit="1" customWidth="1"/>
    <col min="3" max="3" width="13.88671875" bestFit="1" customWidth="1"/>
    <col min="4" max="1470" width="15.5546875" bestFit="1" customWidth="1"/>
    <col min="1471" max="1471" width="10.77734375" bestFit="1" customWidth="1"/>
  </cols>
  <sheetData>
    <row r="3" spans="1:5" x14ac:dyDescent="0.3">
      <c r="A3" t="s">
        <v>1556</v>
      </c>
      <c r="B3" t="s">
        <v>1557</v>
      </c>
      <c r="C3" t="s">
        <v>1558</v>
      </c>
    </row>
    <row r="4" spans="1:5" x14ac:dyDescent="0.3">
      <c r="A4" s="11">
        <v>1470</v>
      </c>
      <c r="B4" s="11">
        <v>237</v>
      </c>
      <c r="C4" s="11">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3">
        <f>GETPIVOTDATA("Average of Age",$A$3)</f>
        <v>36.923809523809524</v>
      </c>
      <c r="D8">
        <f>A8-B8</f>
        <v>1233</v>
      </c>
      <c r="E8" s="4">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72C1-C642-4DF2-A2F6-DA207544CD4B}">
  <dimension ref="A3:B22"/>
  <sheetViews>
    <sheetView topLeftCell="A5" workbookViewId="0">
      <selection activeCell="B27" sqref="B27"/>
    </sheetView>
  </sheetViews>
  <sheetFormatPr defaultRowHeight="14.4" x14ac:dyDescent="0.3"/>
  <cols>
    <col min="1" max="1" width="15.88671875" bestFit="1" customWidth="1"/>
    <col min="2" max="2" width="22.88671875" bestFit="1" customWidth="1"/>
  </cols>
  <sheetData>
    <row r="3" spans="1:2" x14ac:dyDescent="0.3">
      <c r="A3" s="1" t="s">
        <v>1555</v>
      </c>
      <c r="B3" t="s">
        <v>1564</v>
      </c>
    </row>
    <row r="4" spans="1:2" x14ac:dyDescent="0.3">
      <c r="A4" s="2" t="s">
        <v>7</v>
      </c>
      <c r="B4" s="11">
        <v>588</v>
      </c>
    </row>
    <row r="5" spans="1:2" x14ac:dyDescent="0.3">
      <c r="A5" s="2" t="s">
        <v>18</v>
      </c>
      <c r="B5" s="11">
        <v>882</v>
      </c>
    </row>
    <row r="6" spans="1:2" x14ac:dyDescent="0.3">
      <c r="A6" s="2" t="s">
        <v>1554</v>
      </c>
      <c r="B6" s="11">
        <v>1470</v>
      </c>
    </row>
    <row r="16" spans="1:2" x14ac:dyDescent="0.3">
      <c r="A16" s="1" t="s">
        <v>1555</v>
      </c>
      <c r="B16" t="s">
        <v>1557</v>
      </c>
    </row>
    <row r="17" spans="1:2" x14ac:dyDescent="0.3">
      <c r="A17" s="2" t="s">
        <v>90</v>
      </c>
      <c r="B17" s="11">
        <v>5</v>
      </c>
    </row>
    <row r="18" spans="1:2" x14ac:dyDescent="0.3">
      <c r="A18" s="2" t="s">
        <v>21</v>
      </c>
      <c r="B18" s="11">
        <v>31</v>
      </c>
    </row>
    <row r="19" spans="1:2" x14ac:dyDescent="0.3">
      <c r="A19" s="2" t="s">
        <v>11</v>
      </c>
      <c r="B19" s="11">
        <v>44</v>
      </c>
    </row>
    <row r="20" spans="1:2" x14ac:dyDescent="0.3">
      <c r="A20" s="2" t="s">
        <v>27</v>
      </c>
      <c r="B20" s="11">
        <v>58</v>
      </c>
    </row>
    <row r="21" spans="1:2" x14ac:dyDescent="0.3">
      <c r="A21" s="2" t="s">
        <v>33</v>
      </c>
      <c r="B21" s="11">
        <v>99</v>
      </c>
    </row>
    <row r="22" spans="1:2" x14ac:dyDescent="0.3">
      <c r="A22" s="2" t="s">
        <v>1554</v>
      </c>
      <c r="B22" s="11">
        <v>237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65FF-8249-44BD-8F6D-8B1177F306A5}">
  <dimension ref="A3:B7"/>
  <sheetViews>
    <sheetView workbookViewId="0">
      <selection activeCell="P12" sqref="P12"/>
    </sheetView>
  </sheetViews>
  <sheetFormatPr defaultRowHeight="14.4" x14ac:dyDescent="0.3"/>
  <cols>
    <col min="1" max="1" width="12.5546875" bestFit="1" customWidth="1"/>
    <col min="2" max="2" width="22.88671875" bestFit="1" customWidth="1"/>
  </cols>
  <sheetData>
    <row r="3" spans="1:2" x14ac:dyDescent="0.3">
      <c r="A3" s="1" t="s">
        <v>1555</v>
      </c>
      <c r="B3" t="s">
        <v>1557</v>
      </c>
    </row>
    <row r="4" spans="1:2" x14ac:dyDescent="0.3">
      <c r="A4" s="2" t="s">
        <v>117</v>
      </c>
      <c r="B4" s="11">
        <v>12</v>
      </c>
    </row>
    <row r="5" spans="1:2" x14ac:dyDescent="0.3">
      <c r="A5" s="2" t="s">
        <v>4</v>
      </c>
      <c r="B5" s="11">
        <v>92</v>
      </c>
    </row>
    <row r="6" spans="1:2" x14ac:dyDescent="0.3">
      <c r="A6" s="2" t="s">
        <v>16</v>
      </c>
      <c r="B6" s="11">
        <v>133</v>
      </c>
    </row>
    <row r="7" spans="1:2" x14ac:dyDescent="0.3">
      <c r="A7" s="2" t="s">
        <v>1554</v>
      </c>
      <c r="B7" s="1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9229-5759-47F9-8361-E947DE72CD7F}">
  <dimension ref="A3:F20"/>
  <sheetViews>
    <sheetView topLeftCell="A2" workbookViewId="0">
      <selection activeCell="B23" sqref="B23"/>
    </sheetView>
  </sheetViews>
  <sheetFormatPr defaultRowHeight="14.4" x14ac:dyDescent="0.3"/>
  <cols>
    <col min="1" max="1" width="12.5546875" bestFit="1" customWidth="1"/>
    <col min="2" max="2" width="22.88671875" bestFit="1" customWidth="1"/>
  </cols>
  <sheetData>
    <row r="3" spans="1:6" x14ac:dyDescent="0.3">
      <c r="A3" s="1" t="s">
        <v>1555</v>
      </c>
      <c r="B3" t="s">
        <v>1557</v>
      </c>
    </row>
    <row r="4" spans="1:6" x14ac:dyDescent="0.3">
      <c r="A4" s="2" t="s">
        <v>48</v>
      </c>
      <c r="B4" s="11">
        <v>38</v>
      </c>
    </row>
    <row r="5" spans="1:6" x14ac:dyDescent="0.3">
      <c r="A5" s="2" t="s">
        <v>25</v>
      </c>
      <c r="B5" s="11">
        <v>112</v>
      </c>
    </row>
    <row r="6" spans="1:6" x14ac:dyDescent="0.3">
      <c r="A6" s="2" t="s">
        <v>2</v>
      </c>
      <c r="B6" s="11">
        <v>51</v>
      </c>
    </row>
    <row r="7" spans="1:6" x14ac:dyDescent="0.3">
      <c r="A7" s="2" t="s">
        <v>14</v>
      </c>
      <c r="B7" s="11">
        <v>25</v>
      </c>
    </row>
    <row r="8" spans="1:6" x14ac:dyDescent="0.3">
      <c r="A8" s="2" t="s">
        <v>31</v>
      </c>
      <c r="B8" s="11">
        <v>11</v>
      </c>
    </row>
    <row r="9" spans="1:6" x14ac:dyDescent="0.3">
      <c r="A9" s="2" t="s">
        <v>1554</v>
      </c>
      <c r="B9" s="11">
        <v>237</v>
      </c>
    </row>
    <row r="16" spans="1:6" x14ac:dyDescent="0.3">
      <c r="A16" s="1" t="s">
        <v>1555</v>
      </c>
      <c r="B16" t="s">
        <v>1557</v>
      </c>
      <c r="E16" t="s">
        <v>1565</v>
      </c>
      <c r="F16" t="s">
        <v>1560</v>
      </c>
    </row>
    <row r="17" spans="1:6" x14ac:dyDescent="0.3">
      <c r="A17" s="2" t="s">
        <v>35</v>
      </c>
      <c r="B17" s="11">
        <v>33</v>
      </c>
      <c r="E17" s="2" t="s">
        <v>35</v>
      </c>
      <c r="F17">
        <f>GETPIVOTDATA("CF_attrition count",$A$16,"Marital Status","Divorced")</f>
        <v>33</v>
      </c>
    </row>
    <row r="18" spans="1:6" x14ac:dyDescent="0.3">
      <c r="A18" s="2" t="s">
        <v>20</v>
      </c>
      <c r="B18" s="11">
        <v>84</v>
      </c>
      <c r="E18" s="2" t="s">
        <v>20</v>
      </c>
      <c r="F18">
        <f>GETPIVOTDATA("CF_attrition count",$A$16,"Marital Status","Married")</f>
        <v>84</v>
      </c>
    </row>
    <row r="19" spans="1:6" x14ac:dyDescent="0.3">
      <c r="A19" s="2" t="s">
        <v>9</v>
      </c>
      <c r="B19" s="11">
        <v>120</v>
      </c>
      <c r="E19" s="2" t="s">
        <v>9</v>
      </c>
      <c r="F19">
        <f>GETPIVOTDATA("CF_attrition count",$A$16,"Marital Status","Single")</f>
        <v>120</v>
      </c>
    </row>
    <row r="20" spans="1:6" x14ac:dyDescent="0.3">
      <c r="A20" s="2" t="s">
        <v>1554</v>
      </c>
      <c r="B20" s="11">
        <v>237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9EB3-C14A-4F8F-912D-1B130B9C62CF}">
  <dimension ref="A3:F13"/>
  <sheetViews>
    <sheetView topLeftCell="A2" workbookViewId="0">
      <selection activeCell="J8" sqref="J8"/>
    </sheetView>
  </sheetViews>
  <sheetFormatPr defaultRowHeight="14.4" x14ac:dyDescent="0.3"/>
  <cols>
    <col min="1" max="2" width="22.88671875" bestFit="1" customWidth="1"/>
    <col min="5" max="5" width="22.88671875" bestFit="1" customWidth="1"/>
  </cols>
  <sheetData>
    <row r="3" spans="1:6" x14ac:dyDescent="0.3">
      <c r="A3" s="1" t="s">
        <v>1555</v>
      </c>
      <c r="B3" t="s">
        <v>1557</v>
      </c>
      <c r="E3" t="s">
        <v>1519</v>
      </c>
      <c r="F3" t="s">
        <v>1560</v>
      </c>
    </row>
    <row r="4" spans="1:6" x14ac:dyDescent="0.3">
      <c r="A4" s="2" t="s">
        <v>39</v>
      </c>
      <c r="B4" s="11">
        <v>9</v>
      </c>
      <c r="E4" s="2" t="s">
        <v>39</v>
      </c>
      <c r="F4">
        <f>GETPIVOTDATA("CF_attrition count",$A$3,"Job Role",E4)</f>
        <v>9</v>
      </c>
    </row>
    <row r="5" spans="1:6" x14ac:dyDescent="0.3">
      <c r="A5" s="2" t="s">
        <v>119</v>
      </c>
      <c r="B5" s="11">
        <v>12</v>
      </c>
      <c r="E5" s="2" t="s">
        <v>119</v>
      </c>
      <c r="F5">
        <f t="shared" ref="F5:F12" si="0">GETPIVOTDATA("CF_attrition count",$A$3,"Job Role",E5)</f>
        <v>12</v>
      </c>
    </row>
    <row r="6" spans="1:6" x14ac:dyDescent="0.3">
      <c r="A6" s="2" t="s">
        <v>24</v>
      </c>
      <c r="B6" s="11">
        <v>62</v>
      </c>
      <c r="E6" s="2" t="s">
        <v>24</v>
      </c>
      <c r="F6">
        <f t="shared" si="0"/>
        <v>62</v>
      </c>
    </row>
    <row r="7" spans="1:6" x14ac:dyDescent="0.3">
      <c r="A7" s="2" t="s">
        <v>51</v>
      </c>
      <c r="B7" s="11">
        <v>5</v>
      </c>
      <c r="E7" s="2" t="s">
        <v>51</v>
      </c>
      <c r="F7">
        <f t="shared" si="0"/>
        <v>5</v>
      </c>
    </row>
    <row r="8" spans="1:6" x14ac:dyDescent="0.3">
      <c r="A8" s="2" t="s">
        <v>37</v>
      </c>
      <c r="B8" s="11">
        <v>10</v>
      </c>
      <c r="E8" s="2" t="s">
        <v>37</v>
      </c>
      <c r="F8">
        <f t="shared" si="0"/>
        <v>10</v>
      </c>
    </row>
    <row r="9" spans="1:6" x14ac:dyDescent="0.3">
      <c r="A9" s="2" t="s">
        <v>57</v>
      </c>
      <c r="B9" s="11">
        <v>2</v>
      </c>
      <c r="E9" s="2" t="s">
        <v>57</v>
      </c>
      <c r="F9">
        <f t="shared" si="0"/>
        <v>2</v>
      </c>
    </row>
    <row r="10" spans="1:6" x14ac:dyDescent="0.3">
      <c r="A10" s="2" t="s">
        <v>19</v>
      </c>
      <c r="B10" s="11">
        <v>47</v>
      </c>
      <c r="E10" s="2" t="s">
        <v>19</v>
      </c>
      <c r="F10">
        <f t="shared" si="0"/>
        <v>47</v>
      </c>
    </row>
    <row r="11" spans="1:6" x14ac:dyDescent="0.3">
      <c r="A11" s="2" t="s">
        <v>8</v>
      </c>
      <c r="B11" s="11">
        <v>57</v>
      </c>
      <c r="E11" s="2" t="s">
        <v>8</v>
      </c>
      <c r="F11">
        <f t="shared" si="0"/>
        <v>57</v>
      </c>
    </row>
    <row r="12" spans="1:6" x14ac:dyDescent="0.3">
      <c r="A12" s="2" t="s">
        <v>55</v>
      </c>
      <c r="B12" s="11">
        <v>33</v>
      </c>
      <c r="E12" s="2" t="s">
        <v>55</v>
      </c>
      <c r="F12">
        <f t="shared" si="0"/>
        <v>33</v>
      </c>
    </row>
    <row r="13" spans="1:6" x14ac:dyDescent="0.3">
      <c r="A13" s="2" t="s">
        <v>1554</v>
      </c>
      <c r="B13" s="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1391-9E49-4926-B63A-8B7A698C6D71}">
  <dimension ref="A1:I32"/>
  <sheetViews>
    <sheetView showGridLines="0" tabSelected="1" zoomScale="73" zoomScaleNormal="73" workbookViewId="0">
      <selection sqref="A1:XFD1048576"/>
    </sheetView>
  </sheetViews>
  <sheetFormatPr defaultRowHeight="14.4" x14ac:dyDescent="0.3"/>
  <cols>
    <col min="5" max="5" width="31.44140625" customWidth="1"/>
    <col min="6" max="6" width="33" customWidth="1"/>
    <col min="7" max="7" width="31.44140625" customWidth="1"/>
    <col min="8" max="8" width="33.21875" customWidth="1"/>
    <col min="9" max="9" width="34.33203125" customWidth="1"/>
  </cols>
  <sheetData>
    <row r="1" spans="1:9" x14ac:dyDescent="0.3">
      <c r="A1" s="9" t="s">
        <v>1566</v>
      </c>
      <c r="B1" s="10"/>
      <c r="C1" s="10"/>
      <c r="D1" s="10"/>
      <c r="E1" s="10"/>
      <c r="F1" s="10"/>
      <c r="G1" s="10"/>
      <c r="H1" s="10"/>
      <c r="I1" s="10"/>
    </row>
    <row r="2" spans="1:9" x14ac:dyDescent="0.3">
      <c r="A2" s="10"/>
      <c r="B2" s="10"/>
      <c r="C2" s="10"/>
      <c r="D2" s="10"/>
      <c r="E2" s="10"/>
      <c r="F2" s="10"/>
      <c r="G2" s="10"/>
      <c r="H2" s="10"/>
      <c r="I2" s="10"/>
    </row>
    <row r="3" spans="1:9" ht="13.8" customHeight="1" x14ac:dyDescent="0.3">
      <c r="A3" s="10"/>
      <c r="B3" s="10"/>
      <c r="C3" s="10"/>
      <c r="D3" s="10"/>
      <c r="E3" s="10"/>
      <c r="F3" s="10"/>
      <c r="G3" s="10"/>
      <c r="H3" s="10"/>
      <c r="I3" s="10"/>
    </row>
    <row r="4" spans="1:9" x14ac:dyDescent="0.3">
      <c r="A4" s="10"/>
      <c r="B4" s="10"/>
      <c r="C4" s="10"/>
      <c r="D4" s="10"/>
      <c r="E4" s="10"/>
      <c r="F4" s="10"/>
      <c r="G4" s="10"/>
      <c r="H4" s="10"/>
      <c r="I4" s="10"/>
    </row>
    <row r="5" spans="1:9" x14ac:dyDescent="0.3">
      <c r="A5" s="5"/>
      <c r="B5" s="5"/>
      <c r="C5" s="5"/>
      <c r="D5" s="5"/>
      <c r="E5" s="5"/>
      <c r="F5" s="5"/>
      <c r="G5" s="5"/>
      <c r="H5" s="5"/>
      <c r="I5" s="5"/>
    </row>
    <row r="6" spans="1:9" ht="21" x14ac:dyDescent="0.4">
      <c r="A6" s="5"/>
      <c r="B6" s="5"/>
      <c r="C6" s="5"/>
      <c r="D6" s="5"/>
      <c r="E6" s="6" t="s">
        <v>1559</v>
      </c>
      <c r="F6" s="6" t="s">
        <v>1560</v>
      </c>
      <c r="G6" s="6" t="s">
        <v>1561</v>
      </c>
      <c r="H6" s="6" t="s">
        <v>1562</v>
      </c>
      <c r="I6" s="6" t="s">
        <v>1563</v>
      </c>
    </row>
    <row r="7" spans="1:9" ht="21" x14ac:dyDescent="0.4">
      <c r="A7" s="5"/>
      <c r="B7" s="5"/>
      <c r="C7" s="5"/>
      <c r="D7" s="5"/>
      <c r="E7" s="6">
        <f>GETPIVOTDATA("Count of Employee Number",KPI!$A$3)</f>
        <v>1470</v>
      </c>
      <c r="F7" s="6">
        <f>GETPIVOTDATA("Sum of CF_attrition count",KPI!$A$3)</f>
        <v>237</v>
      </c>
      <c r="G7" s="7">
        <f>GETPIVOTDATA("Average of Age",KPI!$A$3)</f>
        <v>36.923809523809524</v>
      </c>
      <c r="H7" s="6">
        <f>E7-F7</f>
        <v>1233</v>
      </c>
      <c r="I7" s="8">
        <f>F7/E7</f>
        <v>0.16122448979591836</v>
      </c>
    </row>
    <row r="8" spans="1:9" x14ac:dyDescent="0.3">
      <c r="A8" s="5"/>
      <c r="B8" s="5"/>
      <c r="C8" s="5"/>
      <c r="D8" s="5"/>
      <c r="E8" s="5"/>
      <c r="F8" s="5"/>
      <c r="G8" s="5"/>
      <c r="H8" s="5"/>
      <c r="I8" s="5"/>
    </row>
    <row r="9" spans="1:9" x14ac:dyDescent="0.3">
      <c r="A9" s="5"/>
      <c r="B9" s="5"/>
      <c r="C9" s="5"/>
      <c r="D9" s="5"/>
      <c r="E9" s="5"/>
      <c r="F9" s="5"/>
      <c r="G9" s="5"/>
      <c r="H9" s="5"/>
      <c r="I9" s="5"/>
    </row>
    <row r="10" spans="1:9" x14ac:dyDescent="0.3">
      <c r="A10" s="5"/>
      <c r="B10" s="5"/>
      <c r="C10" s="5"/>
      <c r="D10" s="5"/>
      <c r="E10" s="5"/>
      <c r="F10" s="5"/>
      <c r="G10" s="5"/>
      <c r="H10" s="5"/>
      <c r="I10" s="5"/>
    </row>
    <row r="11" spans="1:9" x14ac:dyDescent="0.3">
      <c r="A11" s="5"/>
      <c r="B11" s="5"/>
      <c r="C11" s="5"/>
      <c r="D11" s="5"/>
      <c r="E11" s="5"/>
      <c r="F11" s="5"/>
      <c r="G11" s="5"/>
      <c r="H11" s="5"/>
      <c r="I11" s="5"/>
    </row>
    <row r="12" spans="1:9" x14ac:dyDescent="0.3">
      <c r="A12" s="5"/>
      <c r="B12" s="5"/>
      <c r="C12" s="5"/>
      <c r="D12" s="5"/>
      <c r="E12" s="5"/>
      <c r="F12" s="5"/>
      <c r="G12" s="5"/>
      <c r="H12" s="5"/>
      <c r="I12" s="5"/>
    </row>
    <row r="13" spans="1:9" x14ac:dyDescent="0.3">
      <c r="A13" s="5"/>
      <c r="B13" s="5"/>
      <c r="C13" s="5"/>
      <c r="D13" s="5"/>
      <c r="E13" s="5"/>
      <c r="F13" s="5"/>
      <c r="G13" s="5"/>
      <c r="H13" s="5"/>
      <c r="I13" s="5"/>
    </row>
    <row r="14" spans="1:9" x14ac:dyDescent="0.3">
      <c r="A14" s="5"/>
      <c r="B14" s="5"/>
      <c r="C14" s="5"/>
      <c r="D14" s="5"/>
      <c r="E14" s="5"/>
      <c r="F14" s="5"/>
      <c r="G14" s="5"/>
      <c r="H14" s="5"/>
      <c r="I14" s="5"/>
    </row>
    <row r="15" spans="1:9" x14ac:dyDescent="0.3">
      <c r="A15" s="5"/>
      <c r="B15" s="5"/>
      <c r="C15" s="5"/>
      <c r="D15" s="5"/>
      <c r="E15" s="5"/>
      <c r="F15" s="5"/>
      <c r="G15" s="5"/>
      <c r="H15" s="5"/>
      <c r="I15" s="5"/>
    </row>
    <row r="16" spans="1:9" x14ac:dyDescent="0.3">
      <c r="A16" s="5"/>
      <c r="B16" s="5"/>
      <c r="C16" s="5"/>
      <c r="D16" s="5"/>
      <c r="E16" s="5"/>
      <c r="F16" s="5"/>
      <c r="G16" s="5"/>
      <c r="H16" s="5"/>
      <c r="I16" s="5"/>
    </row>
    <row r="17" spans="1:9" x14ac:dyDescent="0.3">
      <c r="A17" s="5"/>
      <c r="B17" s="5"/>
      <c r="C17" s="5"/>
      <c r="D17" s="5"/>
      <c r="E17" s="5"/>
      <c r="F17" s="5"/>
      <c r="G17" s="5"/>
      <c r="H17" s="5"/>
      <c r="I17" s="5"/>
    </row>
    <row r="18" spans="1:9" x14ac:dyDescent="0.3">
      <c r="A18" s="5"/>
      <c r="B18" s="5"/>
      <c r="C18" s="5"/>
      <c r="D18" s="5"/>
      <c r="E18" s="5"/>
      <c r="F18" s="5"/>
      <c r="G18" s="5"/>
      <c r="H18" s="5"/>
      <c r="I18" s="5"/>
    </row>
    <row r="19" spans="1:9" x14ac:dyDescent="0.3">
      <c r="A19" s="5"/>
      <c r="B19" s="5"/>
      <c r="C19" s="5"/>
      <c r="D19" s="5"/>
      <c r="E19" s="5"/>
      <c r="F19" s="5"/>
      <c r="G19" s="5"/>
      <c r="H19" s="5"/>
      <c r="I19" s="5"/>
    </row>
    <row r="20" spans="1:9" x14ac:dyDescent="0.3">
      <c r="A20" s="5"/>
      <c r="B20" s="5"/>
      <c r="C20" s="5"/>
      <c r="D20" s="5"/>
      <c r="E20" s="5"/>
      <c r="F20" s="5"/>
      <c r="G20" s="5"/>
      <c r="H20" s="5"/>
      <c r="I20" s="5"/>
    </row>
    <row r="21" spans="1:9" x14ac:dyDescent="0.3">
      <c r="A21" s="5"/>
      <c r="B21" s="5"/>
      <c r="C21" s="5"/>
      <c r="D21" s="5"/>
      <c r="E21" s="5"/>
      <c r="F21" s="5"/>
      <c r="G21" s="5"/>
      <c r="H21" s="5"/>
      <c r="I21" s="5"/>
    </row>
    <row r="22" spans="1:9" x14ac:dyDescent="0.3">
      <c r="A22" s="5"/>
      <c r="B22" s="5"/>
      <c r="C22" s="5"/>
      <c r="D22" s="5"/>
      <c r="E22" s="5"/>
      <c r="F22" s="5"/>
      <c r="G22" s="5"/>
      <c r="H22" s="5"/>
      <c r="I22" s="5"/>
    </row>
    <row r="23" spans="1:9" x14ac:dyDescent="0.3">
      <c r="A23" s="5"/>
      <c r="B23" s="5"/>
      <c r="C23" s="5"/>
      <c r="D23" s="5"/>
      <c r="E23" s="5"/>
      <c r="F23" s="5"/>
      <c r="G23" s="5"/>
      <c r="H23" s="5"/>
      <c r="I23" s="5"/>
    </row>
    <row r="24" spans="1:9" x14ac:dyDescent="0.3">
      <c r="A24" s="5"/>
      <c r="B24" s="5"/>
      <c r="C24" s="5"/>
      <c r="D24" s="5"/>
      <c r="E24" s="5"/>
      <c r="F24" s="5"/>
      <c r="G24" s="5"/>
      <c r="H24" s="5"/>
      <c r="I24" s="5"/>
    </row>
    <row r="25" spans="1:9" x14ac:dyDescent="0.3">
      <c r="A25" s="5"/>
      <c r="B25" s="5"/>
      <c r="C25" s="5"/>
      <c r="D25" s="5"/>
      <c r="E25" s="5"/>
      <c r="F25" s="5"/>
      <c r="G25" s="5"/>
      <c r="H25" s="5"/>
      <c r="I25" s="5"/>
    </row>
    <row r="26" spans="1:9" x14ac:dyDescent="0.3">
      <c r="A26" s="5"/>
      <c r="B26" s="5"/>
      <c r="C26" s="5"/>
      <c r="D26" s="5"/>
      <c r="E26" s="5"/>
      <c r="F26" s="5"/>
      <c r="G26" s="5"/>
      <c r="H26" s="5"/>
      <c r="I26" s="5"/>
    </row>
    <row r="27" spans="1:9" x14ac:dyDescent="0.3">
      <c r="A27" s="5"/>
      <c r="B27" s="5"/>
      <c r="C27" s="5"/>
      <c r="D27" s="5"/>
      <c r="E27" s="5"/>
      <c r="F27" s="5"/>
      <c r="G27" s="5"/>
      <c r="H27" s="5"/>
      <c r="I27" s="5"/>
    </row>
    <row r="28" spans="1:9" x14ac:dyDescent="0.3">
      <c r="A28" s="5"/>
      <c r="B28" s="5"/>
      <c r="C28" s="5"/>
      <c r="D28" s="5"/>
      <c r="E28" s="5"/>
      <c r="F28" s="5"/>
      <c r="G28" s="5"/>
      <c r="H28" s="5"/>
      <c r="I28" s="5"/>
    </row>
    <row r="29" spans="1:9" x14ac:dyDescent="0.3">
      <c r="A29" s="5"/>
      <c r="B29" s="5"/>
      <c r="C29" s="5"/>
      <c r="D29" s="5"/>
      <c r="E29" s="5"/>
      <c r="F29" s="5"/>
      <c r="G29" s="5"/>
      <c r="H29" s="5"/>
      <c r="I29" s="5"/>
    </row>
    <row r="30" spans="1:9" x14ac:dyDescent="0.3">
      <c r="A30" s="5"/>
      <c r="B30" s="5"/>
      <c r="C30" s="5"/>
      <c r="D30" s="5"/>
      <c r="E30" s="5"/>
      <c r="F30" s="5"/>
      <c r="G30" s="5"/>
      <c r="H30" s="5"/>
      <c r="I30" s="5"/>
    </row>
    <row r="31" spans="1:9" x14ac:dyDescent="0.3">
      <c r="A31" s="5"/>
      <c r="B31" s="5"/>
      <c r="C31" s="5"/>
      <c r="D31" s="5"/>
      <c r="E31" s="5"/>
      <c r="F31" s="5"/>
      <c r="G31" s="5"/>
      <c r="H31" s="5"/>
      <c r="I31" s="5"/>
    </row>
    <row r="32" spans="1:9" x14ac:dyDescent="0.3">
      <c r="A32" s="5"/>
      <c r="B32" s="5"/>
      <c r="C32" s="5"/>
      <c r="D32" s="5"/>
      <c r="E32" s="5"/>
      <c r="F32" s="5"/>
      <c r="G32" s="5"/>
      <c r="H32" s="5"/>
      <c r="I32" s="5"/>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KPI</vt:lpstr>
      <vt:lpstr>Gender&amp;Qualification</vt:lpstr>
      <vt:lpstr>Department</vt:lpstr>
      <vt:lpstr>Age&amp;Marriage</vt:lpstr>
      <vt:lpstr>Job Role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saniyaparveen732@outlook.com</cp:lastModifiedBy>
  <dcterms:created xsi:type="dcterms:W3CDTF">2024-10-14T08:00:30Z</dcterms:created>
  <dcterms:modified xsi:type="dcterms:W3CDTF">2025-06-01T07:09:07Z</dcterms:modified>
</cp:coreProperties>
</file>