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ic/Library/Mobile Documents/com~apple~CloudDocs/Bootcamp/Bootcamp Homework/"/>
    </mc:Choice>
  </mc:AlternateContent>
  <xr:revisionPtr revIDLastSave="0" documentId="13_ncr:1_{EED760C5-7FDD-F34C-A3B6-5358C252228B}" xr6:coauthVersionLast="43" xr6:coauthVersionMax="43" xr10:uidLastSave="{00000000-0000-0000-0000-000000000000}"/>
  <bookViews>
    <workbookView xWindow="0" yWindow="0" windowWidth="28800" windowHeight="18000" activeTab="5" xr2:uid="{00000000-000D-0000-FFFF-FFFF00000000}"/>
  </bookViews>
  <sheets>
    <sheet name="kickit" sheetId="1" r:id="rId1"/>
    <sheet name="catpivot" sheetId="3" r:id="rId2"/>
    <sheet name="subpivot" sheetId="5" r:id="rId3"/>
    <sheet name="datepivot" sheetId="8" r:id="rId4"/>
    <sheet name="bonus" sheetId="9" r:id="rId5"/>
    <sheet name="report" sheetId="11" r:id="rId6"/>
  </sheets>
  <definedNames>
    <definedName name="_xlnm._FilterDatabase" localSheetId="0" hidden="1">kickit!$A$1:$T$4115</definedName>
    <definedName name="_xlnm.Extract" localSheetId="0">kickit!$Y$2</definedName>
  </definedNames>
  <calcPr calcId="191029"/>
  <pivotCaches>
    <pivotCache cacheId="7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9" l="1"/>
  <c r="E13" i="9"/>
  <c r="E12" i="9"/>
  <c r="E11" i="9"/>
  <c r="E10" i="9"/>
  <c r="E9" i="9"/>
  <c r="E8" i="9"/>
  <c r="E7" i="9"/>
  <c r="E6" i="9"/>
  <c r="E5" i="9"/>
  <c r="E4" i="9"/>
  <c r="E3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F13" i="9" s="1"/>
  <c r="I13" i="9" s="1"/>
  <c r="C12" i="9"/>
  <c r="F12" i="9" s="1"/>
  <c r="C11" i="9"/>
  <c r="F11" i="9" s="1"/>
  <c r="C10" i="9"/>
  <c r="F10" i="9" s="1"/>
  <c r="C9" i="9"/>
  <c r="F9" i="9" s="1"/>
  <c r="C8" i="9"/>
  <c r="C7" i="9"/>
  <c r="C6" i="9"/>
  <c r="C5" i="9"/>
  <c r="C4" i="9"/>
  <c r="C3" i="9"/>
  <c r="C2" i="9"/>
  <c r="I9" i="9" l="1"/>
  <c r="I11" i="9"/>
  <c r="H9" i="9"/>
  <c r="H12" i="9"/>
  <c r="I10" i="9"/>
  <c r="H10" i="9"/>
  <c r="H11" i="9"/>
  <c r="I12" i="9"/>
  <c r="H13" i="9"/>
  <c r="F2" i="9"/>
  <c r="I2" i="9" s="1"/>
  <c r="F3" i="9"/>
  <c r="I3" i="9" s="1"/>
  <c r="G13" i="9"/>
  <c r="F4" i="9"/>
  <c r="I4" i="9" s="1"/>
  <c r="G12" i="9"/>
  <c r="F5" i="9"/>
  <c r="I5" i="9" s="1"/>
  <c r="G11" i="9"/>
  <c r="F6" i="9"/>
  <c r="I6" i="9" s="1"/>
  <c r="G10" i="9"/>
  <c r="F7" i="9"/>
  <c r="I7" i="9" s="1"/>
  <c r="G9" i="9"/>
  <c r="F8" i="9"/>
  <c r="G8" i="9" s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8" i="9" l="1"/>
  <c r="I8" i="9"/>
  <c r="H7" i="9"/>
  <c r="G7" i="9"/>
  <c r="H6" i="9"/>
  <c r="G6" i="9"/>
  <c r="H5" i="9"/>
  <c r="G5" i="9"/>
  <c r="H4" i="9"/>
  <c r="G4" i="9"/>
  <c r="H3" i="9"/>
  <c r="G3" i="9"/>
  <c r="H2" i="9"/>
  <c r="G2" i="9"/>
  <c r="T4115" i="1"/>
  <c r="S4115" i="1"/>
  <c r="T4114" i="1"/>
  <c r="S4114" i="1"/>
  <c r="T4113" i="1"/>
  <c r="S4113" i="1"/>
  <c r="T4112" i="1"/>
  <c r="S4112" i="1"/>
  <c r="T4111" i="1"/>
  <c r="S4111" i="1"/>
  <c r="T4110" i="1"/>
  <c r="S4110" i="1"/>
  <c r="T4109" i="1"/>
  <c r="S4109" i="1"/>
  <c r="T4108" i="1"/>
  <c r="S4108" i="1"/>
  <c r="T4107" i="1"/>
  <c r="S4107" i="1"/>
  <c r="T4106" i="1"/>
  <c r="S4106" i="1"/>
  <c r="T4105" i="1"/>
  <c r="S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T4072" i="1"/>
  <c r="S4072" i="1"/>
  <c r="T4071" i="1"/>
  <c r="S4071" i="1"/>
  <c r="T4070" i="1"/>
  <c r="S4070" i="1"/>
  <c r="T4069" i="1"/>
  <c r="S4069" i="1"/>
  <c r="T4068" i="1"/>
  <c r="S4068" i="1"/>
  <c r="T4067" i="1"/>
  <c r="S4067" i="1"/>
  <c r="T4066" i="1"/>
  <c r="S4066" i="1"/>
  <c r="T4065" i="1"/>
  <c r="S4065" i="1"/>
  <c r="T4064" i="1"/>
  <c r="S4064" i="1"/>
  <c r="T4063" i="1"/>
  <c r="S4063" i="1"/>
  <c r="T4062" i="1"/>
  <c r="S4062" i="1"/>
  <c r="T4061" i="1"/>
  <c r="S4061" i="1"/>
  <c r="T4060" i="1"/>
  <c r="S4060" i="1"/>
  <c r="T4059" i="1"/>
  <c r="S4059" i="1"/>
  <c r="T4058" i="1"/>
  <c r="S4058" i="1"/>
  <c r="T4057" i="1"/>
  <c r="S4057" i="1"/>
  <c r="T4056" i="1"/>
  <c r="S4056" i="1"/>
  <c r="T4055" i="1"/>
  <c r="S4055" i="1"/>
  <c r="T4054" i="1"/>
  <c r="S4054" i="1"/>
  <c r="T4053" i="1"/>
  <c r="S4053" i="1"/>
  <c r="T4052" i="1"/>
  <c r="S4052" i="1"/>
  <c r="T4051" i="1"/>
  <c r="S4051" i="1"/>
  <c r="T4050" i="1"/>
  <c r="S4050" i="1"/>
  <c r="T4049" i="1"/>
  <c r="S4049" i="1"/>
  <c r="T4048" i="1"/>
  <c r="S4048" i="1"/>
  <c r="T4047" i="1"/>
  <c r="S4047" i="1"/>
  <c r="T4046" i="1"/>
  <c r="S4046" i="1"/>
  <c r="T4045" i="1"/>
  <c r="S4045" i="1"/>
  <c r="T4044" i="1"/>
  <c r="S4044" i="1"/>
  <c r="T4043" i="1"/>
  <c r="S4043" i="1"/>
  <c r="T4042" i="1"/>
  <c r="S4042" i="1"/>
  <c r="T4041" i="1"/>
  <c r="S4041" i="1"/>
  <c r="T4040" i="1"/>
  <c r="S4040" i="1"/>
  <c r="T4039" i="1"/>
  <c r="S4039" i="1"/>
  <c r="T4038" i="1"/>
  <c r="S4038" i="1"/>
  <c r="T4037" i="1"/>
  <c r="S4037" i="1"/>
  <c r="T4036" i="1"/>
  <c r="S4036" i="1"/>
  <c r="T4035" i="1"/>
  <c r="S4035" i="1"/>
  <c r="T4034" i="1"/>
  <c r="S4034" i="1"/>
  <c r="T4033" i="1"/>
  <c r="S4033" i="1"/>
  <c r="T4032" i="1"/>
  <c r="S4032" i="1"/>
  <c r="T4031" i="1"/>
  <c r="S4031" i="1"/>
  <c r="T4030" i="1"/>
  <c r="S4030" i="1"/>
  <c r="T4029" i="1"/>
  <c r="S4029" i="1"/>
  <c r="T4028" i="1"/>
  <c r="S4028" i="1"/>
  <c r="T4027" i="1"/>
  <c r="S4027" i="1"/>
  <c r="T4026" i="1"/>
  <c r="S4026" i="1"/>
  <c r="T4025" i="1"/>
  <c r="S4025" i="1"/>
  <c r="T4024" i="1"/>
  <c r="S4024" i="1"/>
  <c r="T4023" i="1"/>
  <c r="S4023" i="1"/>
  <c r="T4022" i="1"/>
  <c r="S4022" i="1"/>
  <c r="T4021" i="1"/>
  <c r="S4021" i="1"/>
  <c r="T4020" i="1"/>
  <c r="S4020" i="1"/>
  <c r="T4019" i="1"/>
  <c r="S4019" i="1"/>
  <c r="T4018" i="1"/>
  <c r="S4018" i="1"/>
  <c r="T4017" i="1"/>
  <c r="S4017" i="1"/>
  <c r="T4016" i="1"/>
  <c r="S4016" i="1"/>
  <c r="T4015" i="1"/>
  <c r="S4015" i="1"/>
  <c r="T4014" i="1"/>
  <c r="S4014" i="1"/>
  <c r="T4013" i="1"/>
  <c r="S4013" i="1"/>
  <c r="T4012" i="1"/>
  <c r="S4012" i="1"/>
  <c r="T4011" i="1"/>
  <c r="S4011" i="1"/>
  <c r="T4010" i="1"/>
  <c r="S4010" i="1"/>
  <c r="T4009" i="1"/>
  <c r="S4009" i="1"/>
  <c r="T4008" i="1"/>
  <c r="S4008" i="1"/>
  <c r="T4007" i="1"/>
  <c r="S4007" i="1"/>
  <c r="T4006" i="1"/>
  <c r="S4006" i="1"/>
  <c r="T4005" i="1"/>
  <c r="S4005" i="1"/>
  <c r="T4004" i="1"/>
  <c r="S4004" i="1"/>
  <c r="T4003" i="1"/>
  <c r="S4003" i="1"/>
  <c r="T4002" i="1"/>
  <c r="S4002" i="1"/>
  <c r="T4001" i="1"/>
  <c r="S4001" i="1"/>
  <c r="T4000" i="1"/>
  <c r="S4000" i="1"/>
  <c r="T3999" i="1"/>
  <c r="S3999" i="1"/>
  <c r="T3998" i="1"/>
  <c r="S3998" i="1"/>
  <c r="T3997" i="1"/>
  <c r="S3997" i="1"/>
  <c r="T3996" i="1"/>
  <c r="S3996" i="1"/>
  <c r="T3995" i="1"/>
  <c r="S3995" i="1"/>
  <c r="T3994" i="1"/>
  <c r="S3994" i="1"/>
  <c r="T3993" i="1"/>
  <c r="S3993" i="1"/>
  <c r="T3992" i="1"/>
  <c r="S3992" i="1"/>
  <c r="T3991" i="1"/>
  <c r="S3991" i="1"/>
  <c r="T3990" i="1"/>
  <c r="S3990" i="1"/>
  <c r="T3989" i="1"/>
  <c r="S3989" i="1"/>
  <c r="T3988" i="1"/>
  <c r="S3988" i="1"/>
  <c r="T3987" i="1"/>
  <c r="S3987" i="1"/>
  <c r="T3986" i="1"/>
  <c r="S3986" i="1"/>
  <c r="T3985" i="1"/>
  <c r="S3985" i="1"/>
  <c r="T3984" i="1"/>
  <c r="S3984" i="1"/>
  <c r="T3983" i="1"/>
  <c r="S3983" i="1"/>
  <c r="T3982" i="1"/>
  <c r="S3982" i="1"/>
  <c r="T3981" i="1"/>
  <c r="S3981" i="1"/>
  <c r="T3980" i="1"/>
  <c r="S3980" i="1"/>
  <c r="T3979" i="1"/>
  <c r="S3979" i="1"/>
  <c r="T3978" i="1"/>
  <c r="S3978" i="1"/>
  <c r="T3977" i="1"/>
  <c r="S3977" i="1"/>
  <c r="T3976" i="1"/>
  <c r="S3976" i="1"/>
  <c r="T3975" i="1"/>
  <c r="S3975" i="1"/>
  <c r="T3974" i="1"/>
  <c r="S3974" i="1"/>
  <c r="T3973" i="1"/>
  <c r="S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T3919" i="1"/>
  <c r="S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T3910" i="1"/>
  <c r="S3910" i="1"/>
  <c r="T3909" i="1"/>
  <c r="S3909" i="1"/>
  <c r="T3908" i="1"/>
  <c r="S3908" i="1"/>
  <c r="T3907" i="1"/>
  <c r="S3907" i="1"/>
  <c r="T3906" i="1"/>
  <c r="S3906" i="1"/>
  <c r="T3905" i="1"/>
  <c r="S3905" i="1"/>
  <c r="T3904" i="1"/>
  <c r="S3904" i="1"/>
  <c r="T3903" i="1"/>
  <c r="S3903" i="1"/>
  <c r="T3902" i="1"/>
  <c r="S3902" i="1"/>
  <c r="T3901" i="1"/>
  <c r="S3901" i="1"/>
  <c r="T3900" i="1"/>
  <c r="S3900" i="1"/>
  <c r="T3899" i="1"/>
  <c r="S3899" i="1"/>
  <c r="T3898" i="1"/>
  <c r="S3898" i="1"/>
  <c r="T3897" i="1"/>
  <c r="S3897" i="1"/>
  <c r="T3896" i="1"/>
  <c r="S3896" i="1"/>
  <c r="T3895" i="1"/>
  <c r="S3895" i="1"/>
  <c r="T3894" i="1"/>
  <c r="S3894" i="1"/>
  <c r="T3893" i="1"/>
  <c r="S3893" i="1"/>
  <c r="T3892" i="1"/>
  <c r="S3892" i="1"/>
  <c r="T3891" i="1"/>
  <c r="S3891" i="1"/>
  <c r="T3890" i="1"/>
  <c r="S3890" i="1"/>
  <c r="T3889" i="1"/>
  <c r="S3889" i="1"/>
  <c r="T3888" i="1"/>
  <c r="S3888" i="1"/>
  <c r="T3887" i="1"/>
  <c r="S3887" i="1"/>
  <c r="T3886" i="1"/>
  <c r="S3886" i="1"/>
  <c r="T3885" i="1"/>
  <c r="S3885" i="1"/>
  <c r="T3884" i="1"/>
  <c r="S3884" i="1"/>
  <c r="T3883" i="1"/>
  <c r="S3883" i="1"/>
  <c r="T3882" i="1"/>
  <c r="S3882" i="1"/>
  <c r="T3881" i="1"/>
  <c r="S3881" i="1"/>
  <c r="T3880" i="1"/>
  <c r="S3880" i="1"/>
  <c r="T3879" i="1"/>
  <c r="S3879" i="1"/>
  <c r="T3878" i="1"/>
  <c r="S3878" i="1"/>
  <c r="T3877" i="1"/>
  <c r="S3877" i="1"/>
  <c r="T3876" i="1"/>
  <c r="S3876" i="1"/>
  <c r="T3875" i="1"/>
  <c r="S3875" i="1"/>
  <c r="T3874" i="1"/>
  <c r="S3874" i="1"/>
  <c r="T3873" i="1"/>
  <c r="S3873" i="1"/>
  <c r="T3872" i="1"/>
  <c r="S3872" i="1"/>
  <c r="T3871" i="1"/>
  <c r="S3871" i="1"/>
  <c r="T3870" i="1"/>
  <c r="S3870" i="1"/>
  <c r="T3869" i="1"/>
  <c r="S3869" i="1"/>
  <c r="T3868" i="1"/>
  <c r="S3868" i="1"/>
  <c r="T3867" i="1"/>
  <c r="S3867" i="1"/>
  <c r="T3866" i="1"/>
  <c r="S3866" i="1"/>
  <c r="T3865" i="1"/>
  <c r="S3865" i="1"/>
  <c r="T3864" i="1"/>
  <c r="S3864" i="1"/>
  <c r="T3863" i="1"/>
  <c r="S3863" i="1"/>
  <c r="T3862" i="1"/>
  <c r="S3862" i="1"/>
  <c r="T3861" i="1"/>
  <c r="S3861" i="1"/>
  <c r="T3860" i="1"/>
  <c r="S3860" i="1"/>
  <c r="T3859" i="1"/>
  <c r="S3859" i="1"/>
  <c r="T3858" i="1"/>
  <c r="S3858" i="1"/>
  <c r="T3857" i="1"/>
  <c r="S3857" i="1"/>
  <c r="T3856" i="1"/>
  <c r="S3856" i="1"/>
  <c r="T3855" i="1"/>
  <c r="S3855" i="1"/>
  <c r="T3854" i="1"/>
  <c r="S3854" i="1"/>
  <c r="T3853" i="1"/>
  <c r="S3853" i="1"/>
  <c r="T3852" i="1"/>
  <c r="S3852" i="1"/>
  <c r="T3851" i="1"/>
  <c r="S3851" i="1"/>
  <c r="T3850" i="1"/>
  <c r="S3850" i="1"/>
  <c r="T3849" i="1"/>
  <c r="S3849" i="1"/>
  <c r="T3848" i="1"/>
  <c r="S3848" i="1"/>
  <c r="T3847" i="1"/>
  <c r="S3847" i="1"/>
  <c r="T3846" i="1"/>
  <c r="S3846" i="1"/>
  <c r="T3845" i="1"/>
  <c r="S3845" i="1"/>
  <c r="T3844" i="1"/>
  <c r="S3844" i="1"/>
  <c r="T3843" i="1"/>
  <c r="S3843" i="1"/>
  <c r="T3842" i="1"/>
  <c r="S3842" i="1"/>
  <c r="T3841" i="1"/>
  <c r="S3841" i="1"/>
  <c r="T3840" i="1"/>
  <c r="S3840" i="1"/>
  <c r="T3839" i="1"/>
  <c r="S3839" i="1"/>
  <c r="T3838" i="1"/>
  <c r="S3838" i="1"/>
  <c r="T3837" i="1"/>
  <c r="S3837" i="1"/>
  <c r="T3836" i="1"/>
  <c r="S3836" i="1"/>
  <c r="T3835" i="1"/>
  <c r="S3835" i="1"/>
  <c r="T3834" i="1"/>
  <c r="S3834" i="1"/>
  <c r="T3833" i="1"/>
  <c r="S3833" i="1"/>
  <c r="T3832" i="1"/>
  <c r="S3832" i="1"/>
  <c r="T3831" i="1"/>
  <c r="S3831" i="1"/>
  <c r="T3830" i="1"/>
  <c r="S3830" i="1"/>
  <c r="T3829" i="1"/>
  <c r="S3829" i="1"/>
  <c r="T3828" i="1"/>
  <c r="S3828" i="1"/>
  <c r="T3827" i="1"/>
  <c r="S3827" i="1"/>
  <c r="T3826" i="1"/>
  <c r="S3826" i="1"/>
  <c r="T3825" i="1"/>
  <c r="S3825" i="1"/>
  <c r="T3824" i="1"/>
  <c r="S3824" i="1"/>
  <c r="T3823" i="1"/>
  <c r="S3823" i="1"/>
  <c r="T3822" i="1"/>
  <c r="S3822" i="1"/>
  <c r="T3821" i="1"/>
  <c r="S3821" i="1"/>
  <c r="T3820" i="1"/>
  <c r="S3820" i="1"/>
  <c r="T3819" i="1"/>
  <c r="S3819" i="1"/>
  <c r="T3818" i="1"/>
  <c r="S3818" i="1"/>
  <c r="T3817" i="1"/>
  <c r="S3817" i="1"/>
  <c r="T3816" i="1"/>
  <c r="S3816" i="1"/>
  <c r="T3815" i="1"/>
  <c r="S3815" i="1"/>
  <c r="T3814" i="1"/>
  <c r="S3814" i="1"/>
  <c r="T3813" i="1"/>
  <c r="S3813" i="1"/>
  <c r="T3812" i="1"/>
  <c r="S3812" i="1"/>
  <c r="T3811" i="1"/>
  <c r="S3811" i="1"/>
  <c r="T3810" i="1"/>
  <c r="S3810" i="1"/>
  <c r="T3809" i="1"/>
  <c r="S3809" i="1"/>
  <c r="T3808" i="1"/>
  <c r="S3808" i="1"/>
  <c r="T3807" i="1"/>
  <c r="S3807" i="1"/>
  <c r="T3806" i="1"/>
  <c r="S3806" i="1"/>
  <c r="T3805" i="1"/>
  <c r="S3805" i="1"/>
  <c r="T3804" i="1"/>
  <c r="S3804" i="1"/>
  <c r="T3803" i="1"/>
  <c r="S3803" i="1"/>
  <c r="T3802" i="1"/>
  <c r="S3802" i="1"/>
  <c r="T3801" i="1"/>
  <c r="S3801" i="1"/>
  <c r="T3800" i="1"/>
  <c r="S3800" i="1"/>
  <c r="T3799" i="1"/>
  <c r="S3799" i="1"/>
  <c r="T3798" i="1"/>
  <c r="S3798" i="1"/>
  <c r="T3797" i="1"/>
  <c r="S3797" i="1"/>
  <c r="T3796" i="1"/>
  <c r="S3796" i="1"/>
  <c r="T3795" i="1"/>
  <c r="S3795" i="1"/>
  <c r="T3794" i="1"/>
  <c r="S3794" i="1"/>
  <c r="T3793" i="1"/>
  <c r="S3793" i="1"/>
  <c r="T3792" i="1"/>
  <c r="S3792" i="1"/>
  <c r="T3791" i="1"/>
  <c r="S3791" i="1"/>
  <c r="T3790" i="1"/>
  <c r="S3790" i="1"/>
  <c r="T3789" i="1"/>
  <c r="S3789" i="1"/>
  <c r="T3788" i="1"/>
  <c r="S3788" i="1"/>
  <c r="T3787" i="1"/>
  <c r="S3787" i="1"/>
  <c r="T3786" i="1"/>
  <c r="S3786" i="1"/>
  <c r="T3785" i="1"/>
  <c r="S3785" i="1"/>
  <c r="T3784" i="1"/>
  <c r="S3784" i="1"/>
  <c r="T3783" i="1"/>
  <c r="S3783" i="1"/>
  <c r="T3782" i="1"/>
  <c r="S3782" i="1"/>
  <c r="T3781" i="1"/>
  <c r="S3781" i="1"/>
  <c r="T3780" i="1"/>
  <c r="S3780" i="1"/>
  <c r="T3779" i="1"/>
  <c r="S3779" i="1"/>
  <c r="T3778" i="1"/>
  <c r="S3778" i="1"/>
  <c r="T3777" i="1"/>
  <c r="S3777" i="1"/>
  <c r="T3776" i="1"/>
  <c r="S3776" i="1"/>
  <c r="T3775" i="1"/>
  <c r="S3775" i="1"/>
  <c r="T3774" i="1"/>
  <c r="S3774" i="1"/>
  <c r="T3773" i="1"/>
  <c r="S3773" i="1"/>
  <c r="T3772" i="1"/>
  <c r="S3772" i="1"/>
  <c r="T3771" i="1"/>
  <c r="S3771" i="1"/>
  <c r="T3770" i="1"/>
  <c r="S3770" i="1"/>
  <c r="T3769" i="1"/>
  <c r="S3769" i="1"/>
  <c r="T3768" i="1"/>
  <c r="S3768" i="1"/>
  <c r="T3767" i="1"/>
  <c r="S3767" i="1"/>
  <c r="T3766" i="1"/>
  <c r="S3766" i="1"/>
  <c r="T3765" i="1"/>
  <c r="S3765" i="1"/>
  <c r="T3764" i="1"/>
  <c r="S3764" i="1"/>
  <c r="T3763" i="1"/>
  <c r="S3763" i="1"/>
  <c r="T3762" i="1"/>
  <c r="S3762" i="1"/>
  <c r="T3761" i="1"/>
  <c r="S3761" i="1"/>
  <c r="T3760" i="1"/>
  <c r="S3760" i="1"/>
  <c r="T3759" i="1"/>
  <c r="S3759" i="1"/>
  <c r="T3758" i="1"/>
  <c r="S3758" i="1"/>
  <c r="T3757" i="1"/>
  <c r="S3757" i="1"/>
  <c r="T3756" i="1"/>
  <c r="S3756" i="1"/>
  <c r="T3755" i="1"/>
  <c r="S3755" i="1"/>
  <c r="T3754" i="1"/>
  <c r="S3754" i="1"/>
  <c r="T3753" i="1"/>
  <c r="S3753" i="1"/>
  <c r="T3752" i="1"/>
  <c r="S3752" i="1"/>
  <c r="T3751" i="1"/>
  <c r="S3751" i="1"/>
  <c r="T3750" i="1"/>
  <c r="S3750" i="1"/>
  <c r="T3749" i="1"/>
  <c r="S3749" i="1"/>
  <c r="T3748" i="1"/>
  <c r="S3748" i="1"/>
  <c r="T3747" i="1"/>
  <c r="S3747" i="1"/>
  <c r="T3746" i="1"/>
  <c r="S3746" i="1"/>
  <c r="T3745" i="1"/>
  <c r="S3745" i="1"/>
  <c r="T3744" i="1"/>
  <c r="S3744" i="1"/>
  <c r="T3743" i="1"/>
  <c r="S3743" i="1"/>
  <c r="T3742" i="1"/>
  <c r="S3742" i="1"/>
  <c r="T3741" i="1"/>
  <c r="S3741" i="1"/>
  <c r="T3740" i="1"/>
  <c r="S3740" i="1"/>
  <c r="T3739" i="1"/>
  <c r="S3739" i="1"/>
  <c r="T3738" i="1"/>
  <c r="S3738" i="1"/>
  <c r="T3737" i="1"/>
  <c r="S3737" i="1"/>
  <c r="T3736" i="1"/>
  <c r="S3736" i="1"/>
  <c r="T3735" i="1"/>
  <c r="S3735" i="1"/>
  <c r="T3734" i="1"/>
  <c r="S3734" i="1"/>
  <c r="T3733" i="1"/>
  <c r="S3733" i="1"/>
  <c r="T3732" i="1"/>
  <c r="S3732" i="1"/>
  <c r="T3731" i="1"/>
  <c r="S3731" i="1"/>
  <c r="T3730" i="1"/>
  <c r="S3730" i="1"/>
  <c r="T3729" i="1"/>
  <c r="S3729" i="1"/>
  <c r="T3728" i="1"/>
  <c r="S3728" i="1"/>
  <c r="T3727" i="1"/>
  <c r="S3727" i="1"/>
  <c r="T3726" i="1"/>
  <c r="S3726" i="1"/>
  <c r="T3725" i="1"/>
  <c r="S3725" i="1"/>
  <c r="T3724" i="1"/>
  <c r="S3724" i="1"/>
  <c r="T3723" i="1"/>
  <c r="S3723" i="1"/>
  <c r="T3722" i="1"/>
  <c r="S3722" i="1"/>
  <c r="T3721" i="1"/>
  <c r="S3721" i="1"/>
  <c r="T3720" i="1"/>
  <c r="S3720" i="1"/>
  <c r="T3719" i="1"/>
  <c r="S3719" i="1"/>
  <c r="T3718" i="1"/>
  <c r="S3718" i="1"/>
  <c r="T3717" i="1"/>
  <c r="S3717" i="1"/>
  <c r="T3716" i="1"/>
  <c r="S3716" i="1"/>
  <c r="T3715" i="1"/>
  <c r="S3715" i="1"/>
  <c r="T3714" i="1"/>
  <c r="S3714" i="1"/>
  <c r="T3713" i="1"/>
  <c r="S3713" i="1"/>
  <c r="T3712" i="1"/>
  <c r="S3712" i="1"/>
  <c r="T3711" i="1"/>
  <c r="S3711" i="1"/>
  <c r="T3710" i="1"/>
  <c r="S3710" i="1"/>
  <c r="T3709" i="1"/>
  <c r="S3709" i="1"/>
  <c r="T3708" i="1"/>
  <c r="S3708" i="1"/>
  <c r="T3707" i="1"/>
  <c r="S3707" i="1"/>
  <c r="T3706" i="1"/>
  <c r="S3706" i="1"/>
  <c r="T3705" i="1"/>
  <c r="S3705" i="1"/>
  <c r="T3704" i="1"/>
  <c r="S3704" i="1"/>
  <c r="T3703" i="1"/>
  <c r="S3703" i="1"/>
  <c r="T3702" i="1"/>
  <c r="S3702" i="1"/>
  <c r="T3701" i="1"/>
  <c r="S3701" i="1"/>
  <c r="T3700" i="1"/>
  <c r="S3700" i="1"/>
  <c r="T3699" i="1"/>
  <c r="S3699" i="1"/>
  <c r="T3698" i="1"/>
  <c r="S3698" i="1"/>
  <c r="T3697" i="1"/>
  <c r="S3697" i="1"/>
  <c r="T3696" i="1"/>
  <c r="S3696" i="1"/>
  <c r="T3695" i="1"/>
  <c r="S3695" i="1"/>
  <c r="T3694" i="1"/>
  <c r="S3694" i="1"/>
  <c r="T3693" i="1"/>
  <c r="S3693" i="1"/>
  <c r="T3692" i="1"/>
  <c r="S3692" i="1"/>
  <c r="T3691" i="1"/>
  <c r="S3691" i="1"/>
  <c r="T3690" i="1"/>
  <c r="S3690" i="1"/>
  <c r="T3689" i="1"/>
  <c r="S3689" i="1"/>
  <c r="T3688" i="1"/>
  <c r="S3688" i="1"/>
  <c r="T3687" i="1"/>
  <c r="S3687" i="1"/>
  <c r="T3686" i="1"/>
  <c r="S3686" i="1"/>
  <c r="T3685" i="1"/>
  <c r="S3685" i="1"/>
  <c r="T3684" i="1"/>
  <c r="S3684" i="1"/>
  <c r="T3683" i="1"/>
  <c r="S3683" i="1"/>
  <c r="T3682" i="1"/>
  <c r="S3682" i="1"/>
  <c r="T3681" i="1"/>
  <c r="S3681" i="1"/>
  <c r="T3680" i="1"/>
  <c r="S3680" i="1"/>
  <c r="T3679" i="1"/>
  <c r="S3679" i="1"/>
  <c r="T3678" i="1"/>
  <c r="S3678" i="1"/>
  <c r="T3677" i="1"/>
  <c r="S3677" i="1"/>
  <c r="T3676" i="1"/>
  <c r="S3676" i="1"/>
  <c r="T3675" i="1"/>
  <c r="S3675" i="1"/>
  <c r="T3674" i="1"/>
  <c r="S3674" i="1"/>
  <c r="T3673" i="1"/>
  <c r="S3673" i="1"/>
  <c r="T3672" i="1"/>
  <c r="S3672" i="1"/>
  <c r="T3671" i="1"/>
  <c r="S3671" i="1"/>
  <c r="T3670" i="1"/>
  <c r="S3670" i="1"/>
  <c r="T3669" i="1"/>
  <c r="S3669" i="1"/>
  <c r="T3668" i="1"/>
  <c r="S3668" i="1"/>
  <c r="T3667" i="1"/>
  <c r="S3667" i="1"/>
  <c r="T3666" i="1"/>
  <c r="S3666" i="1"/>
  <c r="T3665" i="1"/>
  <c r="S3665" i="1"/>
  <c r="T3664" i="1"/>
  <c r="S3664" i="1"/>
  <c r="T3663" i="1"/>
  <c r="S3663" i="1"/>
  <c r="T3662" i="1"/>
  <c r="S3662" i="1"/>
  <c r="T3661" i="1"/>
  <c r="S3661" i="1"/>
  <c r="T3660" i="1"/>
  <c r="S3660" i="1"/>
  <c r="T3659" i="1"/>
  <c r="S3659" i="1"/>
  <c r="T3658" i="1"/>
  <c r="S3658" i="1"/>
  <c r="T3657" i="1"/>
  <c r="S3657" i="1"/>
  <c r="T3656" i="1"/>
  <c r="S3656" i="1"/>
  <c r="T3655" i="1"/>
  <c r="S3655" i="1"/>
  <c r="T3654" i="1"/>
  <c r="S3654" i="1"/>
  <c r="T3653" i="1"/>
  <c r="S3653" i="1"/>
  <c r="T3652" i="1"/>
  <c r="S3652" i="1"/>
  <c r="T3651" i="1"/>
  <c r="S3651" i="1"/>
  <c r="T3650" i="1"/>
  <c r="S3650" i="1"/>
  <c r="T3649" i="1"/>
  <c r="S3649" i="1"/>
  <c r="T3648" i="1"/>
  <c r="S3648" i="1"/>
  <c r="T3647" i="1"/>
  <c r="S3647" i="1"/>
  <c r="T3646" i="1"/>
  <c r="S3646" i="1"/>
  <c r="T3645" i="1"/>
  <c r="S3645" i="1"/>
  <c r="T3644" i="1"/>
  <c r="S3644" i="1"/>
  <c r="T3643" i="1"/>
  <c r="S3643" i="1"/>
  <c r="T3642" i="1"/>
  <c r="S3642" i="1"/>
  <c r="T3641" i="1"/>
  <c r="S3641" i="1"/>
  <c r="T3640" i="1"/>
  <c r="S3640" i="1"/>
  <c r="T3639" i="1"/>
  <c r="S3639" i="1"/>
  <c r="T3638" i="1"/>
  <c r="S3638" i="1"/>
  <c r="T3637" i="1"/>
  <c r="S3637" i="1"/>
  <c r="T3636" i="1"/>
  <c r="S3636" i="1"/>
  <c r="T3635" i="1"/>
  <c r="S3635" i="1"/>
  <c r="T3634" i="1"/>
  <c r="S3634" i="1"/>
  <c r="T3633" i="1"/>
  <c r="S3633" i="1"/>
  <c r="T3632" i="1"/>
  <c r="S3632" i="1"/>
  <c r="T3631" i="1"/>
  <c r="S3631" i="1"/>
  <c r="T3630" i="1"/>
  <c r="S3630" i="1"/>
  <c r="T3629" i="1"/>
  <c r="S3629" i="1"/>
  <c r="T3628" i="1"/>
  <c r="S3628" i="1"/>
  <c r="T3627" i="1"/>
  <c r="S3627" i="1"/>
  <c r="T3626" i="1"/>
  <c r="S3626" i="1"/>
  <c r="T3625" i="1"/>
  <c r="S3625" i="1"/>
  <c r="T3624" i="1"/>
  <c r="S3624" i="1"/>
  <c r="T3623" i="1"/>
  <c r="S3623" i="1"/>
  <c r="T3622" i="1"/>
  <c r="S3622" i="1"/>
  <c r="T3621" i="1"/>
  <c r="S3621" i="1"/>
  <c r="T3620" i="1"/>
  <c r="S3620" i="1"/>
  <c r="T3619" i="1"/>
  <c r="S3619" i="1"/>
  <c r="T3618" i="1"/>
  <c r="S3618" i="1"/>
  <c r="T3617" i="1"/>
  <c r="S3617" i="1"/>
  <c r="T3616" i="1"/>
  <c r="S3616" i="1"/>
  <c r="T3615" i="1"/>
  <c r="S3615" i="1"/>
  <c r="T3614" i="1"/>
  <c r="S3614" i="1"/>
  <c r="T3613" i="1"/>
  <c r="S3613" i="1"/>
  <c r="T3612" i="1"/>
  <c r="S3612" i="1"/>
  <c r="T3611" i="1"/>
  <c r="S3611" i="1"/>
  <c r="T3610" i="1"/>
  <c r="S3610" i="1"/>
  <c r="T3609" i="1"/>
  <c r="S3609" i="1"/>
  <c r="T3608" i="1"/>
  <c r="S3608" i="1"/>
  <c r="T3607" i="1"/>
  <c r="S3607" i="1"/>
  <c r="T3606" i="1"/>
  <c r="S3606" i="1"/>
  <c r="T3605" i="1"/>
  <c r="S3605" i="1"/>
  <c r="T3604" i="1"/>
  <c r="S3604" i="1"/>
  <c r="T3603" i="1"/>
  <c r="S3603" i="1"/>
  <c r="T3602" i="1"/>
  <c r="S3602" i="1"/>
  <c r="T3601" i="1"/>
  <c r="S3601" i="1"/>
  <c r="T3600" i="1"/>
  <c r="S3600" i="1"/>
  <c r="T3599" i="1"/>
  <c r="S3599" i="1"/>
  <c r="T3598" i="1"/>
  <c r="S3598" i="1"/>
  <c r="T3597" i="1"/>
  <c r="S3597" i="1"/>
  <c r="T3596" i="1"/>
  <c r="S3596" i="1"/>
  <c r="T3595" i="1"/>
  <c r="S3595" i="1"/>
  <c r="T3594" i="1"/>
  <c r="S3594" i="1"/>
  <c r="T3593" i="1"/>
  <c r="S3593" i="1"/>
  <c r="T3592" i="1"/>
  <c r="S3592" i="1"/>
  <c r="T3591" i="1"/>
  <c r="S3591" i="1"/>
  <c r="T3590" i="1"/>
  <c r="S3590" i="1"/>
  <c r="T3589" i="1"/>
  <c r="S3589" i="1"/>
  <c r="T3588" i="1"/>
  <c r="S3588" i="1"/>
  <c r="T3587" i="1"/>
  <c r="S3587" i="1"/>
  <c r="T3586" i="1"/>
  <c r="S3586" i="1"/>
  <c r="T3585" i="1"/>
  <c r="S3585" i="1"/>
  <c r="T3584" i="1"/>
  <c r="S3584" i="1"/>
  <c r="T3583" i="1"/>
  <c r="S3583" i="1"/>
  <c r="T3582" i="1"/>
  <c r="S3582" i="1"/>
  <c r="T3581" i="1"/>
  <c r="S3581" i="1"/>
  <c r="T3580" i="1"/>
  <c r="S3580" i="1"/>
  <c r="T3579" i="1"/>
  <c r="S3579" i="1"/>
  <c r="T3578" i="1"/>
  <c r="S3578" i="1"/>
  <c r="T3577" i="1"/>
  <c r="S3577" i="1"/>
  <c r="T3576" i="1"/>
  <c r="S3576" i="1"/>
  <c r="T3575" i="1"/>
  <c r="S3575" i="1"/>
  <c r="T3574" i="1"/>
  <c r="S3574" i="1"/>
  <c r="T3573" i="1"/>
  <c r="S3573" i="1"/>
  <c r="T3572" i="1"/>
  <c r="S3572" i="1"/>
  <c r="T3571" i="1"/>
  <c r="S3571" i="1"/>
  <c r="T3570" i="1"/>
  <c r="S3570" i="1"/>
  <c r="T3569" i="1"/>
  <c r="S3569" i="1"/>
  <c r="T3568" i="1"/>
  <c r="S3568" i="1"/>
  <c r="T3567" i="1"/>
  <c r="S3567" i="1"/>
  <c r="T3566" i="1"/>
  <c r="S3566" i="1"/>
  <c r="T3565" i="1"/>
  <c r="S3565" i="1"/>
  <c r="T3564" i="1"/>
  <c r="S3564" i="1"/>
  <c r="T3563" i="1"/>
  <c r="S3563" i="1"/>
  <c r="T3562" i="1"/>
  <c r="S3562" i="1"/>
  <c r="T3561" i="1"/>
  <c r="S3561" i="1"/>
  <c r="T3560" i="1"/>
  <c r="S3560" i="1"/>
  <c r="T3559" i="1"/>
  <c r="S3559" i="1"/>
  <c r="T3558" i="1"/>
  <c r="S3558" i="1"/>
  <c r="T3557" i="1"/>
  <c r="S3557" i="1"/>
  <c r="T3556" i="1"/>
  <c r="S3556" i="1"/>
  <c r="T3555" i="1"/>
  <c r="S3555" i="1"/>
  <c r="T3554" i="1"/>
  <c r="S3554" i="1"/>
  <c r="T3553" i="1"/>
  <c r="S3553" i="1"/>
  <c r="T3552" i="1"/>
  <c r="S3552" i="1"/>
  <c r="T3551" i="1"/>
  <c r="S3551" i="1"/>
  <c r="T3550" i="1"/>
  <c r="S3550" i="1"/>
  <c r="T3549" i="1"/>
  <c r="S3549" i="1"/>
  <c r="T3548" i="1"/>
  <c r="S3548" i="1"/>
  <c r="T3547" i="1"/>
  <c r="S3547" i="1"/>
  <c r="T3546" i="1"/>
  <c r="S3546" i="1"/>
  <c r="T3545" i="1"/>
  <c r="S3545" i="1"/>
  <c r="T3544" i="1"/>
  <c r="S3544" i="1"/>
  <c r="T3543" i="1"/>
  <c r="S3543" i="1"/>
  <c r="T3542" i="1"/>
  <c r="S3542" i="1"/>
  <c r="T3541" i="1"/>
  <c r="S3541" i="1"/>
  <c r="T3540" i="1"/>
  <c r="S3540" i="1"/>
  <c r="T3539" i="1"/>
  <c r="S3539" i="1"/>
  <c r="T3538" i="1"/>
  <c r="S3538" i="1"/>
  <c r="T3537" i="1"/>
  <c r="S3537" i="1"/>
  <c r="T3536" i="1"/>
  <c r="S3536" i="1"/>
  <c r="T3535" i="1"/>
  <c r="S3535" i="1"/>
  <c r="T3534" i="1"/>
  <c r="S3534" i="1"/>
  <c r="T3533" i="1"/>
  <c r="S3533" i="1"/>
  <c r="T3532" i="1"/>
  <c r="S3532" i="1"/>
  <c r="T3531" i="1"/>
  <c r="S3531" i="1"/>
  <c r="T3530" i="1"/>
  <c r="S3530" i="1"/>
  <c r="T3529" i="1"/>
  <c r="S3529" i="1"/>
  <c r="T3528" i="1"/>
  <c r="S3528" i="1"/>
  <c r="T3527" i="1"/>
  <c r="S3527" i="1"/>
  <c r="T3526" i="1"/>
  <c r="S3526" i="1"/>
  <c r="T3525" i="1"/>
  <c r="S3525" i="1"/>
  <c r="T3524" i="1"/>
  <c r="S3524" i="1"/>
  <c r="T3523" i="1"/>
  <c r="S3523" i="1"/>
  <c r="T3522" i="1"/>
  <c r="S3522" i="1"/>
  <c r="T3521" i="1"/>
  <c r="S3521" i="1"/>
  <c r="T3520" i="1"/>
  <c r="S3520" i="1"/>
  <c r="T3519" i="1"/>
  <c r="S3519" i="1"/>
  <c r="T3518" i="1"/>
  <c r="S3518" i="1"/>
  <c r="T3517" i="1"/>
  <c r="S3517" i="1"/>
  <c r="T3516" i="1"/>
  <c r="S3516" i="1"/>
  <c r="T3515" i="1"/>
  <c r="S3515" i="1"/>
  <c r="T3514" i="1"/>
  <c r="S3514" i="1"/>
  <c r="T3513" i="1"/>
  <c r="S3513" i="1"/>
  <c r="T3512" i="1"/>
  <c r="S3512" i="1"/>
  <c r="T3511" i="1"/>
  <c r="S3511" i="1"/>
  <c r="T3510" i="1"/>
  <c r="S3510" i="1"/>
  <c r="T3509" i="1"/>
  <c r="S3509" i="1"/>
  <c r="T3508" i="1"/>
  <c r="S3508" i="1"/>
  <c r="T3507" i="1"/>
  <c r="S3507" i="1"/>
  <c r="T3506" i="1"/>
  <c r="S3506" i="1"/>
  <c r="T3505" i="1"/>
  <c r="S3505" i="1"/>
  <c r="T3504" i="1"/>
  <c r="S3504" i="1"/>
  <c r="T3503" i="1"/>
  <c r="S3503" i="1"/>
  <c r="T3502" i="1"/>
  <c r="S3502" i="1"/>
  <c r="T3501" i="1"/>
  <c r="S3501" i="1"/>
  <c r="T3500" i="1"/>
  <c r="S3500" i="1"/>
  <c r="T3499" i="1"/>
  <c r="S3499" i="1"/>
  <c r="T3498" i="1"/>
  <c r="S3498" i="1"/>
  <c r="T3497" i="1"/>
  <c r="S3497" i="1"/>
  <c r="T3496" i="1"/>
  <c r="S3496" i="1"/>
  <c r="T3495" i="1"/>
  <c r="S3495" i="1"/>
  <c r="T3494" i="1"/>
  <c r="S3494" i="1"/>
  <c r="T3493" i="1"/>
  <c r="S3493" i="1"/>
  <c r="T3492" i="1"/>
  <c r="S3492" i="1"/>
  <c r="T3491" i="1"/>
  <c r="S3491" i="1"/>
  <c r="T3490" i="1"/>
  <c r="S3490" i="1"/>
  <c r="T3489" i="1"/>
  <c r="S3489" i="1"/>
  <c r="T3488" i="1"/>
  <c r="S3488" i="1"/>
  <c r="T3487" i="1"/>
  <c r="S3487" i="1"/>
  <c r="T3486" i="1"/>
  <c r="S3486" i="1"/>
  <c r="T3485" i="1"/>
  <c r="S3485" i="1"/>
  <c r="T3484" i="1"/>
  <c r="S3484" i="1"/>
  <c r="T3483" i="1"/>
  <c r="S3483" i="1"/>
  <c r="T3482" i="1"/>
  <c r="S3482" i="1"/>
  <c r="T3481" i="1"/>
  <c r="S3481" i="1"/>
  <c r="T3480" i="1"/>
  <c r="S3480" i="1"/>
  <c r="T3479" i="1"/>
  <c r="S3479" i="1"/>
  <c r="T3478" i="1"/>
  <c r="S3478" i="1"/>
  <c r="T3477" i="1"/>
  <c r="S3477" i="1"/>
  <c r="T3476" i="1"/>
  <c r="S3476" i="1"/>
  <c r="T3475" i="1"/>
  <c r="S3475" i="1"/>
  <c r="T3474" i="1"/>
  <c r="S3474" i="1"/>
  <c r="T3473" i="1"/>
  <c r="S3473" i="1"/>
  <c r="T3472" i="1"/>
  <c r="S3472" i="1"/>
  <c r="T3471" i="1"/>
  <c r="S3471" i="1"/>
  <c r="T3470" i="1"/>
  <c r="S3470" i="1"/>
  <c r="T3469" i="1"/>
  <c r="S3469" i="1"/>
  <c r="T3468" i="1"/>
  <c r="S3468" i="1"/>
  <c r="T3467" i="1"/>
  <c r="S3467" i="1"/>
  <c r="T3466" i="1"/>
  <c r="S3466" i="1"/>
  <c r="T3465" i="1"/>
  <c r="S3465" i="1"/>
  <c r="T3464" i="1"/>
  <c r="S3464" i="1"/>
  <c r="T3463" i="1"/>
  <c r="S3463" i="1"/>
  <c r="T3462" i="1"/>
  <c r="S3462" i="1"/>
  <c r="T3461" i="1"/>
  <c r="S3461" i="1"/>
  <c r="T3460" i="1"/>
  <c r="S3460" i="1"/>
  <c r="T3459" i="1"/>
  <c r="S3459" i="1"/>
  <c r="T3458" i="1"/>
  <c r="S3458" i="1"/>
  <c r="T3457" i="1"/>
  <c r="S3457" i="1"/>
  <c r="T3456" i="1"/>
  <c r="S3456" i="1"/>
  <c r="T3455" i="1"/>
  <c r="S3455" i="1"/>
  <c r="T3454" i="1"/>
  <c r="S3454" i="1"/>
  <c r="T3453" i="1"/>
  <c r="S3453" i="1"/>
  <c r="T3452" i="1"/>
  <c r="S3452" i="1"/>
  <c r="T3451" i="1"/>
  <c r="S3451" i="1"/>
  <c r="T3450" i="1"/>
  <c r="S3450" i="1"/>
  <c r="T3449" i="1"/>
  <c r="S3449" i="1"/>
  <c r="T3448" i="1"/>
  <c r="S3448" i="1"/>
  <c r="T3447" i="1"/>
  <c r="S3447" i="1"/>
  <c r="T3446" i="1"/>
  <c r="S3446" i="1"/>
  <c r="T3445" i="1"/>
  <c r="S3445" i="1"/>
  <c r="T3444" i="1"/>
  <c r="S3444" i="1"/>
  <c r="T3443" i="1"/>
  <c r="S3443" i="1"/>
  <c r="T3442" i="1"/>
  <c r="S3442" i="1"/>
  <c r="T3441" i="1"/>
  <c r="S3441" i="1"/>
  <c r="T3440" i="1"/>
  <c r="S3440" i="1"/>
  <c r="T3439" i="1"/>
  <c r="S3439" i="1"/>
  <c r="T3438" i="1"/>
  <c r="S3438" i="1"/>
  <c r="T3437" i="1"/>
  <c r="S3437" i="1"/>
  <c r="T3436" i="1"/>
  <c r="S3436" i="1"/>
  <c r="T3435" i="1"/>
  <c r="S3435" i="1"/>
  <c r="T3434" i="1"/>
  <c r="S3434" i="1"/>
  <c r="T3433" i="1"/>
  <c r="S3433" i="1"/>
  <c r="T3432" i="1"/>
  <c r="S3432" i="1"/>
  <c r="T3431" i="1"/>
  <c r="S3431" i="1"/>
  <c r="T3430" i="1"/>
  <c r="S3430" i="1"/>
  <c r="T3429" i="1"/>
  <c r="S3429" i="1"/>
  <c r="T3428" i="1"/>
  <c r="S3428" i="1"/>
  <c r="T3427" i="1"/>
  <c r="S3427" i="1"/>
  <c r="T3426" i="1"/>
  <c r="S3426" i="1"/>
  <c r="T3425" i="1"/>
  <c r="S3425" i="1"/>
  <c r="T3424" i="1"/>
  <c r="S3424" i="1"/>
  <c r="T3423" i="1"/>
  <c r="S3423" i="1"/>
  <c r="T3422" i="1"/>
  <c r="S3422" i="1"/>
  <c r="T3421" i="1"/>
  <c r="S3421" i="1"/>
  <c r="T3420" i="1"/>
  <c r="S3420" i="1"/>
  <c r="T3419" i="1"/>
  <c r="S3419" i="1"/>
  <c r="T3418" i="1"/>
  <c r="S3418" i="1"/>
  <c r="T3417" i="1"/>
  <c r="S3417" i="1"/>
  <c r="T3416" i="1"/>
  <c r="S3416" i="1"/>
  <c r="T3415" i="1"/>
  <c r="S3415" i="1"/>
  <c r="T3414" i="1"/>
  <c r="S3414" i="1"/>
  <c r="T3413" i="1"/>
  <c r="S3413" i="1"/>
  <c r="T3412" i="1"/>
  <c r="S3412" i="1"/>
  <c r="T3411" i="1"/>
  <c r="S3411" i="1"/>
  <c r="T3410" i="1"/>
  <c r="S3410" i="1"/>
  <c r="T3409" i="1"/>
  <c r="S3409" i="1"/>
  <c r="T3408" i="1"/>
  <c r="S3408" i="1"/>
  <c r="T3407" i="1"/>
  <c r="S3407" i="1"/>
  <c r="T3406" i="1"/>
  <c r="S3406" i="1"/>
  <c r="T3405" i="1"/>
  <c r="S3405" i="1"/>
  <c r="T3404" i="1"/>
  <c r="S3404" i="1"/>
  <c r="T3403" i="1"/>
  <c r="S3403" i="1"/>
  <c r="T3402" i="1"/>
  <c r="S3402" i="1"/>
  <c r="T3401" i="1"/>
  <c r="S3401" i="1"/>
  <c r="T3400" i="1"/>
  <c r="S3400" i="1"/>
  <c r="T3399" i="1"/>
  <c r="S3399" i="1"/>
  <c r="T3398" i="1"/>
  <c r="S3398" i="1"/>
  <c r="T3397" i="1"/>
  <c r="S3397" i="1"/>
  <c r="T3396" i="1"/>
  <c r="S3396" i="1"/>
  <c r="T3395" i="1"/>
  <c r="S3395" i="1"/>
  <c r="T3394" i="1"/>
  <c r="S3394" i="1"/>
  <c r="T3393" i="1"/>
  <c r="S3393" i="1"/>
  <c r="T3392" i="1"/>
  <c r="S3392" i="1"/>
  <c r="T3391" i="1"/>
  <c r="S3391" i="1"/>
  <c r="T3390" i="1"/>
  <c r="S3390" i="1"/>
  <c r="T3389" i="1"/>
  <c r="S3389" i="1"/>
  <c r="T3388" i="1"/>
  <c r="S3388" i="1"/>
  <c r="T3387" i="1"/>
  <c r="S3387" i="1"/>
  <c r="T3386" i="1"/>
  <c r="S3386" i="1"/>
  <c r="T3385" i="1"/>
  <c r="S3385" i="1"/>
  <c r="T3384" i="1"/>
  <c r="S3384" i="1"/>
  <c r="T3383" i="1"/>
  <c r="S3383" i="1"/>
  <c r="T3382" i="1"/>
  <c r="S3382" i="1"/>
  <c r="T3381" i="1"/>
  <c r="S3381" i="1"/>
  <c r="T3380" i="1"/>
  <c r="S3380" i="1"/>
  <c r="T3379" i="1"/>
  <c r="S3379" i="1"/>
  <c r="T3378" i="1"/>
  <c r="S3378" i="1"/>
  <c r="T3377" i="1"/>
  <c r="S3377" i="1"/>
  <c r="T3376" i="1"/>
  <c r="S3376" i="1"/>
  <c r="T3375" i="1"/>
  <c r="S3375" i="1"/>
  <c r="T3374" i="1"/>
  <c r="S3374" i="1"/>
  <c r="T3373" i="1"/>
  <c r="S3373" i="1"/>
  <c r="T3372" i="1"/>
  <c r="S3372" i="1"/>
  <c r="T3371" i="1"/>
  <c r="S3371" i="1"/>
  <c r="T3370" i="1"/>
  <c r="S3370" i="1"/>
  <c r="T3369" i="1"/>
  <c r="S3369" i="1"/>
  <c r="T3368" i="1"/>
  <c r="S3368" i="1"/>
  <c r="T3367" i="1"/>
  <c r="S3367" i="1"/>
  <c r="T3366" i="1"/>
  <c r="S3366" i="1"/>
  <c r="T3365" i="1"/>
  <c r="S3365" i="1"/>
  <c r="T3364" i="1"/>
  <c r="S3364" i="1"/>
  <c r="T3363" i="1"/>
  <c r="S3363" i="1"/>
  <c r="T3362" i="1"/>
  <c r="S3362" i="1"/>
  <c r="T3361" i="1"/>
  <c r="S3361" i="1"/>
  <c r="T3360" i="1"/>
  <c r="S3360" i="1"/>
  <c r="T3359" i="1"/>
  <c r="S3359" i="1"/>
  <c r="T3358" i="1"/>
  <c r="S3358" i="1"/>
  <c r="T3357" i="1"/>
  <c r="S3357" i="1"/>
  <c r="T3356" i="1"/>
  <c r="S3356" i="1"/>
  <c r="T3355" i="1"/>
  <c r="S3355" i="1"/>
  <c r="T3354" i="1"/>
  <c r="S3354" i="1"/>
  <c r="T3353" i="1"/>
  <c r="S3353" i="1"/>
  <c r="T3352" i="1"/>
  <c r="S3352" i="1"/>
  <c r="T3351" i="1"/>
  <c r="S3351" i="1"/>
  <c r="T3350" i="1"/>
  <c r="S3350" i="1"/>
  <c r="T3349" i="1"/>
  <c r="S3349" i="1"/>
  <c r="T3348" i="1"/>
  <c r="S3348" i="1"/>
  <c r="T3347" i="1"/>
  <c r="S3347" i="1"/>
  <c r="T3346" i="1"/>
  <c r="S3346" i="1"/>
  <c r="T3345" i="1"/>
  <c r="S3345" i="1"/>
  <c r="T3344" i="1"/>
  <c r="S3344" i="1"/>
  <c r="T3343" i="1"/>
  <c r="S3343" i="1"/>
  <c r="T3342" i="1"/>
  <c r="S3342" i="1"/>
  <c r="T3341" i="1"/>
  <c r="S3341" i="1"/>
  <c r="T3340" i="1"/>
  <c r="S3340" i="1"/>
  <c r="T3339" i="1"/>
  <c r="S3339" i="1"/>
  <c r="T3338" i="1"/>
  <c r="S3338" i="1"/>
  <c r="T3337" i="1"/>
  <c r="S3337" i="1"/>
  <c r="T3336" i="1"/>
  <c r="S3336" i="1"/>
  <c r="T3335" i="1"/>
  <c r="S3335" i="1"/>
  <c r="T3334" i="1"/>
  <c r="S3334" i="1"/>
  <c r="T3333" i="1"/>
  <c r="S3333" i="1"/>
  <c r="T3332" i="1"/>
  <c r="S3332" i="1"/>
  <c r="T3331" i="1"/>
  <c r="S3331" i="1"/>
  <c r="T3330" i="1"/>
  <c r="S3330" i="1"/>
  <c r="T3329" i="1"/>
  <c r="S3329" i="1"/>
  <c r="T3328" i="1"/>
  <c r="S3328" i="1"/>
  <c r="T3327" i="1"/>
  <c r="S3327" i="1"/>
  <c r="T3326" i="1"/>
  <c r="S3326" i="1"/>
  <c r="T3325" i="1"/>
  <c r="S3325" i="1"/>
  <c r="T3324" i="1"/>
  <c r="S3324" i="1"/>
  <c r="T3323" i="1"/>
  <c r="S3323" i="1"/>
  <c r="T3322" i="1"/>
  <c r="S3322" i="1"/>
  <c r="T3321" i="1"/>
  <c r="S3321" i="1"/>
  <c r="T3320" i="1"/>
  <c r="S3320" i="1"/>
  <c r="T3319" i="1"/>
  <c r="S3319" i="1"/>
  <c r="T3318" i="1"/>
  <c r="S3318" i="1"/>
  <c r="T3317" i="1"/>
  <c r="S3317" i="1"/>
  <c r="T3316" i="1"/>
  <c r="S3316" i="1"/>
  <c r="T3315" i="1"/>
  <c r="S3315" i="1"/>
  <c r="T3314" i="1"/>
  <c r="S3314" i="1"/>
  <c r="T3313" i="1"/>
  <c r="S3313" i="1"/>
  <c r="T3312" i="1"/>
  <c r="S3312" i="1"/>
  <c r="T3311" i="1"/>
  <c r="S3311" i="1"/>
  <c r="T3310" i="1"/>
  <c r="S3310" i="1"/>
  <c r="T3309" i="1"/>
  <c r="S3309" i="1"/>
  <c r="T3308" i="1"/>
  <c r="S3308" i="1"/>
  <c r="T3307" i="1"/>
  <c r="S3307" i="1"/>
  <c r="T3306" i="1"/>
  <c r="S3306" i="1"/>
  <c r="T3305" i="1"/>
  <c r="S3305" i="1"/>
  <c r="T3304" i="1"/>
  <c r="S3304" i="1"/>
  <c r="T3303" i="1"/>
  <c r="S3303" i="1"/>
  <c r="T3302" i="1"/>
  <c r="S3302" i="1"/>
  <c r="T3301" i="1"/>
  <c r="S3301" i="1"/>
  <c r="T3300" i="1"/>
  <c r="S3300" i="1"/>
  <c r="T3299" i="1"/>
  <c r="S3299" i="1"/>
  <c r="T3298" i="1"/>
  <c r="S3298" i="1"/>
  <c r="T3297" i="1"/>
  <c r="S3297" i="1"/>
  <c r="T3296" i="1"/>
  <c r="S3296" i="1"/>
  <c r="T3295" i="1"/>
  <c r="S3295" i="1"/>
  <c r="T3294" i="1"/>
  <c r="S3294" i="1"/>
  <c r="T3293" i="1"/>
  <c r="S3293" i="1"/>
  <c r="T3292" i="1"/>
  <c r="S3292" i="1"/>
  <c r="T3291" i="1"/>
  <c r="S3291" i="1"/>
  <c r="T3290" i="1"/>
  <c r="S3290" i="1"/>
  <c r="T3289" i="1"/>
  <c r="S3289" i="1"/>
  <c r="T3288" i="1"/>
  <c r="S3288" i="1"/>
  <c r="T3287" i="1"/>
  <c r="S3287" i="1"/>
  <c r="T3286" i="1"/>
  <c r="S3286" i="1"/>
  <c r="T3285" i="1"/>
  <c r="S3285" i="1"/>
  <c r="T3284" i="1"/>
  <c r="S3284" i="1"/>
  <c r="T3283" i="1"/>
  <c r="S3283" i="1"/>
  <c r="T3282" i="1"/>
  <c r="S3282" i="1"/>
  <c r="T3281" i="1"/>
  <c r="S3281" i="1"/>
  <c r="T3280" i="1"/>
  <c r="S3280" i="1"/>
  <c r="T3279" i="1"/>
  <c r="S3279" i="1"/>
  <c r="T3278" i="1"/>
  <c r="S3278" i="1"/>
  <c r="T3277" i="1"/>
  <c r="S3277" i="1"/>
  <c r="T3276" i="1"/>
  <c r="S3276" i="1"/>
  <c r="T3275" i="1"/>
  <c r="S3275" i="1"/>
  <c r="T3274" i="1"/>
  <c r="S3274" i="1"/>
  <c r="T3273" i="1"/>
  <c r="S3273" i="1"/>
  <c r="T3272" i="1"/>
  <c r="S3272" i="1"/>
  <c r="T3271" i="1"/>
  <c r="S3271" i="1"/>
  <c r="T3270" i="1"/>
  <c r="S3270" i="1"/>
  <c r="T3269" i="1"/>
  <c r="S3269" i="1"/>
  <c r="T3268" i="1"/>
  <c r="S3268" i="1"/>
  <c r="T3267" i="1"/>
  <c r="S3267" i="1"/>
  <c r="T3266" i="1"/>
  <c r="S3266" i="1"/>
  <c r="T3265" i="1"/>
  <c r="S3265" i="1"/>
  <c r="T3264" i="1"/>
  <c r="S3264" i="1"/>
  <c r="T3263" i="1"/>
  <c r="S3263" i="1"/>
  <c r="T3262" i="1"/>
  <c r="S3262" i="1"/>
  <c r="T3261" i="1"/>
  <c r="S3261" i="1"/>
  <c r="T3260" i="1"/>
  <c r="S3260" i="1"/>
  <c r="T3259" i="1"/>
  <c r="S3259" i="1"/>
  <c r="T3258" i="1"/>
  <c r="S3258" i="1"/>
  <c r="T3257" i="1"/>
  <c r="S3257" i="1"/>
  <c r="T3256" i="1"/>
  <c r="S3256" i="1"/>
  <c r="T3255" i="1"/>
  <c r="S3255" i="1"/>
  <c r="T3254" i="1"/>
  <c r="S3254" i="1"/>
  <c r="T3253" i="1"/>
  <c r="S3253" i="1"/>
  <c r="T3252" i="1"/>
  <c r="S3252" i="1"/>
  <c r="T3251" i="1"/>
  <c r="S3251" i="1"/>
  <c r="T3250" i="1"/>
  <c r="S3250" i="1"/>
  <c r="T3249" i="1"/>
  <c r="S3249" i="1"/>
  <c r="T3248" i="1"/>
  <c r="S3248" i="1"/>
  <c r="T3247" i="1"/>
  <c r="S3247" i="1"/>
  <c r="T3246" i="1"/>
  <c r="S3246" i="1"/>
  <c r="T3245" i="1"/>
  <c r="S3245" i="1"/>
  <c r="T3244" i="1"/>
  <c r="S3244" i="1"/>
  <c r="T3243" i="1"/>
  <c r="S3243" i="1"/>
  <c r="T3242" i="1"/>
  <c r="S3242" i="1"/>
  <c r="T3241" i="1"/>
  <c r="S3241" i="1"/>
  <c r="T3240" i="1"/>
  <c r="S3240" i="1"/>
  <c r="T3239" i="1"/>
  <c r="S3239" i="1"/>
  <c r="T3238" i="1"/>
  <c r="S3238" i="1"/>
  <c r="T3237" i="1"/>
  <c r="S3237" i="1"/>
  <c r="T3236" i="1"/>
  <c r="S3236" i="1"/>
  <c r="T3235" i="1"/>
  <c r="S3235" i="1"/>
  <c r="T3234" i="1"/>
  <c r="S3234" i="1"/>
  <c r="T3233" i="1"/>
  <c r="S3233" i="1"/>
  <c r="T3232" i="1"/>
  <c r="S3232" i="1"/>
  <c r="T3231" i="1"/>
  <c r="S3231" i="1"/>
  <c r="T3230" i="1"/>
  <c r="S3230" i="1"/>
  <c r="T3229" i="1"/>
  <c r="S3229" i="1"/>
  <c r="T3228" i="1"/>
  <c r="S3228" i="1"/>
  <c r="T3227" i="1"/>
  <c r="S3227" i="1"/>
  <c r="T3226" i="1"/>
  <c r="S3226" i="1"/>
  <c r="T3225" i="1"/>
  <c r="S3225" i="1"/>
  <c r="T3224" i="1"/>
  <c r="S3224" i="1"/>
  <c r="T3223" i="1"/>
  <c r="S3223" i="1"/>
  <c r="T3222" i="1"/>
  <c r="S3222" i="1"/>
  <c r="T3221" i="1"/>
  <c r="S3221" i="1"/>
  <c r="T3220" i="1"/>
  <c r="S3220" i="1"/>
  <c r="T3219" i="1"/>
  <c r="S3219" i="1"/>
  <c r="T3218" i="1"/>
  <c r="S3218" i="1"/>
  <c r="T3217" i="1"/>
  <c r="S3217" i="1"/>
  <c r="T3216" i="1"/>
  <c r="S3216" i="1"/>
  <c r="T3215" i="1"/>
  <c r="S3215" i="1"/>
  <c r="T3214" i="1"/>
  <c r="S3214" i="1"/>
  <c r="T3213" i="1"/>
  <c r="S3213" i="1"/>
  <c r="T3212" i="1"/>
  <c r="S3212" i="1"/>
  <c r="T3211" i="1"/>
  <c r="S3211" i="1"/>
  <c r="T3210" i="1"/>
  <c r="S3210" i="1"/>
  <c r="T3209" i="1"/>
  <c r="S3209" i="1"/>
  <c r="T3208" i="1"/>
  <c r="S3208" i="1"/>
  <c r="T3207" i="1"/>
  <c r="S3207" i="1"/>
  <c r="T3206" i="1"/>
  <c r="S3206" i="1"/>
  <c r="T3205" i="1"/>
  <c r="S3205" i="1"/>
  <c r="T3204" i="1"/>
  <c r="S3204" i="1"/>
  <c r="T3203" i="1"/>
  <c r="S3203" i="1"/>
  <c r="T3202" i="1"/>
  <c r="S3202" i="1"/>
  <c r="T3201" i="1"/>
  <c r="S3201" i="1"/>
  <c r="T3200" i="1"/>
  <c r="S3200" i="1"/>
  <c r="T3199" i="1"/>
  <c r="S3199" i="1"/>
  <c r="T3198" i="1"/>
  <c r="S3198" i="1"/>
  <c r="T3197" i="1"/>
  <c r="S3197" i="1"/>
  <c r="T3196" i="1"/>
  <c r="S3196" i="1"/>
  <c r="T3195" i="1"/>
  <c r="S3195" i="1"/>
  <c r="T3194" i="1"/>
  <c r="S3194" i="1"/>
  <c r="T3193" i="1"/>
  <c r="S3193" i="1"/>
  <c r="T3192" i="1"/>
  <c r="S3192" i="1"/>
  <c r="T3191" i="1"/>
  <c r="S3191" i="1"/>
  <c r="T3190" i="1"/>
  <c r="S3190" i="1"/>
  <c r="T3189" i="1"/>
  <c r="S3189" i="1"/>
  <c r="T3188" i="1"/>
  <c r="S3188" i="1"/>
  <c r="T3187" i="1"/>
  <c r="S3187" i="1"/>
  <c r="T3186" i="1"/>
  <c r="S3186" i="1"/>
  <c r="T3185" i="1"/>
  <c r="S3185" i="1"/>
  <c r="T3184" i="1"/>
  <c r="S3184" i="1"/>
  <c r="T3183" i="1"/>
  <c r="S3183" i="1"/>
  <c r="T3182" i="1"/>
  <c r="S3182" i="1"/>
  <c r="T3181" i="1"/>
  <c r="S3181" i="1"/>
  <c r="T3180" i="1"/>
  <c r="S3180" i="1"/>
  <c r="T3179" i="1"/>
  <c r="S3179" i="1"/>
  <c r="T3178" i="1"/>
  <c r="S3178" i="1"/>
  <c r="T3177" i="1"/>
  <c r="S3177" i="1"/>
  <c r="T3176" i="1"/>
  <c r="S3176" i="1"/>
  <c r="T3175" i="1"/>
  <c r="S3175" i="1"/>
  <c r="T3174" i="1"/>
  <c r="S3174" i="1"/>
  <c r="T3173" i="1"/>
  <c r="S3173" i="1"/>
  <c r="T3172" i="1"/>
  <c r="S3172" i="1"/>
  <c r="T3171" i="1"/>
  <c r="S3171" i="1"/>
  <c r="T3170" i="1"/>
  <c r="S3170" i="1"/>
  <c r="T3169" i="1"/>
  <c r="S3169" i="1"/>
  <c r="T3168" i="1"/>
  <c r="S3168" i="1"/>
  <c r="T3167" i="1"/>
  <c r="S3167" i="1"/>
  <c r="T3166" i="1"/>
  <c r="S3166" i="1"/>
  <c r="T3165" i="1"/>
  <c r="S3165" i="1"/>
  <c r="T3164" i="1"/>
  <c r="S3164" i="1"/>
  <c r="T3163" i="1"/>
  <c r="S3163" i="1"/>
  <c r="T3162" i="1"/>
  <c r="S3162" i="1"/>
  <c r="T3161" i="1"/>
  <c r="S3161" i="1"/>
  <c r="T3160" i="1"/>
  <c r="S3160" i="1"/>
  <c r="T3159" i="1"/>
  <c r="S3159" i="1"/>
  <c r="T3158" i="1"/>
  <c r="S3158" i="1"/>
  <c r="T3157" i="1"/>
  <c r="S3157" i="1"/>
  <c r="T3156" i="1"/>
  <c r="S3156" i="1"/>
  <c r="T3155" i="1"/>
  <c r="S3155" i="1"/>
  <c r="T3154" i="1"/>
  <c r="S3154" i="1"/>
  <c r="T3153" i="1"/>
  <c r="S3153" i="1"/>
  <c r="T3152" i="1"/>
  <c r="S3152" i="1"/>
  <c r="T3151" i="1"/>
  <c r="S3151" i="1"/>
  <c r="T3150" i="1"/>
  <c r="S3150" i="1"/>
  <c r="T3149" i="1"/>
  <c r="S3149" i="1"/>
  <c r="T3148" i="1"/>
  <c r="S3148" i="1"/>
  <c r="T3147" i="1"/>
  <c r="S3147" i="1"/>
  <c r="T3146" i="1"/>
  <c r="S3146" i="1"/>
  <c r="T3145" i="1"/>
  <c r="S3145" i="1"/>
  <c r="T3144" i="1"/>
  <c r="S3144" i="1"/>
  <c r="T3143" i="1"/>
  <c r="S3143" i="1"/>
  <c r="T3142" i="1"/>
  <c r="S3142" i="1"/>
  <c r="T3141" i="1"/>
  <c r="S3141" i="1"/>
  <c r="T3140" i="1"/>
  <c r="S3140" i="1"/>
  <c r="T3139" i="1"/>
  <c r="S3139" i="1"/>
  <c r="T3138" i="1"/>
  <c r="S3138" i="1"/>
  <c r="T3137" i="1"/>
  <c r="S3137" i="1"/>
  <c r="T3136" i="1"/>
  <c r="S3136" i="1"/>
  <c r="T3135" i="1"/>
  <c r="S3135" i="1"/>
  <c r="T3134" i="1"/>
  <c r="S3134" i="1"/>
  <c r="T3133" i="1"/>
  <c r="S3133" i="1"/>
  <c r="T3132" i="1"/>
  <c r="S3132" i="1"/>
  <c r="T3131" i="1"/>
  <c r="S3131" i="1"/>
  <c r="T3130" i="1"/>
  <c r="S3130" i="1"/>
  <c r="T3129" i="1"/>
  <c r="S3129" i="1"/>
  <c r="T3128" i="1"/>
  <c r="S3128" i="1"/>
  <c r="T3127" i="1"/>
  <c r="S3127" i="1"/>
  <c r="T3126" i="1"/>
  <c r="S3126" i="1"/>
  <c r="T3125" i="1"/>
  <c r="S3125" i="1"/>
  <c r="T3124" i="1"/>
  <c r="S3124" i="1"/>
  <c r="T3123" i="1"/>
  <c r="S3123" i="1"/>
  <c r="T3122" i="1"/>
  <c r="S3122" i="1"/>
  <c r="T3121" i="1"/>
  <c r="S3121" i="1"/>
  <c r="T3120" i="1"/>
  <c r="S3120" i="1"/>
  <c r="T3119" i="1"/>
  <c r="S3119" i="1"/>
  <c r="T3118" i="1"/>
  <c r="S3118" i="1"/>
  <c r="T3117" i="1"/>
  <c r="S3117" i="1"/>
  <c r="T3116" i="1"/>
  <c r="S3116" i="1"/>
  <c r="T3115" i="1"/>
  <c r="S3115" i="1"/>
  <c r="T3114" i="1"/>
  <c r="S3114" i="1"/>
  <c r="T3113" i="1"/>
  <c r="S3113" i="1"/>
  <c r="T3112" i="1"/>
  <c r="S3112" i="1"/>
  <c r="T3111" i="1"/>
  <c r="S3111" i="1"/>
  <c r="T3110" i="1"/>
  <c r="S3110" i="1"/>
  <c r="T3109" i="1"/>
  <c r="S3109" i="1"/>
  <c r="T3108" i="1"/>
  <c r="S3108" i="1"/>
  <c r="T3107" i="1"/>
  <c r="S3107" i="1"/>
  <c r="T3106" i="1"/>
  <c r="S3106" i="1"/>
  <c r="T3105" i="1"/>
  <c r="S3105" i="1"/>
  <c r="T3104" i="1"/>
  <c r="S3104" i="1"/>
  <c r="T3103" i="1"/>
  <c r="S3103" i="1"/>
  <c r="T3102" i="1"/>
  <c r="S3102" i="1"/>
  <c r="T3101" i="1"/>
  <c r="S3101" i="1"/>
  <c r="T3100" i="1"/>
  <c r="S3100" i="1"/>
  <c r="T3099" i="1"/>
  <c r="S3099" i="1"/>
  <c r="T3098" i="1"/>
  <c r="S3098" i="1"/>
  <c r="T3097" i="1"/>
  <c r="S3097" i="1"/>
  <c r="T3096" i="1"/>
  <c r="S3096" i="1"/>
  <c r="T3095" i="1"/>
  <c r="S3095" i="1"/>
  <c r="T3094" i="1"/>
  <c r="S3094" i="1"/>
  <c r="T3093" i="1"/>
  <c r="S3093" i="1"/>
  <c r="T3092" i="1"/>
  <c r="S3092" i="1"/>
  <c r="T3091" i="1"/>
  <c r="S3091" i="1"/>
  <c r="T3090" i="1"/>
  <c r="S3090" i="1"/>
  <c r="T3089" i="1"/>
  <c r="S3089" i="1"/>
  <c r="T3088" i="1"/>
  <c r="S3088" i="1"/>
  <c r="T3087" i="1"/>
  <c r="S3087" i="1"/>
  <c r="T3086" i="1"/>
  <c r="S3086" i="1"/>
  <c r="T3085" i="1"/>
  <c r="S3085" i="1"/>
  <c r="T3084" i="1"/>
  <c r="S3084" i="1"/>
  <c r="T3083" i="1"/>
  <c r="S3083" i="1"/>
  <c r="T3082" i="1"/>
  <c r="S3082" i="1"/>
  <c r="T3081" i="1"/>
  <c r="S3081" i="1"/>
  <c r="T3080" i="1"/>
  <c r="S3080" i="1"/>
  <c r="T3079" i="1"/>
  <c r="S3079" i="1"/>
  <c r="T3078" i="1"/>
  <c r="S3078" i="1"/>
  <c r="T3077" i="1"/>
  <c r="S3077" i="1"/>
  <c r="T3076" i="1"/>
  <c r="S3076" i="1"/>
  <c r="T3075" i="1"/>
  <c r="S3075" i="1"/>
  <c r="T3074" i="1"/>
  <c r="S3074" i="1"/>
  <c r="T3073" i="1"/>
  <c r="S3073" i="1"/>
  <c r="T3072" i="1"/>
  <c r="S3072" i="1"/>
  <c r="T3071" i="1"/>
  <c r="S3071" i="1"/>
  <c r="T3070" i="1"/>
  <c r="S3070" i="1"/>
  <c r="T3069" i="1"/>
  <c r="S3069" i="1"/>
  <c r="T3068" i="1"/>
  <c r="S3068" i="1"/>
  <c r="T3067" i="1"/>
  <c r="S3067" i="1"/>
  <c r="T3066" i="1"/>
  <c r="S3066" i="1"/>
  <c r="T3065" i="1"/>
  <c r="S3065" i="1"/>
  <c r="T3064" i="1"/>
  <c r="S3064" i="1"/>
  <c r="T3063" i="1"/>
  <c r="S3063" i="1"/>
  <c r="T3062" i="1"/>
  <c r="S3062" i="1"/>
  <c r="T3061" i="1"/>
  <c r="S3061" i="1"/>
  <c r="T3060" i="1"/>
  <c r="S3060" i="1"/>
  <c r="T3059" i="1"/>
  <c r="S3059" i="1"/>
  <c r="T3058" i="1"/>
  <c r="S3058" i="1"/>
  <c r="T3057" i="1"/>
  <c r="S3057" i="1"/>
  <c r="T3056" i="1"/>
  <c r="S3056" i="1"/>
  <c r="T3055" i="1"/>
  <c r="S3055" i="1"/>
  <c r="T3054" i="1"/>
  <c r="S3054" i="1"/>
  <c r="T3053" i="1"/>
  <c r="S3053" i="1"/>
  <c r="T3052" i="1"/>
  <c r="S3052" i="1"/>
  <c r="T3051" i="1"/>
  <c r="S3051" i="1"/>
  <c r="T3050" i="1"/>
  <c r="S3050" i="1"/>
  <c r="T3049" i="1"/>
  <c r="S3049" i="1"/>
  <c r="T3048" i="1"/>
  <c r="S3048" i="1"/>
  <c r="T3047" i="1"/>
  <c r="S3047" i="1"/>
  <c r="T3046" i="1"/>
  <c r="S3046" i="1"/>
  <c r="T3045" i="1"/>
  <c r="S3045" i="1"/>
  <c r="T3044" i="1"/>
  <c r="S3044" i="1"/>
  <c r="T3043" i="1"/>
  <c r="S3043" i="1"/>
  <c r="T3042" i="1"/>
  <c r="S3042" i="1"/>
  <c r="T3041" i="1"/>
  <c r="S3041" i="1"/>
  <c r="T3040" i="1"/>
  <c r="S3040" i="1"/>
  <c r="T3039" i="1"/>
  <c r="S3039" i="1"/>
  <c r="T3038" i="1"/>
  <c r="S3038" i="1"/>
  <c r="T3037" i="1"/>
  <c r="S3037" i="1"/>
  <c r="T3036" i="1"/>
  <c r="S3036" i="1"/>
  <c r="T3035" i="1"/>
  <c r="S3035" i="1"/>
  <c r="T3034" i="1"/>
  <c r="S3034" i="1"/>
  <c r="T3033" i="1"/>
  <c r="S3033" i="1"/>
  <c r="T3032" i="1"/>
  <c r="S3032" i="1"/>
  <c r="T3031" i="1"/>
  <c r="S3031" i="1"/>
  <c r="T3030" i="1"/>
  <c r="S3030" i="1"/>
  <c r="T3029" i="1"/>
  <c r="S3029" i="1"/>
  <c r="T3028" i="1"/>
  <c r="S3028" i="1"/>
  <c r="T3027" i="1"/>
  <c r="S3027" i="1"/>
  <c r="T3026" i="1"/>
  <c r="S3026" i="1"/>
  <c r="T3025" i="1"/>
  <c r="S3025" i="1"/>
  <c r="T3024" i="1"/>
  <c r="S3024" i="1"/>
  <c r="T3023" i="1"/>
  <c r="S3023" i="1"/>
  <c r="T3022" i="1"/>
  <c r="S3022" i="1"/>
  <c r="T3021" i="1"/>
  <c r="S3021" i="1"/>
  <c r="T3020" i="1"/>
  <c r="S3020" i="1"/>
  <c r="T3019" i="1"/>
  <c r="S3019" i="1"/>
  <c r="T3018" i="1"/>
  <c r="S3018" i="1"/>
  <c r="T3017" i="1"/>
  <c r="S3017" i="1"/>
  <c r="T3016" i="1"/>
  <c r="S3016" i="1"/>
  <c r="T3015" i="1"/>
  <c r="S3015" i="1"/>
  <c r="T3014" i="1"/>
  <c r="S3014" i="1"/>
  <c r="T3013" i="1"/>
  <c r="S3013" i="1"/>
  <c r="T3012" i="1"/>
  <c r="S3012" i="1"/>
  <c r="T3011" i="1"/>
  <c r="S3011" i="1"/>
  <c r="T3010" i="1"/>
  <c r="S3010" i="1"/>
  <c r="T3009" i="1"/>
  <c r="S3009" i="1"/>
  <c r="T3008" i="1"/>
  <c r="S3008" i="1"/>
  <c r="T3007" i="1"/>
  <c r="S3007" i="1"/>
  <c r="T3006" i="1"/>
  <c r="S3006" i="1"/>
  <c r="T3005" i="1"/>
  <c r="S3005" i="1"/>
  <c r="T3004" i="1"/>
  <c r="S3004" i="1"/>
  <c r="T3003" i="1"/>
  <c r="S3003" i="1"/>
  <c r="T3002" i="1"/>
  <c r="S3002" i="1"/>
  <c r="T3001" i="1"/>
  <c r="S3001" i="1"/>
  <c r="T3000" i="1"/>
  <c r="S3000" i="1"/>
  <c r="T2999" i="1"/>
  <c r="S2999" i="1"/>
  <c r="T2998" i="1"/>
  <c r="S2998" i="1"/>
  <c r="T2997" i="1"/>
  <c r="S2997" i="1"/>
  <c r="T2996" i="1"/>
  <c r="S2996" i="1"/>
  <c r="T2995" i="1"/>
  <c r="S2995" i="1"/>
  <c r="T2994" i="1"/>
  <c r="S2994" i="1"/>
  <c r="T2993" i="1"/>
  <c r="S2993" i="1"/>
  <c r="T2992" i="1"/>
  <c r="S2992" i="1"/>
  <c r="T2991" i="1"/>
  <c r="S2991" i="1"/>
  <c r="T2990" i="1"/>
  <c r="S2990" i="1"/>
  <c r="T2989" i="1"/>
  <c r="S2989" i="1"/>
  <c r="T2988" i="1"/>
  <c r="S2988" i="1"/>
  <c r="T2987" i="1"/>
  <c r="S2987" i="1"/>
  <c r="T2986" i="1"/>
  <c r="S2986" i="1"/>
  <c r="T2985" i="1"/>
  <c r="S2985" i="1"/>
  <c r="T2984" i="1"/>
  <c r="S2984" i="1"/>
  <c r="T2983" i="1"/>
  <c r="S2983" i="1"/>
  <c r="T2982" i="1"/>
  <c r="S2982" i="1"/>
  <c r="T2981" i="1"/>
  <c r="S2981" i="1"/>
  <c r="T2980" i="1"/>
  <c r="S2980" i="1"/>
  <c r="T2979" i="1"/>
  <c r="S2979" i="1"/>
  <c r="T2978" i="1"/>
  <c r="S2978" i="1"/>
  <c r="T2977" i="1"/>
  <c r="S2977" i="1"/>
  <c r="T2976" i="1"/>
  <c r="S2976" i="1"/>
  <c r="T2975" i="1"/>
  <c r="S2975" i="1"/>
  <c r="T2974" i="1"/>
  <c r="S2974" i="1"/>
  <c r="T2973" i="1"/>
  <c r="S2973" i="1"/>
  <c r="T2972" i="1"/>
  <c r="S2972" i="1"/>
  <c r="T2971" i="1"/>
  <c r="S2971" i="1"/>
  <c r="T2970" i="1"/>
  <c r="S2970" i="1"/>
  <c r="T2969" i="1"/>
  <c r="S2969" i="1"/>
  <c r="T2968" i="1"/>
  <c r="S2968" i="1"/>
  <c r="T2967" i="1"/>
  <c r="S2967" i="1"/>
  <c r="T2966" i="1"/>
  <c r="S2966" i="1"/>
  <c r="T2965" i="1"/>
  <c r="S2965" i="1"/>
  <c r="T2964" i="1"/>
  <c r="S2964" i="1"/>
  <c r="T2963" i="1"/>
  <c r="S2963" i="1"/>
  <c r="T2962" i="1"/>
  <c r="S2962" i="1"/>
  <c r="T2961" i="1"/>
  <c r="S2961" i="1"/>
  <c r="T2960" i="1"/>
  <c r="S2960" i="1"/>
  <c r="T2959" i="1"/>
  <c r="S2959" i="1"/>
  <c r="T2958" i="1"/>
  <c r="S2958" i="1"/>
  <c r="T2957" i="1"/>
  <c r="S2957" i="1"/>
  <c r="T2956" i="1"/>
  <c r="S2956" i="1"/>
  <c r="T2955" i="1"/>
  <c r="S2955" i="1"/>
  <c r="T2954" i="1"/>
  <c r="S2954" i="1"/>
  <c r="T2953" i="1"/>
  <c r="S2953" i="1"/>
  <c r="T2952" i="1"/>
  <c r="S2952" i="1"/>
  <c r="T2951" i="1"/>
  <c r="S2951" i="1"/>
  <c r="T2950" i="1"/>
  <c r="S2950" i="1"/>
  <c r="T2949" i="1"/>
  <c r="S2949" i="1"/>
  <c r="T2948" i="1"/>
  <c r="S2948" i="1"/>
  <c r="T2947" i="1"/>
  <c r="S2947" i="1"/>
  <c r="T2946" i="1"/>
  <c r="S2946" i="1"/>
  <c r="T2945" i="1"/>
  <c r="S2945" i="1"/>
  <c r="T2944" i="1"/>
  <c r="S2944" i="1"/>
  <c r="T2943" i="1"/>
  <c r="S2943" i="1"/>
  <c r="T2942" i="1"/>
  <c r="S2942" i="1"/>
  <c r="T2941" i="1"/>
  <c r="S2941" i="1"/>
  <c r="T2940" i="1"/>
  <c r="S2940" i="1"/>
  <c r="T2939" i="1"/>
  <c r="S2939" i="1"/>
  <c r="T2938" i="1"/>
  <c r="S2938" i="1"/>
  <c r="T2937" i="1"/>
  <c r="S2937" i="1"/>
  <c r="T2936" i="1"/>
  <c r="S2936" i="1"/>
  <c r="T2935" i="1"/>
  <c r="S2935" i="1"/>
  <c r="T2934" i="1"/>
  <c r="S2934" i="1"/>
  <c r="T2933" i="1"/>
  <c r="S2933" i="1"/>
  <c r="T2932" i="1"/>
  <c r="S2932" i="1"/>
  <c r="T2931" i="1"/>
  <c r="S2931" i="1"/>
  <c r="T2930" i="1"/>
  <c r="S2930" i="1"/>
  <c r="T2929" i="1"/>
  <c r="S2929" i="1"/>
  <c r="T2928" i="1"/>
  <c r="S2928" i="1"/>
  <c r="T2927" i="1"/>
  <c r="S2927" i="1"/>
  <c r="T2926" i="1"/>
  <c r="S2926" i="1"/>
  <c r="T2925" i="1"/>
  <c r="S2925" i="1"/>
  <c r="T2924" i="1"/>
  <c r="S2924" i="1"/>
  <c r="T2923" i="1"/>
  <c r="S2923" i="1"/>
  <c r="T2922" i="1"/>
  <c r="S2922" i="1"/>
  <c r="T2921" i="1"/>
  <c r="S2921" i="1"/>
  <c r="T2920" i="1"/>
  <c r="S2920" i="1"/>
  <c r="T2919" i="1"/>
  <c r="S2919" i="1"/>
  <c r="T2918" i="1"/>
  <c r="S2918" i="1"/>
  <c r="T2917" i="1"/>
  <c r="S2917" i="1"/>
  <c r="T2916" i="1"/>
  <c r="S2916" i="1"/>
  <c r="T2915" i="1"/>
  <c r="S2915" i="1"/>
  <c r="T2914" i="1"/>
  <c r="S2914" i="1"/>
  <c r="T2913" i="1"/>
  <c r="S2913" i="1"/>
  <c r="T2912" i="1"/>
  <c r="S2912" i="1"/>
  <c r="T2911" i="1"/>
  <c r="S2911" i="1"/>
  <c r="T2910" i="1"/>
  <c r="S2910" i="1"/>
  <c r="T2909" i="1"/>
  <c r="S2909" i="1"/>
  <c r="T2908" i="1"/>
  <c r="S2908" i="1"/>
  <c r="T2907" i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2897" i="1"/>
  <c r="S2897" i="1"/>
  <c r="T2896" i="1"/>
  <c r="S2896" i="1"/>
  <c r="T2895" i="1"/>
  <c r="S2895" i="1"/>
  <c r="T2894" i="1"/>
  <c r="S2894" i="1"/>
  <c r="T2893" i="1"/>
  <c r="S2893" i="1"/>
  <c r="T2892" i="1"/>
  <c r="S2892" i="1"/>
  <c r="T2891" i="1"/>
  <c r="S2891" i="1"/>
  <c r="T2890" i="1"/>
  <c r="S2890" i="1"/>
  <c r="T2889" i="1"/>
  <c r="S2889" i="1"/>
  <c r="T2888" i="1"/>
  <c r="S2888" i="1"/>
  <c r="T2887" i="1"/>
  <c r="S2887" i="1"/>
  <c r="T2886" i="1"/>
  <c r="S2886" i="1"/>
  <c r="T2885" i="1"/>
  <c r="S2885" i="1"/>
  <c r="T2884" i="1"/>
  <c r="S2884" i="1"/>
  <c r="T2883" i="1"/>
  <c r="S2883" i="1"/>
  <c r="T2882" i="1"/>
  <c r="S2882" i="1"/>
  <c r="T2881" i="1"/>
  <c r="S2881" i="1"/>
  <c r="T2880" i="1"/>
  <c r="S2880" i="1"/>
  <c r="T2879" i="1"/>
  <c r="S2879" i="1"/>
  <c r="T2878" i="1"/>
  <c r="S2878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T2855" i="1"/>
  <c r="S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819" i="1"/>
  <c r="S2819" i="1"/>
  <c r="T2818" i="1"/>
  <c r="S2818" i="1"/>
  <c r="T2817" i="1"/>
  <c r="S2817" i="1"/>
  <c r="T2816" i="1"/>
  <c r="S2816" i="1"/>
  <c r="T2815" i="1"/>
  <c r="S2815" i="1"/>
  <c r="T2814" i="1"/>
  <c r="S2814" i="1"/>
  <c r="T2813" i="1"/>
  <c r="S2813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T2801" i="1"/>
  <c r="S2801" i="1"/>
  <c r="T2800" i="1"/>
  <c r="S2800" i="1"/>
  <c r="T2799" i="1"/>
  <c r="S2799" i="1"/>
  <c r="T2798" i="1"/>
  <c r="S2798" i="1"/>
  <c r="T2797" i="1"/>
  <c r="S2797" i="1"/>
  <c r="T2796" i="1"/>
  <c r="S2796" i="1"/>
  <c r="T2795" i="1"/>
  <c r="S2795" i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780" i="1"/>
  <c r="S2780" i="1"/>
  <c r="T2779" i="1"/>
  <c r="S2779" i="1"/>
  <c r="T2778" i="1"/>
  <c r="S2778" i="1"/>
  <c r="T2777" i="1"/>
  <c r="S2777" i="1"/>
  <c r="T2776" i="1"/>
  <c r="S2776" i="1"/>
  <c r="T2775" i="1"/>
  <c r="S2775" i="1"/>
  <c r="T2774" i="1"/>
  <c r="S2774" i="1"/>
  <c r="T2773" i="1"/>
  <c r="S2773" i="1"/>
  <c r="T2772" i="1"/>
  <c r="S2772" i="1"/>
  <c r="T2771" i="1"/>
  <c r="S2771" i="1"/>
  <c r="T2770" i="1"/>
  <c r="S2770" i="1"/>
  <c r="T2769" i="1"/>
  <c r="S2769" i="1"/>
  <c r="T2768" i="1"/>
  <c r="S2768" i="1"/>
  <c r="T2767" i="1"/>
  <c r="S2767" i="1"/>
  <c r="T2766" i="1"/>
  <c r="S2766" i="1"/>
  <c r="T2765" i="1"/>
  <c r="S2765" i="1"/>
  <c r="T2764" i="1"/>
  <c r="S2764" i="1"/>
  <c r="T2763" i="1"/>
  <c r="S2763" i="1"/>
  <c r="T2762" i="1"/>
  <c r="S2762" i="1"/>
  <c r="T2761" i="1"/>
  <c r="S2761" i="1"/>
  <c r="T2760" i="1"/>
  <c r="S2760" i="1"/>
  <c r="T2759" i="1"/>
  <c r="S2759" i="1"/>
  <c r="T2758" i="1"/>
  <c r="S2758" i="1"/>
  <c r="T2757" i="1"/>
  <c r="S2757" i="1"/>
  <c r="T2756" i="1"/>
  <c r="S2756" i="1"/>
  <c r="T2755" i="1"/>
  <c r="S2755" i="1"/>
  <c r="T2754" i="1"/>
  <c r="S2754" i="1"/>
  <c r="T2753" i="1"/>
  <c r="S2753" i="1"/>
  <c r="T2752" i="1"/>
  <c r="S2752" i="1"/>
  <c r="T2751" i="1"/>
  <c r="S2751" i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742" i="1"/>
  <c r="S2742" i="1"/>
  <c r="T2741" i="1"/>
  <c r="S2741" i="1"/>
  <c r="T2740" i="1"/>
  <c r="S2740" i="1"/>
  <c r="T2739" i="1"/>
  <c r="S2739" i="1"/>
  <c r="T2738" i="1"/>
  <c r="S2738" i="1"/>
  <c r="T2737" i="1"/>
  <c r="S2737" i="1"/>
  <c r="T2736" i="1"/>
  <c r="S2736" i="1"/>
  <c r="T2735" i="1"/>
  <c r="S2735" i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T2706" i="1"/>
  <c r="S2706" i="1"/>
  <c r="T2705" i="1"/>
  <c r="S2705" i="1"/>
  <c r="T2704" i="1"/>
  <c r="S2704" i="1"/>
  <c r="T2703" i="1"/>
  <c r="S2703" i="1"/>
  <c r="T2702" i="1"/>
  <c r="S2702" i="1"/>
  <c r="T2701" i="1"/>
  <c r="S2701" i="1"/>
  <c r="T2700" i="1"/>
  <c r="S2700" i="1"/>
  <c r="T2699" i="1"/>
  <c r="S2699" i="1"/>
  <c r="T2698" i="1"/>
  <c r="S2698" i="1"/>
  <c r="T2697" i="1"/>
  <c r="S2697" i="1"/>
  <c r="T2696" i="1"/>
  <c r="S2696" i="1"/>
  <c r="T2695" i="1"/>
  <c r="S2695" i="1"/>
  <c r="T2694" i="1"/>
  <c r="S2694" i="1"/>
  <c r="T2693" i="1"/>
  <c r="S2693" i="1"/>
  <c r="T2692" i="1"/>
  <c r="S2692" i="1"/>
  <c r="T2691" i="1"/>
  <c r="S2691" i="1"/>
  <c r="T2690" i="1"/>
  <c r="S2690" i="1"/>
  <c r="T2689" i="1"/>
  <c r="S2689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651" i="1"/>
  <c r="S2651" i="1"/>
  <c r="T2650" i="1"/>
  <c r="S2650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643" i="1"/>
  <c r="S2643" i="1"/>
  <c r="T2642" i="1"/>
  <c r="S2642" i="1"/>
  <c r="T2641" i="1"/>
  <c r="S2641" i="1"/>
  <c r="T2640" i="1"/>
  <c r="S2640" i="1"/>
  <c r="T2639" i="1"/>
  <c r="S2639" i="1"/>
  <c r="T2638" i="1"/>
  <c r="S2638" i="1"/>
  <c r="T2637" i="1"/>
  <c r="S2637" i="1"/>
  <c r="T2636" i="1"/>
  <c r="S2636" i="1"/>
  <c r="T2635" i="1"/>
  <c r="S2635" i="1"/>
  <c r="T2634" i="1"/>
  <c r="S2634" i="1"/>
  <c r="T2633" i="1"/>
  <c r="S2633" i="1"/>
  <c r="T2632" i="1"/>
  <c r="S2632" i="1"/>
  <c r="T2631" i="1"/>
  <c r="S2631" i="1"/>
  <c r="T2630" i="1"/>
  <c r="S2630" i="1"/>
  <c r="T2629" i="1"/>
  <c r="S2629" i="1"/>
  <c r="T2628" i="1"/>
  <c r="S2628" i="1"/>
  <c r="T2627" i="1"/>
  <c r="S2627" i="1"/>
  <c r="T2626" i="1"/>
  <c r="S2626" i="1"/>
  <c r="T2625" i="1"/>
  <c r="S2625" i="1"/>
  <c r="T2624" i="1"/>
  <c r="S2624" i="1"/>
  <c r="T2623" i="1"/>
  <c r="S2623" i="1"/>
  <c r="T2622" i="1"/>
  <c r="S2622" i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615" i="1"/>
  <c r="S2615" i="1"/>
  <c r="T2614" i="1"/>
  <c r="S2614" i="1"/>
  <c r="T2613" i="1"/>
  <c r="S2613" i="1"/>
  <c r="T2612" i="1"/>
  <c r="S2612" i="1"/>
  <c r="T2611" i="1"/>
  <c r="S2611" i="1"/>
  <c r="T2610" i="1"/>
  <c r="S2610" i="1"/>
  <c r="T2609" i="1"/>
  <c r="S2609" i="1"/>
  <c r="T2608" i="1"/>
  <c r="S2608" i="1"/>
  <c r="T2607" i="1"/>
  <c r="S2607" i="1"/>
  <c r="T2606" i="1"/>
  <c r="S2606" i="1"/>
  <c r="T2605" i="1"/>
  <c r="S2605" i="1"/>
  <c r="T2604" i="1"/>
  <c r="S2604" i="1"/>
  <c r="T2603" i="1"/>
  <c r="S2603" i="1"/>
  <c r="T2602" i="1"/>
  <c r="S2602" i="1"/>
  <c r="T2601" i="1"/>
  <c r="S2601" i="1"/>
  <c r="T2600" i="1"/>
  <c r="S2600" i="1"/>
  <c r="T2599" i="1"/>
  <c r="S2599" i="1"/>
  <c r="T2598" i="1"/>
  <c r="S2598" i="1"/>
  <c r="T2597" i="1"/>
  <c r="S2597" i="1"/>
  <c r="T2596" i="1"/>
  <c r="S2596" i="1"/>
  <c r="T2595" i="1"/>
  <c r="S2595" i="1"/>
  <c r="T2594" i="1"/>
  <c r="S2594" i="1"/>
  <c r="T2593" i="1"/>
  <c r="S2593" i="1"/>
  <c r="T2592" i="1"/>
  <c r="S2592" i="1"/>
  <c r="T2591" i="1"/>
  <c r="S2591" i="1"/>
  <c r="T2590" i="1"/>
  <c r="S2590" i="1"/>
  <c r="T2589" i="1"/>
  <c r="S2589" i="1"/>
  <c r="T2588" i="1"/>
  <c r="S2588" i="1"/>
  <c r="T2587" i="1"/>
  <c r="S2587" i="1"/>
  <c r="T2586" i="1"/>
  <c r="S2586" i="1"/>
  <c r="T2585" i="1"/>
  <c r="S2585" i="1"/>
  <c r="T2584" i="1"/>
  <c r="S2584" i="1"/>
  <c r="T2583" i="1"/>
  <c r="S2583" i="1"/>
  <c r="T2582" i="1"/>
  <c r="S2582" i="1"/>
  <c r="T2581" i="1"/>
  <c r="S2581" i="1"/>
  <c r="T2580" i="1"/>
  <c r="S2580" i="1"/>
  <c r="T2579" i="1"/>
  <c r="S2579" i="1"/>
  <c r="T2578" i="1"/>
  <c r="S2578" i="1"/>
  <c r="T2577" i="1"/>
  <c r="S2577" i="1"/>
  <c r="T2576" i="1"/>
  <c r="S2576" i="1"/>
  <c r="T2575" i="1"/>
  <c r="S2575" i="1"/>
  <c r="T2574" i="1"/>
  <c r="S2574" i="1"/>
  <c r="T2573" i="1"/>
  <c r="S2573" i="1"/>
  <c r="T2572" i="1"/>
  <c r="S2572" i="1"/>
  <c r="T2571" i="1"/>
  <c r="S2571" i="1"/>
  <c r="T2570" i="1"/>
  <c r="S2570" i="1"/>
  <c r="T2569" i="1"/>
  <c r="S2569" i="1"/>
  <c r="T2568" i="1"/>
  <c r="S2568" i="1"/>
  <c r="T2567" i="1"/>
  <c r="S2567" i="1"/>
  <c r="T2566" i="1"/>
  <c r="S2566" i="1"/>
  <c r="T2565" i="1"/>
  <c r="S2565" i="1"/>
  <c r="T2564" i="1"/>
  <c r="S2564" i="1"/>
  <c r="T2563" i="1"/>
  <c r="S2563" i="1"/>
  <c r="T2562" i="1"/>
  <c r="S2562" i="1"/>
  <c r="T2561" i="1"/>
  <c r="S2561" i="1"/>
  <c r="T2560" i="1"/>
  <c r="S2560" i="1"/>
  <c r="T2559" i="1"/>
  <c r="S2559" i="1"/>
  <c r="T2558" i="1"/>
  <c r="S2558" i="1"/>
  <c r="T2557" i="1"/>
  <c r="S2557" i="1"/>
  <c r="T2556" i="1"/>
  <c r="S2556" i="1"/>
  <c r="T2555" i="1"/>
  <c r="S2555" i="1"/>
  <c r="T2554" i="1"/>
  <c r="S2554" i="1"/>
  <c r="T2553" i="1"/>
  <c r="S2553" i="1"/>
  <c r="T2552" i="1"/>
  <c r="S2552" i="1"/>
  <c r="T2551" i="1"/>
  <c r="S2551" i="1"/>
  <c r="T2550" i="1"/>
  <c r="S2550" i="1"/>
  <c r="T2549" i="1"/>
  <c r="S2549" i="1"/>
  <c r="T2548" i="1"/>
  <c r="S2548" i="1"/>
  <c r="T2547" i="1"/>
  <c r="S2547" i="1"/>
  <c r="T2546" i="1"/>
  <c r="S2546" i="1"/>
  <c r="T2545" i="1"/>
  <c r="S2545" i="1"/>
  <c r="T2544" i="1"/>
  <c r="S2544" i="1"/>
  <c r="T2543" i="1"/>
  <c r="S2543" i="1"/>
  <c r="T2542" i="1"/>
  <c r="S2542" i="1"/>
  <c r="T2541" i="1"/>
  <c r="S2541" i="1"/>
  <c r="T2540" i="1"/>
  <c r="S2540" i="1"/>
  <c r="T2539" i="1"/>
  <c r="S2539" i="1"/>
  <c r="T2538" i="1"/>
  <c r="S2538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T2531" i="1"/>
  <c r="S2531" i="1"/>
  <c r="T2530" i="1"/>
  <c r="S2530" i="1"/>
  <c r="T2529" i="1"/>
  <c r="S2529" i="1"/>
  <c r="T2528" i="1"/>
  <c r="S2528" i="1"/>
  <c r="T2527" i="1"/>
  <c r="S2527" i="1"/>
  <c r="T2526" i="1"/>
  <c r="S2526" i="1"/>
  <c r="T2525" i="1"/>
  <c r="S2525" i="1"/>
  <c r="T2524" i="1"/>
  <c r="S2524" i="1"/>
  <c r="T2523" i="1"/>
  <c r="S2523" i="1"/>
  <c r="T2522" i="1"/>
  <c r="S2522" i="1"/>
  <c r="T2521" i="1"/>
  <c r="S2521" i="1"/>
  <c r="T2520" i="1"/>
  <c r="S2520" i="1"/>
  <c r="T2519" i="1"/>
  <c r="S2519" i="1"/>
  <c r="T2518" i="1"/>
  <c r="S2518" i="1"/>
  <c r="T2517" i="1"/>
  <c r="S2517" i="1"/>
  <c r="T2516" i="1"/>
  <c r="S2516" i="1"/>
  <c r="T2515" i="1"/>
  <c r="S2515" i="1"/>
  <c r="T2514" i="1"/>
  <c r="S2514" i="1"/>
  <c r="T2513" i="1"/>
  <c r="S2513" i="1"/>
  <c r="T2512" i="1"/>
  <c r="S2512" i="1"/>
  <c r="T2511" i="1"/>
  <c r="S2511" i="1"/>
  <c r="T2510" i="1"/>
  <c r="S2510" i="1"/>
  <c r="T2509" i="1"/>
  <c r="S2509" i="1"/>
  <c r="T2508" i="1"/>
  <c r="S2508" i="1"/>
  <c r="T2507" i="1"/>
  <c r="S2507" i="1"/>
  <c r="T2506" i="1"/>
  <c r="S2506" i="1"/>
  <c r="T2505" i="1"/>
  <c r="S2505" i="1"/>
  <c r="T2504" i="1"/>
  <c r="S2504" i="1"/>
  <c r="T2503" i="1"/>
  <c r="S2503" i="1"/>
  <c r="T2502" i="1"/>
  <c r="S2502" i="1"/>
  <c r="T2501" i="1"/>
  <c r="S2501" i="1"/>
  <c r="T2500" i="1"/>
  <c r="S2500" i="1"/>
  <c r="T2499" i="1"/>
  <c r="S2499" i="1"/>
  <c r="T2498" i="1"/>
  <c r="S2498" i="1"/>
  <c r="T2497" i="1"/>
  <c r="S2497" i="1"/>
  <c r="T2496" i="1"/>
  <c r="S2496" i="1"/>
  <c r="T2495" i="1"/>
  <c r="S2495" i="1"/>
  <c r="T2494" i="1"/>
  <c r="S2494" i="1"/>
  <c r="T2493" i="1"/>
  <c r="S2493" i="1"/>
  <c r="T2492" i="1"/>
  <c r="S2492" i="1"/>
  <c r="T2491" i="1"/>
  <c r="S2491" i="1"/>
  <c r="T2490" i="1"/>
  <c r="S2490" i="1"/>
  <c r="T2489" i="1"/>
  <c r="S2489" i="1"/>
  <c r="T2488" i="1"/>
  <c r="S2488" i="1"/>
  <c r="T2487" i="1"/>
  <c r="S2487" i="1"/>
  <c r="T2486" i="1"/>
  <c r="S2486" i="1"/>
  <c r="T2485" i="1"/>
  <c r="S2485" i="1"/>
  <c r="T2484" i="1"/>
  <c r="S2484" i="1"/>
  <c r="T2483" i="1"/>
  <c r="S2483" i="1"/>
  <c r="T2482" i="1"/>
  <c r="S2482" i="1"/>
  <c r="T2481" i="1"/>
  <c r="S2481" i="1"/>
  <c r="T2480" i="1"/>
  <c r="S2480" i="1"/>
  <c r="T2479" i="1"/>
  <c r="S2479" i="1"/>
  <c r="T2478" i="1"/>
  <c r="S2478" i="1"/>
  <c r="T2477" i="1"/>
  <c r="S2477" i="1"/>
  <c r="T2476" i="1"/>
  <c r="S2476" i="1"/>
  <c r="T2475" i="1"/>
  <c r="S2475" i="1"/>
  <c r="T2474" i="1"/>
  <c r="S2474" i="1"/>
  <c r="T2473" i="1"/>
  <c r="S2473" i="1"/>
  <c r="T2472" i="1"/>
  <c r="S2472" i="1"/>
  <c r="T2471" i="1"/>
  <c r="S2471" i="1"/>
  <c r="T2470" i="1"/>
  <c r="S2470" i="1"/>
  <c r="T2469" i="1"/>
  <c r="S2469" i="1"/>
  <c r="T2468" i="1"/>
  <c r="S2468" i="1"/>
  <c r="T2467" i="1"/>
  <c r="S2467" i="1"/>
  <c r="T2466" i="1"/>
  <c r="S2466" i="1"/>
  <c r="T2465" i="1"/>
  <c r="S2465" i="1"/>
  <c r="T2464" i="1"/>
  <c r="S2464" i="1"/>
  <c r="T2463" i="1"/>
  <c r="S2463" i="1"/>
  <c r="T2462" i="1"/>
  <c r="S2462" i="1"/>
  <c r="T2461" i="1"/>
  <c r="S2461" i="1"/>
  <c r="T2460" i="1"/>
  <c r="S2460" i="1"/>
  <c r="T2459" i="1"/>
  <c r="S2459" i="1"/>
  <c r="T2458" i="1"/>
  <c r="S2458" i="1"/>
  <c r="T2457" i="1"/>
  <c r="S2457" i="1"/>
  <c r="T2456" i="1"/>
  <c r="S2456" i="1"/>
  <c r="T2455" i="1"/>
  <c r="S2455" i="1"/>
  <c r="T2454" i="1"/>
  <c r="S2454" i="1"/>
  <c r="T2453" i="1"/>
  <c r="S2453" i="1"/>
  <c r="T2452" i="1"/>
  <c r="S2452" i="1"/>
  <c r="T2451" i="1"/>
  <c r="S2451" i="1"/>
  <c r="T2450" i="1"/>
  <c r="S2450" i="1"/>
  <c r="T2449" i="1"/>
  <c r="S2449" i="1"/>
  <c r="T2448" i="1"/>
  <c r="S2448" i="1"/>
  <c r="T2447" i="1"/>
  <c r="S2447" i="1"/>
  <c r="T2446" i="1"/>
  <c r="S2446" i="1"/>
  <c r="T2445" i="1"/>
  <c r="S2445" i="1"/>
  <c r="T2444" i="1"/>
  <c r="S2444" i="1"/>
  <c r="T2443" i="1"/>
  <c r="S2443" i="1"/>
  <c r="T2442" i="1"/>
  <c r="S2442" i="1"/>
  <c r="T2441" i="1"/>
  <c r="S2441" i="1"/>
  <c r="T2440" i="1"/>
  <c r="S2440" i="1"/>
  <c r="T2439" i="1"/>
  <c r="S2439" i="1"/>
  <c r="T2438" i="1"/>
  <c r="S2438" i="1"/>
  <c r="T2437" i="1"/>
  <c r="S2437" i="1"/>
  <c r="T2436" i="1"/>
  <c r="S2436" i="1"/>
  <c r="T2435" i="1"/>
  <c r="S2435" i="1"/>
  <c r="T2434" i="1"/>
  <c r="S2434" i="1"/>
  <c r="T2433" i="1"/>
  <c r="S2433" i="1"/>
  <c r="T2432" i="1"/>
  <c r="S2432" i="1"/>
  <c r="T2431" i="1"/>
  <c r="S2431" i="1"/>
  <c r="T2430" i="1"/>
  <c r="S2430" i="1"/>
  <c r="T2429" i="1"/>
  <c r="S2429" i="1"/>
  <c r="T2428" i="1"/>
  <c r="S2428" i="1"/>
  <c r="T2427" i="1"/>
  <c r="S2427" i="1"/>
  <c r="T2426" i="1"/>
  <c r="S2426" i="1"/>
  <c r="T2425" i="1"/>
  <c r="S2425" i="1"/>
  <c r="T2424" i="1"/>
  <c r="S2424" i="1"/>
  <c r="T2423" i="1"/>
  <c r="S2423" i="1"/>
  <c r="T2422" i="1"/>
  <c r="S2422" i="1"/>
  <c r="T2421" i="1"/>
  <c r="S2421" i="1"/>
  <c r="T2420" i="1"/>
  <c r="S2420" i="1"/>
  <c r="T2419" i="1"/>
  <c r="S2419" i="1"/>
  <c r="T2418" i="1"/>
  <c r="S2418" i="1"/>
  <c r="T2417" i="1"/>
  <c r="S2417" i="1"/>
  <c r="T2416" i="1"/>
  <c r="S2416" i="1"/>
  <c r="T2415" i="1"/>
  <c r="S2415" i="1"/>
  <c r="T2414" i="1"/>
  <c r="S2414" i="1"/>
  <c r="T2413" i="1"/>
  <c r="S2413" i="1"/>
  <c r="T2412" i="1"/>
  <c r="S2412" i="1"/>
  <c r="T2411" i="1"/>
  <c r="S2411" i="1"/>
  <c r="T2410" i="1"/>
  <c r="S2410" i="1"/>
  <c r="T2409" i="1"/>
  <c r="S2409" i="1"/>
  <c r="T2408" i="1"/>
  <c r="S2408" i="1"/>
  <c r="T2407" i="1"/>
  <c r="S2407" i="1"/>
  <c r="T2406" i="1"/>
  <c r="S2406" i="1"/>
  <c r="T2405" i="1"/>
  <c r="S2405" i="1"/>
  <c r="T2404" i="1"/>
  <c r="S2404" i="1"/>
  <c r="T2403" i="1"/>
  <c r="S2403" i="1"/>
  <c r="T2402" i="1"/>
  <c r="S2402" i="1"/>
  <c r="T2401" i="1"/>
  <c r="S2401" i="1"/>
  <c r="T2400" i="1"/>
  <c r="S2400" i="1"/>
  <c r="T2399" i="1"/>
  <c r="S2399" i="1"/>
  <c r="T2398" i="1"/>
  <c r="S2398" i="1"/>
  <c r="T2397" i="1"/>
  <c r="S2397" i="1"/>
  <c r="T2396" i="1"/>
  <c r="S2396" i="1"/>
  <c r="T2395" i="1"/>
  <c r="S2395" i="1"/>
  <c r="T2394" i="1"/>
  <c r="S2394" i="1"/>
  <c r="T2393" i="1"/>
  <c r="S2393" i="1"/>
  <c r="T2392" i="1"/>
  <c r="S2392" i="1"/>
  <c r="T2391" i="1"/>
  <c r="S2391" i="1"/>
  <c r="T2390" i="1"/>
  <c r="S2390" i="1"/>
  <c r="T2389" i="1"/>
  <c r="S2389" i="1"/>
  <c r="T2388" i="1"/>
  <c r="S2388" i="1"/>
  <c r="T2387" i="1"/>
  <c r="S2387" i="1"/>
  <c r="T2386" i="1"/>
  <c r="S2386" i="1"/>
  <c r="T2385" i="1"/>
  <c r="S2385" i="1"/>
  <c r="T2384" i="1"/>
  <c r="S2384" i="1"/>
  <c r="T2383" i="1"/>
  <c r="S2383" i="1"/>
  <c r="T2382" i="1"/>
  <c r="S2382" i="1"/>
  <c r="T2381" i="1"/>
  <c r="S2381" i="1"/>
  <c r="T2380" i="1"/>
  <c r="S2380" i="1"/>
  <c r="T2379" i="1"/>
  <c r="S2379" i="1"/>
  <c r="T2378" i="1"/>
  <c r="S2378" i="1"/>
  <c r="T2377" i="1"/>
  <c r="S2377" i="1"/>
  <c r="T2376" i="1"/>
  <c r="S2376" i="1"/>
  <c r="T2375" i="1"/>
  <c r="S2375" i="1"/>
  <c r="T2374" i="1"/>
  <c r="S2374" i="1"/>
  <c r="T2373" i="1"/>
  <c r="S2373" i="1"/>
  <c r="T2372" i="1"/>
  <c r="S2372" i="1"/>
  <c r="T2371" i="1"/>
  <c r="S2371" i="1"/>
  <c r="T2370" i="1"/>
  <c r="S2370" i="1"/>
  <c r="T2369" i="1"/>
  <c r="S2369" i="1"/>
  <c r="T2368" i="1"/>
  <c r="S2368" i="1"/>
  <c r="T2367" i="1"/>
  <c r="S2367" i="1"/>
  <c r="T2366" i="1"/>
  <c r="S2366" i="1"/>
  <c r="T2365" i="1"/>
  <c r="S2365" i="1"/>
  <c r="T2364" i="1"/>
  <c r="S2364" i="1"/>
  <c r="T2363" i="1"/>
  <c r="S2363" i="1"/>
  <c r="T2362" i="1"/>
  <c r="S2362" i="1"/>
  <c r="T2361" i="1"/>
  <c r="S2361" i="1"/>
  <c r="T2360" i="1"/>
  <c r="S2360" i="1"/>
  <c r="T2359" i="1"/>
  <c r="S2359" i="1"/>
  <c r="T2358" i="1"/>
  <c r="S2358" i="1"/>
  <c r="T2357" i="1"/>
  <c r="S2357" i="1"/>
  <c r="T2356" i="1"/>
  <c r="S2356" i="1"/>
  <c r="T2355" i="1"/>
  <c r="S2355" i="1"/>
  <c r="T2354" i="1"/>
  <c r="S2354" i="1"/>
  <c r="T2353" i="1"/>
  <c r="S2353" i="1"/>
  <c r="T2352" i="1"/>
  <c r="S2352" i="1"/>
  <c r="T2351" i="1"/>
  <c r="S2351" i="1"/>
  <c r="T2350" i="1"/>
  <c r="S2350" i="1"/>
  <c r="T2349" i="1"/>
  <c r="S2349" i="1"/>
  <c r="T2348" i="1"/>
  <c r="S2348" i="1"/>
  <c r="T2347" i="1"/>
  <c r="S2347" i="1"/>
  <c r="T2346" i="1"/>
  <c r="S2346" i="1"/>
  <c r="T2345" i="1"/>
  <c r="S2345" i="1"/>
  <c r="T2344" i="1"/>
  <c r="S2344" i="1"/>
  <c r="T2343" i="1"/>
  <c r="S2343" i="1"/>
  <c r="T2342" i="1"/>
  <c r="S2342" i="1"/>
  <c r="T2341" i="1"/>
  <c r="S2341" i="1"/>
  <c r="T2340" i="1"/>
  <c r="S2340" i="1"/>
  <c r="T2339" i="1"/>
  <c r="S2339" i="1"/>
  <c r="T2338" i="1"/>
  <c r="S2338" i="1"/>
  <c r="T2337" i="1"/>
  <c r="S2337" i="1"/>
  <c r="T2336" i="1"/>
  <c r="S2336" i="1"/>
  <c r="T2335" i="1"/>
  <c r="S2335" i="1"/>
  <c r="T2334" i="1"/>
  <c r="S2334" i="1"/>
  <c r="T2333" i="1"/>
  <c r="S2333" i="1"/>
  <c r="T2332" i="1"/>
  <c r="S2332" i="1"/>
  <c r="T2331" i="1"/>
  <c r="S2331" i="1"/>
  <c r="T2330" i="1"/>
  <c r="S2330" i="1"/>
  <c r="T2329" i="1"/>
  <c r="S2329" i="1"/>
  <c r="T2328" i="1"/>
  <c r="S2328" i="1"/>
  <c r="T2327" i="1"/>
  <c r="S2327" i="1"/>
  <c r="T2326" i="1"/>
  <c r="S2326" i="1"/>
  <c r="T2325" i="1"/>
  <c r="S2325" i="1"/>
  <c r="T2324" i="1"/>
  <c r="S2324" i="1"/>
  <c r="T2323" i="1"/>
  <c r="S2323" i="1"/>
  <c r="T2322" i="1"/>
  <c r="S2322" i="1"/>
  <c r="T2321" i="1"/>
  <c r="S2321" i="1"/>
  <c r="T2320" i="1"/>
  <c r="S2320" i="1"/>
  <c r="T2319" i="1"/>
  <c r="S2319" i="1"/>
  <c r="T2318" i="1"/>
  <c r="S2318" i="1"/>
  <c r="T2317" i="1"/>
  <c r="S2317" i="1"/>
  <c r="T2316" i="1"/>
  <c r="S2316" i="1"/>
  <c r="T2315" i="1"/>
  <c r="S2315" i="1"/>
  <c r="T2314" i="1"/>
  <c r="S2314" i="1"/>
  <c r="T2313" i="1"/>
  <c r="S2313" i="1"/>
  <c r="T2312" i="1"/>
  <c r="S2312" i="1"/>
  <c r="T2311" i="1"/>
  <c r="S2311" i="1"/>
  <c r="T2310" i="1"/>
  <c r="S2310" i="1"/>
  <c r="T2309" i="1"/>
  <c r="S2309" i="1"/>
  <c r="T2308" i="1"/>
  <c r="S2308" i="1"/>
  <c r="T2307" i="1"/>
  <c r="S2307" i="1"/>
  <c r="T2306" i="1"/>
  <c r="S2306" i="1"/>
  <c r="T2305" i="1"/>
  <c r="S2305" i="1"/>
  <c r="T2304" i="1"/>
  <c r="S2304" i="1"/>
  <c r="T2303" i="1"/>
  <c r="S2303" i="1"/>
  <c r="T2302" i="1"/>
  <c r="S2302" i="1"/>
  <c r="T2301" i="1"/>
  <c r="S2301" i="1"/>
  <c r="T2300" i="1"/>
  <c r="S2300" i="1"/>
  <c r="T2299" i="1"/>
  <c r="S2299" i="1"/>
  <c r="T2298" i="1"/>
  <c r="S2298" i="1"/>
  <c r="T2297" i="1"/>
  <c r="S2297" i="1"/>
  <c r="T2296" i="1"/>
  <c r="S2296" i="1"/>
  <c r="T2295" i="1"/>
  <c r="S2295" i="1"/>
  <c r="T2294" i="1"/>
  <c r="S2294" i="1"/>
  <c r="T2293" i="1"/>
  <c r="S2293" i="1"/>
  <c r="T2292" i="1"/>
  <c r="S2292" i="1"/>
  <c r="T2291" i="1"/>
  <c r="S2291" i="1"/>
  <c r="T2290" i="1"/>
  <c r="S2290" i="1"/>
  <c r="T2289" i="1"/>
  <c r="S2289" i="1"/>
  <c r="T2288" i="1"/>
  <c r="S2288" i="1"/>
  <c r="T2287" i="1"/>
  <c r="S2287" i="1"/>
  <c r="T2286" i="1"/>
  <c r="S2286" i="1"/>
  <c r="T2285" i="1"/>
  <c r="S2285" i="1"/>
  <c r="T2284" i="1"/>
  <c r="S2284" i="1"/>
  <c r="T2283" i="1"/>
  <c r="S2283" i="1"/>
  <c r="T2282" i="1"/>
  <c r="S2282" i="1"/>
  <c r="T2281" i="1"/>
  <c r="S2281" i="1"/>
  <c r="T2280" i="1"/>
  <c r="S2280" i="1"/>
  <c r="T2279" i="1"/>
  <c r="S2279" i="1"/>
  <c r="T2278" i="1"/>
  <c r="S2278" i="1"/>
  <c r="T2277" i="1"/>
  <c r="S2277" i="1"/>
  <c r="T2276" i="1"/>
  <c r="S2276" i="1"/>
  <c r="T2275" i="1"/>
  <c r="S2275" i="1"/>
  <c r="T2274" i="1"/>
  <c r="S2274" i="1"/>
  <c r="T2273" i="1"/>
  <c r="S2273" i="1"/>
  <c r="T2272" i="1"/>
  <c r="S2272" i="1"/>
  <c r="T2271" i="1"/>
  <c r="S2271" i="1"/>
  <c r="T2270" i="1"/>
  <c r="S2270" i="1"/>
  <c r="T2269" i="1"/>
  <c r="S2269" i="1"/>
  <c r="T2268" i="1"/>
  <c r="S2268" i="1"/>
  <c r="T2267" i="1"/>
  <c r="S2267" i="1"/>
  <c r="T2266" i="1"/>
  <c r="S2266" i="1"/>
  <c r="T2265" i="1"/>
  <c r="S2265" i="1"/>
  <c r="T2264" i="1"/>
  <c r="S2264" i="1"/>
  <c r="T2263" i="1"/>
  <c r="S2263" i="1"/>
  <c r="T2262" i="1"/>
  <c r="S2262" i="1"/>
  <c r="T2261" i="1"/>
  <c r="S2261" i="1"/>
  <c r="T2260" i="1"/>
  <c r="S2260" i="1"/>
  <c r="T2259" i="1"/>
  <c r="S2259" i="1"/>
  <c r="T2258" i="1"/>
  <c r="S2258" i="1"/>
  <c r="T2257" i="1"/>
  <c r="S2257" i="1"/>
  <c r="T2256" i="1"/>
  <c r="S2256" i="1"/>
  <c r="T2255" i="1"/>
  <c r="S2255" i="1"/>
  <c r="T2254" i="1"/>
  <c r="S2254" i="1"/>
  <c r="T2253" i="1"/>
  <c r="S2253" i="1"/>
  <c r="T2252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T2203" i="1"/>
  <c r="S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T2151" i="1"/>
  <c r="S2151" i="1"/>
  <c r="T2150" i="1"/>
  <c r="S2150" i="1"/>
  <c r="T2149" i="1"/>
  <c r="S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T2095" i="1"/>
  <c r="S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T2066" i="1"/>
  <c r="S2066" i="1"/>
  <c r="T2065" i="1"/>
  <c r="S2065" i="1"/>
  <c r="T2064" i="1"/>
  <c r="S2064" i="1"/>
  <c r="T2063" i="1"/>
  <c r="S2063" i="1"/>
  <c r="T2062" i="1"/>
  <c r="S2062" i="1"/>
  <c r="T2061" i="1"/>
  <c r="S2061" i="1"/>
  <c r="T2060" i="1"/>
  <c r="S2060" i="1"/>
  <c r="T2059" i="1"/>
  <c r="S2059" i="1"/>
  <c r="T2058" i="1"/>
  <c r="S2058" i="1"/>
  <c r="T2057" i="1"/>
  <c r="S2057" i="1"/>
  <c r="T2056" i="1"/>
  <c r="S2056" i="1"/>
  <c r="T2055" i="1"/>
  <c r="S2055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T2041" i="1"/>
  <c r="S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T1987" i="1"/>
  <c r="S1987" i="1"/>
  <c r="T1986" i="1"/>
  <c r="S1986" i="1"/>
  <c r="T1985" i="1"/>
  <c r="S1985" i="1"/>
  <c r="T1984" i="1"/>
  <c r="S1984" i="1"/>
  <c r="T1983" i="1"/>
  <c r="S1983" i="1"/>
  <c r="T1982" i="1"/>
  <c r="S1982" i="1"/>
  <c r="T1981" i="1"/>
  <c r="S1981" i="1"/>
  <c r="T1980" i="1"/>
  <c r="S1980" i="1"/>
  <c r="T1979" i="1"/>
  <c r="S1979" i="1"/>
  <c r="T1978" i="1"/>
  <c r="S1978" i="1"/>
  <c r="T1977" i="1"/>
  <c r="S1977" i="1"/>
  <c r="T1976" i="1"/>
  <c r="S1976" i="1"/>
  <c r="T1975" i="1"/>
  <c r="S1975" i="1"/>
  <c r="T1974" i="1"/>
  <c r="S1974" i="1"/>
  <c r="T1973" i="1"/>
  <c r="S1973" i="1"/>
  <c r="T1972" i="1"/>
  <c r="S1972" i="1"/>
  <c r="T1971" i="1"/>
  <c r="S1971" i="1"/>
  <c r="T1970" i="1"/>
  <c r="S1970" i="1"/>
  <c r="T1969" i="1"/>
  <c r="S1969" i="1"/>
  <c r="T1968" i="1"/>
  <c r="S1968" i="1"/>
  <c r="T1967" i="1"/>
  <c r="S1967" i="1"/>
  <c r="T1966" i="1"/>
  <c r="S1966" i="1"/>
  <c r="T1965" i="1"/>
  <c r="S1965" i="1"/>
  <c r="T1964" i="1"/>
  <c r="S1964" i="1"/>
  <c r="T1963" i="1"/>
  <c r="S1963" i="1"/>
  <c r="T1962" i="1"/>
  <c r="S1962" i="1"/>
  <c r="T1961" i="1"/>
  <c r="S1961" i="1"/>
  <c r="T1960" i="1"/>
  <c r="S1960" i="1"/>
  <c r="T1959" i="1"/>
  <c r="S1959" i="1"/>
  <c r="T1958" i="1"/>
  <c r="S1958" i="1"/>
  <c r="T1957" i="1"/>
  <c r="S1957" i="1"/>
  <c r="T1956" i="1"/>
  <c r="S1956" i="1"/>
  <c r="T1955" i="1"/>
  <c r="S1955" i="1"/>
  <c r="T1954" i="1"/>
  <c r="S1954" i="1"/>
  <c r="T1953" i="1"/>
  <c r="S1953" i="1"/>
  <c r="T1952" i="1"/>
  <c r="S1952" i="1"/>
  <c r="T1951" i="1"/>
  <c r="S1951" i="1"/>
  <c r="T1950" i="1"/>
  <c r="S1950" i="1"/>
  <c r="T1949" i="1"/>
  <c r="S1949" i="1"/>
  <c r="T1948" i="1"/>
  <c r="S1948" i="1"/>
  <c r="T1947" i="1"/>
  <c r="S1947" i="1"/>
  <c r="T1946" i="1"/>
  <c r="S1946" i="1"/>
  <c r="T1945" i="1"/>
  <c r="S1945" i="1"/>
  <c r="T1944" i="1"/>
  <c r="S1944" i="1"/>
  <c r="T1943" i="1"/>
  <c r="S1943" i="1"/>
  <c r="T1942" i="1"/>
  <c r="S1942" i="1"/>
  <c r="T1941" i="1"/>
  <c r="S1941" i="1"/>
  <c r="T1940" i="1"/>
  <c r="S1940" i="1"/>
  <c r="T1939" i="1"/>
  <c r="S1939" i="1"/>
  <c r="T1938" i="1"/>
  <c r="S1938" i="1"/>
  <c r="T1937" i="1"/>
  <c r="S1937" i="1"/>
  <c r="T1936" i="1"/>
  <c r="S1936" i="1"/>
  <c r="T1935" i="1"/>
  <c r="S1935" i="1"/>
  <c r="T1934" i="1"/>
  <c r="S1934" i="1"/>
  <c r="T1933" i="1"/>
  <c r="S1933" i="1"/>
  <c r="T1932" i="1"/>
  <c r="S1932" i="1"/>
  <c r="T1931" i="1"/>
  <c r="S1931" i="1"/>
  <c r="T1930" i="1"/>
  <c r="S1930" i="1"/>
  <c r="T1929" i="1"/>
  <c r="S1929" i="1"/>
  <c r="T1928" i="1"/>
  <c r="S1928" i="1"/>
  <c r="T1927" i="1"/>
  <c r="S1927" i="1"/>
  <c r="T1926" i="1"/>
  <c r="S1926" i="1"/>
  <c r="T1925" i="1"/>
  <c r="S1925" i="1"/>
  <c r="T1924" i="1"/>
  <c r="S1924" i="1"/>
  <c r="T1923" i="1"/>
  <c r="S1923" i="1"/>
  <c r="T1922" i="1"/>
  <c r="S1922" i="1"/>
  <c r="T1921" i="1"/>
  <c r="S1921" i="1"/>
  <c r="T1920" i="1"/>
  <c r="S1920" i="1"/>
  <c r="T1919" i="1"/>
  <c r="S1919" i="1"/>
  <c r="T1918" i="1"/>
  <c r="S1918" i="1"/>
  <c r="T1917" i="1"/>
  <c r="S1917" i="1"/>
  <c r="T1916" i="1"/>
  <c r="S1916" i="1"/>
  <c r="T1915" i="1"/>
  <c r="S1915" i="1"/>
  <c r="T1914" i="1"/>
  <c r="S1914" i="1"/>
  <c r="T1913" i="1"/>
  <c r="S1913" i="1"/>
  <c r="T1912" i="1"/>
  <c r="S1912" i="1"/>
  <c r="T1911" i="1"/>
  <c r="S1911" i="1"/>
  <c r="T1910" i="1"/>
  <c r="S1910" i="1"/>
  <c r="T1909" i="1"/>
  <c r="S1909" i="1"/>
  <c r="T1908" i="1"/>
  <c r="S1908" i="1"/>
  <c r="T1907" i="1"/>
  <c r="S1907" i="1"/>
  <c r="T1906" i="1"/>
  <c r="S1906" i="1"/>
  <c r="T1905" i="1"/>
  <c r="S1905" i="1"/>
  <c r="T1904" i="1"/>
  <c r="S1904" i="1"/>
  <c r="T1903" i="1"/>
  <c r="S1903" i="1"/>
  <c r="T1902" i="1"/>
  <c r="S1902" i="1"/>
  <c r="T1901" i="1"/>
  <c r="S1901" i="1"/>
  <c r="T1900" i="1"/>
  <c r="S1900" i="1"/>
  <c r="T1899" i="1"/>
  <c r="S1899" i="1"/>
  <c r="T1898" i="1"/>
  <c r="S1898" i="1"/>
  <c r="T1897" i="1"/>
  <c r="S1897" i="1"/>
  <c r="T1896" i="1"/>
  <c r="S1896" i="1"/>
  <c r="T1895" i="1"/>
  <c r="S1895" i="1"/>
  <c r="T1894" i="1"/>
  <c r="S1894" i="1"/>
  <c r="T1893" i="1"/>
  <c r="S1893" i="1"/>
  <c r="T1892" i="1"/>
  <c r="S1892" i="1"/>
  <c r="T1891" i="1"/>
  <c r="S1891" i="1"/>
  <c r="T1890" i="1"/>
  <c r="S1890" i="1"/>
  <c r="T1889" i="1"/>
  <c r="S1889" i="1"/>
  <c r="T1888" i="1"/>
  <c r="S1888" i="1"/>
  <c r="T1887" i="1"/>
  <c r="S1887" i="1"/>
  <c r="T1886" i="1"/>
  <c r="S1886" i="1"/>
  <c r="T1885" i="1"/>
  <c r="S1885" i="1"/>
  <c r="T1884" i="1"/>
  <c r="S1884" i="1"/>
  <c r="T1883" i="1"/>
  <c r="S1883" i="1"/>
  <c r="T1882" i="1"/>
  <c r="S1882" i="1"/>
  <c r="T1881" i="1"/>
  <c r="S1881" i="1"/>
  <c r="T1880" i="1"/>
  <c r="S1880" i="1"/>
  <c r="T1879" i="1"/>
  <c r="S1879" i="1"/>
  <c r="T1878" i="1"/>
  <c r="S1878" i="1"/>
  <c r="T1877" i="1"/>
  <c r="S1877" i="1"/>
  <c r="T1876" i="1"/>
  <c r="S1876" i="1"/>
  <c r="T1875" i="1"/>
  <c r="S1875" i="1"/>
  <c r="T1874" i="1"/>
  <c r="S1874" i="1"/>
  <c r="T1873" i="1"/>
  <c r="S1873" i="1"/>
  <c r="T1872" i="1"/>
  <c r="S1872" i="1"/>
  <c r="T1871" i="1"/>
  <c r="S1871" i="1"/>
  <c r="T1870" i="1"/>
  <c r="S1870" i="1"/>
  <c r="T1869" i="1"/>
  <c r="S1869" i="1"/>
  <c r="T1868" i="1"/>
  <c r="S1868" i="1"/>
  <c r="T1867" i="1"/>
  <c r="S1867" i="1"/>
  <c r="T1866" i="1"/>
  <c r="S1866" i="1"/>
  <c r="T1865" i="1"/>
  <c r="S1865" i="1"/>
  <c r="T1864" i="1"/>
  <c r="S1864" i="1"/>
  <c r="T1863" i="1"/>
  <c r="S1863" i="1"/>
  <c r="T1862" i="1"/>
  <c r="S1862" i="1"/>
  <c r="T1861" i="1"/>
  <c r="S1861" i="1"/>
  <c r="T1860" i="1"/>
  <c r="S1860" i="1"/>
  <c r="T1859" i="1"/>
  <c r="S1859" i="1"/>
  <c r="T1858" i="1"/>
  <c r="S1858" i="1"/>
  <c r="T1857" i="1"/>
  <c r="S1857" i="1"/>
  <c r="T1856" i="1"/>
  <c r="S1856" i="1"/>
  <c r="T1855" i="1"/>
  <c r="S1855" i="1"/>
  <c r="T1854" i="1"/>
  <c r="S1854" i="1"/>
  <c r="T1853" i="1"/>
  <c r="S1853" i="1"/>
  <c r="T1852" i="1"/>
  <c r="S1852" i="1"/>
  <c r="T1851" i="1"/>
  <c r="S1851" i="1"/>
  <c r="T1850" i="1"/>
  <c r="S1850" i="1"/>
  <c r="T1849" i="1"/>
  <c r="S1849" i="1"/>
  <c r="T1848" i="1"/>
  <c r="S1848" i="1"/>
  <c r="T1847" i="1"/>
  <c r="S1847" i="1"/>
  <c r="T1846" i="1"/>
  <c r="S1846" i="1"/>
  <c r="T1845" i="1"/>
  <c r="S1845" i="1"/>
  <c r="T1844" i="1"/>
  <c r="S1844" i="1"/>
  <c r="T1843" i="1"/>
  <c r="S1843" i="1"/>
  <c r="T1842" i="1"/>
  <c r="S1842" i="1"/>
  <c r="T1841" i="1"/>
  <c r="S1841" i="1"/>
  <c r="T1840" i="1"/>
  <c r="S1840" i="1"/>
  <c r="T1839" i="1"/>
  <c r="S1839" i="1"/>
  <c r="T1838" i="1"/>
  <c r="S1838" i="1"/>
  <c r="T1837" i="1"/>
  <c r="S1837" i="1"/>
  <c r="T1836" i="1"/>
  <c r="S1836" i="1"/>
  <c r="T1835" i="1"/>
  <c r="S1835" i="1"/>
  <c r="T1834" i="1"/>
  <c r="S1834" i="1"/>
  <c r="T1833" i="1"/>
  <c r="S1833" i="1"/>
  <c r="T1832" i="1"/>
  <c r="S1832" i="1"/>
  <c r="T1831" i="1"/>
  <c r="S1831" i="1"/>
  <c r="T1830" i="1"/>
  <c r="S1830" i="1"/>
  <c r="T1829" i="1"/>
  <c r="S1829" i="1"/>
  <c r="T1828" i="1"/>
  <c r="S1828" i="1"/>
  <c r="T1827" i="1"/>
  <c r="S1827" i="1"/>
  <c r="T1826" i="1"/>
  <c r="S1826" i="1"/>
  <c r="T1825" i="1"/>
  <c r="S1825" i="1"/>
  <c r="T1824" i="1"/>
  <c r="S1824" i="1"/>
  <c r="T1823" i="1"/>
  <c r="S1823" i="1"/>
  <c r="T1822" i="1"/>
  <c r="S1822" i="1"/>
  <c r="T1821" i="1"/>
  <c r="S1821" i="1"/>
  <c r="T1820" i="1"/>
  <c r="S1820" i="1"/>
  <c r="T1819" i="1"/>
  <c r="S1819" i="1"/>
  <c r="T1818" i="1"/>
  <c r="S1818" i="1"/>
  <c r="T1817" i="1"/>
  <c r="S1817" i="1"/>
  <c r="T1816" i="1"/>
  <c r="S1816" i="1"/>
  <c r="T1815" i="1"/>
  <c r="S1815" i="1"/>
  <c r="T1814" i="1"/>
  <c r="S1814" i="1"/>
  <c r="T1813" i="1"/>
  <c r="S1813" i="1"/>
  <c r="T1812" i="1"/>
  <c r="S1812" i="1"/>
  <c r="T1811" i="1"/>
  <c r="S1811" i="1"/>
  <c r="T1810" i="1"/>
  <c r="S1810" i="1"/>
  <c r="T1809" i="1"/>
  <c r="S1809" i="1"/>
  <c r="T1808" i="1"/>
  <c r="S1808" i="1"/>
  <c r="T1807" i="1"/>
  <c r="S1807" i="1"/>
  <c r="T1806" i="1"/>
  <c r="S1806" i="1"/>
  <c r="T1805" i="1"/>
  <c r="S1805" i="1"/>
  <c r="T1804" i="1"/>
  <c r="S1804" i="1"/>
  <c r="T1803" i="1"/>
  <c r="S1803" i="1"/>
  <c r="T1802" i="1"/>
  <c r="S1802" i="1"/>
  <c r="T1801" i="1"/>
  <c r="S1801" i="1"/>
  <c r="T1800" i="1"/>
  <c r="S1800" i="1"/>
  <c r="T1799" i="1"/>
  <c r="S1799" i="1"/>
  <c r="T1798" i="1"/>
  <c r="S1798" i="1"/>
  <c r="T1797" i="1"/>
  <c r="S1797" i="1"/>
  <c r="T1796" i="1"/>
  <c r="S1796" i="1"/>
  <c r="T1795" i="1"/>
  <c r="S1795" i="1"/>
  <c r="T1794" i="1"/>
  <c r="S1794" i="1"/>
  <c r="T1793" i="1"/>
  <c r="S1793" i="1"/>
  <c r="T1792" i="1"/>
  <c r="S1792" i="1"/>
  <c r="T1791" i="1"/>
  <c r="S1791" i="1"/>
  <c r="T1790" i="1"/>
  <c r="S1790" i="1"/>
  <c r="T1789" i="1"/>
  <c r="S1789" i="1"/>
  <c r="T1788" i="1"/>
  <c r="S1788" i="1"/>
  <c r="T1787" i="1"/>
  <c r="S1787" i="1"/>
  <c r="T1786" i="1"/>
  <c r="S1786" i="1"/>
  <c r="T1785" i="1"/>
  <c r="S1785" i="1"/>
  <c r="T1784" i="1"/>
  <c r="S1784" i="1"/>
  <c r="T1783" i="1"/>
  <c r="S1783" i="1"/>
  <c r="T1782" i="1"/>
  <c r="S1782" i="1"/>
  <c r="T1781" i="1"/>
  <c r="S1781" i="1"/>
  <c r="T1780" i="1"/>
  <c r="S1780" i="1"/>
  <c r="T1779" i="1"/>
  <c r="S1779" i="1"/>
  <c r="T1778" i="1"/>
  <c r="S1778" i="1"/>
  <c r="T1777" i="1"/>
  <c r="S1777" i="1"/>
  <c r="T1776" i="1"/>
  <c r="S1776" i="1"/>
  <c r="T1775" i="1"/>
  <c r="S1775" i="1"/>
  <c r="T1774" i="1"/>
  <c r="S1774" i="1"/>
  <c r="T1773" i="1"/>
  <c r="S1773" i="1"/>
  <c r="T1772" i="1"/>
  <c r="S1772" i="1"/>
  <c r="T1771" i="1"/>
  <c r="S1771" i="1"/>
  <c r="T1770" i="1"/>
  <c r="S1770" i="1"/>
  <c r="T1769" i="1"/>
  <c r="S1769" i="1"/>
  <c r="T1768" i="1"/>
  <c r="S1768" i="1"/>
  <c r="T1767" i="1"/>
  <c r="S1767" i="1"/>
  <c r="T1766" i="1"/>
  <c r="S1766" i="1"/>
  <c r="T1765" i="1"/>
  <c r="S1765" i="1"/>
  <c r="T1764" i="1"/>
  <c r="S1764" i="1"/>
  <c r="T1763" i="1"/>
  <c r="S1763" i="1"/>
  <c r="T1762" i="1"/>
  <c r="S1762" i="1"/>
  <c r="T1761" i="1"/>
  <c r="S1761" i="1"/>
  <c r="T1760" i="1"/>
  <c r="S1760" i="1"/>
  <c r="T1759" i="1"/>
  <c r="S1759" i="1"/>
  <c r="T1758" i="1"/>
  <c r="S1758" i="1"/>
  <c r="T1757" i="1"/>
  <c r="S1757" i="1"/>
  <c r="T1756" i="1"/>
  <c r="S1756" i="1"/>
  <c r="T1755" i="1"/>
  <c r="S1755" i="1"/>
  <c r="T1754" i="1"/>
  <c r="S1754" i="1"/>
  <c r="T1753" i="1"/>
  <c r="S1753" i="1"/>
  <c r="T1752" i="1"/>
  <c r="S1752" i="1"/>
  <c r="T1751" i="1"/>
  <c r="S1751" i="1"/>
  <c r="T1750" i="1"/>
  <c r="S1750" i="1"/>
  <c r="T1749" i="1"/>
  <c r="S1749" i="1"/>
  <c r="T1748" i="1"/>
  <c r="S1748" i="1"/>
  <c r="T1747" i="1"/>
  <c r="S1747" i="1"/>
  <c r="T1746" i="1"/>
  <c r="S1746" i="1"/>
  <c r="T1745" i="1"/>
  <c r="S1745" i="1"/>
  <c r="T1744" i="1"/>
  <c r="S1744" i="1"/>
  <c r="T1743" i="1"/>
  <c r="S1743" i="1"/>
  <c r="T1742" i="1"/>
  <c r="S1742" i="1"/>
  <c r="T1741" i="1"/>
  <c r="S1741" i="1"/>
  <c r="T1740" i="1"/>
  <c r="S1740" i="1"/>
  <c r="T1739" i="1"/>
  <c r="S1739" i="1"/>
  <c r="T1738" i="1"/>
  <c r="S1738" i="1"/>
  <c r="T1737" i="1"/>
  <c r="S1737" i="1"/>
  <c r="T1736" i="1"/>
  <c r="S1736" i="1"/>
  <c r="T1735" i="1"/>
  <c r="S1735" i="1"/>
  <c r="T1734" i="1"/>
  <c r="S1734" i="1"/>
  <c r="T1733" i="1"/>
  <c r="S1733" i="1"/>
  <c r="T1732" i="1"/>
  <c r="S1732" i="1"/>
  <c r="T1731" i="1"/>
  <c r="S1731" i="1"/>
  <c r="T1730" i="1"/>
  <c r="S1730" i="1"/>
  <c r="T1729" i="1"/>
  <c r="S1729" i="1"/>
  <c r="T1728" i="1"/>
  <c r="S1728" i="1"/>
  <c r="T1727" i="1"/>
  <c r="S1727" i="1"/>
  <c r="T1726" i="1"/>
  <c r="S1726" i="1"/>
  <c r="T1725" i="1"/>
  <c r="S1725" i="1"/>
  <c r="T1724" i="1"/>
  <c r="S1724" i="1"/>
  <c r="T1723" i="1"/>
  <c r="S1723" i="1"/>
  <c r="T1722" i="1"/>
  <c r="S1722" i="1"/>
  <c r="T1721" i="1"/>
  <c r="S1721" i="1"/>
  <c r="T1720" i="1"/>
  <c r="S1720" i="1"/>
  <c r="T1719" i="1"/>
  <c r="S1719" i="1"/>
  <c r="T1718" i="1"/>
  <c r="S1718" i="1"/>
  <c r="T1717" i="1"/>
  <c r="S1717" i="1"/>
  <c r="T1716" i="1"/>
  <c r="S1716" i="1"/>
  <c r="T1715" i="1"/>
  <c r="S1715" i="1"/>
  <c r="T1714" i="1"/>
  <c r="S1714" i="1"/>
  <c r="T1713" i="1"/>
  <c r="S1713" i="1"/>
  <c r="T1712" i="1"/>
  <c r="S1712" i="1"/>
  <c r="T1711" i="1"/>
  <c r="S1711" i="1"/>
  <c r="T1710" i="1"/>
  <c r="S1710" i="1"/>
  <c r="T1709" i="1"/>
  <c r="S1709" i="1"/>
  <c r="T1708" i="1"/>
  <c r="S1708" i="1"/>
  <c r="T1707" i="1"/>
  <c r="S1707" i="1"/>
  <c r="T1706" i="1"/>
  <c r="S1706" i="1"/>
  <c r="T1705" i="1"/>
  <c r="S1705" i="1"/>
  <c r="T1704" i="1"/>
  <c r="S1704" i="1"/>
  <c r="T1703" i="1"/>
  <c r="S1703" i="1"/>
  <c r="T1702" i="1"/>
  <c r="S1702" i="1"/>
  <c r="T1701" i="1"/>
  <c r="S1701" i="1"/>
  <c r="T1700" i="1"/>
  <c r="S1700" i="1"/>
  <c r="T1699" i="1"/>
  <c r="S1699" i="1"/>
  <c r="T1698" i="1"/>
  <c r="S1698" i="1"/>
  <c r="T1697" i="1"/>
  <c r="S1697" i="1"/>
  <c r="T1696" i="1"/>
  <c r="S1696" i="1"/>
  <c r="T1695" i="1"/>
  <c r="S1695" i="1"/>
  <c r="T1694" i="1"/>
  <c r="S1694" i="1"/>
  <c r="T1693" i="1"/>
  <c r="S1693" i="1"/>
  <c r="T1692" i="1"/>
  <c r="S1692" i="1"/>
  <c r="T1691" i="1"/>
  <c r="S1691" i="1"/>
  <c r="T1690" i="1"/>
  <c r="S1690" i="1"/>
  <c r="T1689" i="1"/>
  <c r="S1689" i="1"/>
  <c r="T1688" i="1"/>
  <c r="S1688" i="1"/>
  <c r="T1687" i="1"/>
  <c r="S1687" i="1"/>
  <c r="T1686" i="1"/>
  <c r="S1686" i="1"/>
  <c r="T1685" i="1"/>
  <c r="S1685" i="1"/>
  <c r="T1684" i="1"/>
  <c r="S1684" i="1"/>
  <c r="T1683" i="1"/>
  <c r="S1683" i="1"/>
  <c r="T1682" i="1"/>
  <c r="S1682" i="1"/>
  <c r="T1681" i="1"/>
  <c r="S1681" i="1"/>
  <c r="T1680" i="1"/>
  <c r="S1680" i="1"/>
  <c r="T1679" i="1"/>
  <c r="S1679" i="1"/>
  <c r="T1678" i="1"/>
  <c r="S1678" i="1"/>
  <c r="T1677" i="1"/>
  <c r="S1677" i="1"/>
  <c r="T1676" i="1"/>
  <c r="S1676" i="1"/>
  <c r="T1675" i="1"/>
  <c r="S1675" i="1"/>
  <c r="T1674" i="1"/>
  <c r="S1674" i="1"/>
  <c r="T1673" i="1"/>
  <c r="S1673" i="1"/>
  <c r="T1672" i="1"/>
  <c r="S1672" i="1"/>
  <c r="T1671" i="1"/>
  <c r="S1671" i="1"/>
  <c r="T1670" i="1"/>
  <c r="S1670" i="1"/>
  <c r="T1669" i="1"/>
  <c r="S1669" i="1"/>
  <c r="T1668" i="1"/>
  <c r="S1668" i="1"/>
  <c r="T1667" i="1"/>
  <c r="S1667" i="1"/>
  <c r="T1666" i="1"/>
  <c r="S1666" i="1"/>
  <c r="T1665" i="1"/>
  <c r="S1665" i="1"/>
  <c r="T1664" i="1"/>
  <c r="S1664" i="1"/>
  <c r="T1663" i="1"/>
  <c r="S1663" i="1"/>
  <c r="T1662" i="1"/>
  <c r="S1662" i="1"/>
  <c r="T1661" i="1"/>
  <c r="S1661" i="1"/>
  <c r="T1660" i="1"/>
  <c r="S1660" i="1"/>
  <c r="T1659" i="1"/>
  <c r="S1659" i="1"/>
  <c r="T1658" i="1"/>
  <c r="S1658" i="1"/>
  <c r="T1657" i="1"/>
  <c r="S1657" i="1"/>
  <c r="T1656" i="1"/>
  <c r="S1656" i="1"/>
  <c r="T1655" i="1"/>
  <c r="S1655" i="1"/>
  <c r="T1654" i="1"/>
  <c r="S1654" i="1"/>
  <c r="T1653" i="1"/>
  <c r="S1653" i="1"/>
  <c r="T1652" i="1"/>
  <c r="S1652" i="1"/>
  <c r="T1651" i="1"/>
  <c r="S1651" i="1"/>
  <c r="T1650" i="1"/>
  <c r="S1650" i="1"/>
  <c r="T1649" i="1"/>
  <c r="S1649" i="1"/>
  <c r="T1648" i="1"/>
  <c r="S1648" i="1"/>
  <c r="T1647" i="1"/>
  <c r="S1647" i="1"/>
  <c r="T1646" i="1"/>
  <c r="S1646" i="1"/>
  <c r="T1645" i="1"/>
  <c r="S1645" i="1"/>
  <c r="T1644" i="1"/>
  <c r="S1644" i="1"/>
  <c r="T1643" i="1"/>
  <c r="S1643" i="1"/>
  <c r="T1642" i="1"/>
  <c r="S1642" i="1"/>
  <c r="T1641" i="1"/>
  <c r="S1641" i="1"/>
  <c r="T1640" i="1"/>
  <c r="S1640" i="1"/>
  <c r="T1639" i="1"/>
  <c r="S1639" i="1"/>
  <c r="T1638" i="1"/>
  <c r="S1638" i="1"/>
  <c r="T1637" i="1"/>
  <c r="S1637" i="1"/>
  <c r="T1636" i="1"/>
  <c r="S1636" i="1"/>
  <c r="T1635" i="1"/>
  <c r="S1635" i="1"/>
  <c r="T1634" i="1"/>
  <c r="S1634" i="1"/>
  <c r="T1633" i="1"/>
  <c r="S1633" i="1"/>
  <c r="T1632" i="1"/>
  <c r="S1632" i="1"/>
  <c r="T1631" i="1"/>
  <c r="S1631" i="1"/>
  <c r="T1630" i="1"/>
  <c r="S1630" i="1"/>
  <c r="T1629" i="1"/>
  <c r="S1629" i="1"/>
  <c r="T1628" i="1"/>
  <c r="S1628" i="1"/>
  <c r="T1627" i="1"/>
  <c r="S1627" i="1"/>
  <c r="T1626" i="1"/>
  <c r="S1626" i="1"/>
  <c r="T1625" i="1"/>
  <c r="S1625" i="1"/>
  <c r="T1624" i="1"/>
  <c r="S1624" i="1"/>
  <c r="T1623" i="1"/>
  <c r="S1623" i="1"/>
  <c r="T1622" i="1"/>
  <c r="S1622" i="1"/>
  <c r="T1621" i="1"/>
  <c r="S1621" i="1"/>
  <c r="T1620" i="1"/>
  <c r="S1620" i="1"/>
  <c r="T1619" i="1"/>
  <c r="S1619" i="1"/>
  <c r="T1618" i="1"/>
  <c r="S1618" i="1"/>
  <c r="T1617" i="1"/>
  <c r="S1617" i="1"/>
  <c r="T1616" i="1"/>
  <c r="S1616" i="1"/>
  <c r="T1615" i="1"/>
  <c r="S1615" i="1"/>
  <c r="T1614" i="1"/>
  <c r="S1614" i="1"/>
  <c r="T1613" i="1"/>
  <c r="S1613" i="1"/>
  <c r="T1612" i="1"/>
  <c r="S1612" i="1"/>
  <c r="T1611" i="1"/>
  <c r="S1611" i="1"/>
  <c r="T1610" i="1"/>
  <c r="S1610" i="1"/>
  <c r="T1609" i="1"/>
  <c r="S1609" i="1"/>
  <c r="T1608" i="1"/>
  <c r="S1608" i="1"/>
  <c r="T1607" i="1"/>
  <c r="S1607" i="1"/>
  <c r="T1606" i="1"/>
  <c r="S1606" i="1"/>
  <c r="T1605" i="1"/>
  <c r="S1605" i="1"/>
  <c r="T1604" i="1"/>
  <c r="S1604" i="1"/>
  <c r="T1603" i="1"/>
  <c r="S1603" i="1"/>
  <c r="T1602" i="1"/>
  <c r="S1602" i="1"/>
  <c r="T1601" i="1"/>
  <c r="S1601" i="1"/>
  <c r="T1600" i="1"/>
  <c r="S1600" i="1"/>
  <c r="T1599" i="1"/>
  <c r="S1599" i="1"/>
  <c r="T1598" i="1"/>
  <c r="S1598" i="1"/>
  <c r="T1597" i="1"/>
  <c r="S1597" i="1"/>
  <c r="T1596" i="1"/>
  <c r="S1596" i="1"/>
  <c r="T1595" i="1"/>
  <c r="S1595" i="1"/>
  <c r="T1594" i="1"/>
  <c r="S1594" i="1"/>
  <c r="T1593" i="1"/>
  <c r="S1593" i="1"/>
  <c r="T1592" i="1"/>
  <c r="S1592" i="1"/>
  <c r="T1591" i="1"/>
  <c r="S1591" i="1"/>
  <c r="T1590" i="1"/>
  <c r="S1590" i="1"/>
  <c r="T1589" i="1"/>
  <c r="S1589" i="1"/>
  <c r="T1588" i="1"/>
  <c r="S1588" i="1"/>
  <c r="T1587" i="1"/>
  <c r="S1587" i="1"/>
  <c r="T1586" i="1"/>
  <c r="S1586" i="1"/>
  <c r="T1585" i="1"/>
  <c r="S1585" i="1"/>
  <c r="T1584" i="1"/>
  <c r="S1584" i="1"/>
  <c r="T1583" i="1"/>
  <c r="S1583" i="1"/>
  <c r="T1582" i="1"/>
  <c r="S1582" i="1"/>
  <c r="T1581" i="1"/>
  <c r="S1581" i="1"/>
  <c r="T1580" i="1"/>
  <c r="S1580" i="1"/>
  <c r="T1579" i="1"/>
  <c r="S1579" i="1"/>
  <c r="T1578" i="1"/>
  <c r="S1578" i="1"/>
  <c r="T1577" i="1"/>
  <c r="S1577" i="1"/>
  <c r="T1576" i="1"/>
  <c r="S1576" i="1"/>
  <c r="T1575" i="1"/>
  <c r="S1575" i="1"/>
  <c r="T1574" i="1"/>
  <c r="S1574" i="1"/>
  <c r="T1573" i="1"/>
  <c r="S1573" i="1"/>
  <c r="T1572" i="1"/>
  <c r="S1572" i="1"/>
  <c r="T1571" i="1"/>
  <c r="S1571" i="1"/>
  <c r="T1570" i="1"/>
  <c r="S1570" i="1"/>
  <c r="T1569" i="1"/>
  <c r="S1569" i="1"/>
  <c r="T1568" i="1"/>
  <c r="S1568" i="1"/>
  <c r="T1567" i="1"/>
  <c r="S1567" i="1"/>
  <c r="T1566" i="1"/>
  <c r="S1566" i="1"/>
  <c r="T1565" i="1"/>
  <c r="S1565" i="1"/>
  <c r="T1564" i="1"/>
  <c r="S1564" i="1"/>
  <c r="T1563" i="1"/>
  <c r="S1563" i="1"/>
  <c r="T1562" i="1"/>
  <c r="S1562" i="1"/>
  <c r="T1561" i="1"/>
  <c r="S1561" i="1"/>
  <c r="T1560" i="1"/>
  <c r="S1560" i="1"/>
  <c r="T1559" i="1"/>
  <c r="S1559" i="1"/>
  <c r="T1558" i="1"/>
  <c r="S1558" i="1"/>
  <c r="T1557" i="1"/>
  <c r="S1557" i="1"/>
  <c r="T1556" i="1"/>
  <c r="S1556" i="1"/>
  <c r="T1555" i="1"/>
  <c r="S1555" i="1"/>
  <c r="T1554" i="1"/>
  <c r="S1554" i="1"/>
  <c r="T1553" i="1"/>
  <c r="S1553" i="1"/>
  <c r="T1552" i="1"/>
  <c r="S1552" i="1"/>
  <c r="T1551" i="1"/>
  <c r="S1551" i="1"/>
  <c r="T1550" i="1"/>
  <c r="S1550" i="1"/>
  <c r="T1549" i="1"/>
  <c r="S1549" i="1"/>
  <c r="T1548" i="1"/>
  <c r="S1548" i="1"/>
  <c r="T1547" i="1"/>
  <c r="S1547" i="1"/>
  <c r="T1546" i="1"/>
  <c r="S1546" i="1"/>
  <c r="T1545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T1418" i="1"/>
  <c r="S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T1364" i="1"/>
  <c r="S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T1310" i="1"/>
  <c r="S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T1256" i="1"/>
  <c r="S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T1148" i="1"/>
  <c r="S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8" i="1"/>
  <c r="S1128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T1040" i="1"/>
  <c r="S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R4115" i="1" l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<sst xmlns="http://schemas.openxmlformats.org/spreadsheetml/2006/main" count="24831" uniqueCount="8405">
  <si>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</si>
  <si>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</si>
  <si>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</si>
  <si>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</si>
  <si>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</si>
  <si>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</si>
  <si>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</si>
  <si>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</si>
  <si>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</si>
  <si>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</si>
  <si>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</si>
  <si>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</si>
  <si>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</si>
  <si>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</si>
  <si>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</si>
  <si>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</si>
  <si>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</si>
  <si>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</si>
  <si>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</si>
  <si>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</si>
  <si>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</si>
  <si>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</si>
  <si>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</si>
  <si>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</si>
  <si>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</si>
  <si>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</si>
  <si>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</si>
  <si>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</si>
  <si>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</si>
  <si>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</si>
  <si>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</si>
  <si>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</si>
  <si>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</si>
  <si>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</si>
  <si>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</si>
  <si>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</si>
  <si>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</si>
  <si>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</si>
  <si>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</si>
  <si>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</si>
  <si>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</si>
  <si>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</si>
  <si>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</si>
  <si>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</si>
  <si>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</si>
  <si>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</si>
  <si>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</si>
  <si>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</si>
  <si>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</si>
  <si>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</si>
  <si>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</si>
  <si>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</si>
  <si>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</si>
  <si>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</si>
  <si>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</si>
  <si>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</si>
  <si>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</si>
  <si>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</si>
  <si>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</si>
  <si>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</si>
  <si>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</si>
  <si>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</si>
  <si>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</si>
  <si>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</si>
  <si>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</si>
  <si>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</si>
  <si>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</si>
  <si>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</si>
  <si>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</si>
  <si>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</si>
  <si>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</si>
  <si>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</si>
  <si>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</si>
  <si>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</si>
  <si>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</si>
  <si>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</si>
  <si>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</si>
  <si>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</si>
  <si>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</si>
  <si>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</si>
  <si>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</si>
  <si>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</si>
  <si>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</si>
  <si>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</si>
  <si>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</si>
  <si>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</si>
  <si>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</si>
  <si>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</si>
  <si>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</si>
  <si>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</si>
  <si>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</si>
  <si>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</si>
  <si>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</si>
  <si>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</si>
  <si>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</si>
  <si>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</si>
  <si>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</si>
  <si>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</si>
  <si>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</si>
  <si>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</si>
  <si>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</si>
  <si>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</si>
  <si>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</si>
  <si>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</si>
  <si>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</si>
  <si>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</si>
  <si>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</si>
  <si>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</si>
  <si>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</si>
  <si>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</si>
  <si>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</si>
  <si>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</si>
  <si>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</si>
  <si>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</si>
  <si>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</si>
  <si>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</si>
  <si>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</si>
  <si>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</si>
  <si>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</si>
  <si>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</si>
  <si>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</si>
  <si>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</si>
  <si>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</si>
  <si>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</si>
  <si>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</si>
  <si>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</si>
  <si>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</si>
  <si>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</si>
  <si>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</si>
  <si>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</si>
  <si>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</si>
  <si>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</si>
  <si>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</si>
  <si>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</si>
  <si>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</si>
  <si>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</si>
  <si>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</si>
  <si>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</si>
  <si>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</si>
  <si>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</si>
  <si>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</si>
  <si>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</si>
  <si>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</si>
  <si>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</si>
  <si>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</si>
  <si>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</si>
  <si>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</si>
  <si>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</si>
  <si>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</si>
  <si>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</si>
  <si>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</si>
  <si>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</si>
  <si>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</si>
  <si>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</si>
  <si>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</si>
  <si>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</si>
  <si>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</si>
  <si>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</si>
  <si>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</si>
  <si>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</si>
  <si>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</si>
  <si>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</si>
  <si>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</si>
  <si>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</si>
  <si>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</si>
  <si>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</si>
  <si>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</si>
  <si>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</si>
  <si>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</si>
  <si>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</si>
  <si>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</si>
  <si>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</si>
  <si>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</si>
  <si>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</si>
  <si>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</si>
  <si>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</si>
  <si>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</si>
  <si>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</si>
  <si>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</si>
  <si>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</si>
  <si>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</si>
  <si>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</si>
  <si>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</si>
  <si>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</si>
  <si>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</si>
  <si>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</si>
  <si>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</si>
  <si>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</si>
  <si>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</si>
  <si>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</si>
  <si>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</si>
  <si>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</si>
  <si>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</si>
  <si>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</si>
  <si>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</si>
  <si>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</si>
  <si>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</si>
  <si>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</si>
  <si>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</si>
  <si>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</si>
  <si>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</si>
  <si>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</si>
  <si>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</si>
  <si>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</si>
  <si>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</si>
  <si>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</si>
  <si>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</si>
  <si>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</si>
  <si>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</si>
  <si>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</si>
  <si>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</si>
  <si>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</si>
  <si>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</si>
  <si>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</si>
  <si>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</si>
  <si>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</si>
  <si>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</si>
  <si>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</si>
  <si>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</si>
  <si>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</si>
  <si>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</si>
  <si>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</si>
  <si>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</si>
  <si>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</si>
  <si>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</si>
  <si>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</si>
  <si>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</si>
  <si>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</si>
  <si>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</si>
  <si>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</si>
  <si>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</si>
  <si>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</si>
  <si>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</si>
  <si>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</si>
  <si>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</si>
  <si>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</si>
  <si>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</si>
  <si>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</si>
  <si>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</si>
  <si>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</si>
  <si>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</si>
  <si>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</si>
  <si>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</si>
  <si>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</si>
  <si>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</si>
  <si>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</si>
  <si>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</si>
  <si>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</si>
  <si>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</si>
  <si>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</si>
  <si>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</si>
  <si>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</si>
  <si>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</si>
  <si>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</si>
  <si>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</si>
  <si>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</si>
  <si>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</si>
  <si>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</si>
  <si>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</si>
  <si>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</si>
  <si>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</si>
  <si>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</si>
  <si>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</si>
  <si>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</si>
  <si>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</si>
  <si>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</si>
  <si>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</si>
  <si>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</si>
  <si>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</si>
  <si>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</si>
  <si>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</si>
  <si>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</si>
  <si>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</si>
  <si>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</si>
  <si>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</si>
  <si>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</si>
  <si>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</si>
  <si>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</si>
  <si>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</si>
  <si>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</si>
  <si>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</si>
  <si>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</si>
  <si>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</si>
  <si>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</si>
  <si>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</si>
  <si>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</si>
  <si>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</si>
  <si>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</si>
  <si>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</si>
  <si>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</si>
  <si>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</si>
  <si>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</si>
  <si>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</si>
  <si>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</si>
  <si>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</si>
  <si>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</si>
  <si>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</si>
  <si>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</si>
  <si>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</si>
  <si>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</si>
  <si>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</si>
  <si>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</si>
  <si>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</si>
  <si>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</si>
  <si>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</si>
  <si>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</si>
  <si>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</si>
  <si>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</si>
  <si>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</si>
  <si>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</si>
  <si>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</si>
  <si>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</si>
  <si>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</si>
  <si>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</si>
  <si>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</si>
  <si>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</si>
  <si>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</si>
  <si>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</si>
  <si>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</si>
  <si>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</si>
  <si>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</si>
  <si>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</si>
  <si>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</si>
  <si>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</si>
  <si>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</si>
  <si>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</si>
  <si>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</si>
  <si>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</si>
  <si>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</si>
  <si>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</si>
  <si>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</si>
  <si>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</si>
  <si>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</si>
  <si>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</si>
  <si>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</si>
  <si>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</si>
  <si>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</si>
  <si>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</si>
  <si>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</si>
  <si>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</si>
  <si>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</si>
  <si>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</si>
  <si>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</si>
  <si>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</si>
  <si>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</si>
  <si>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</si>
  <si>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</si>
  <si>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</si>
  <si>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</si>
  <si>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</si>
  <si>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</si>
  <si>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</si>
  <si>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</si>
  <si>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</si>
  <si>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</si>
  <si>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</si>
  <si>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</si>
  <si>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</si>
  <si>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</si>
  <si>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</si>
  <si>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</si>
  <si>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</si>
  <si>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</si>
  <si>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</si>
  <si>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</si>
  <si>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</si>
  <si>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</si>
  <si>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</si>
  <si>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</si>
  <si>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</si>
  <si>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</si>
  <si>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</si>
  <si>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</si>
  <si>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</si>
  <si>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</si>
  <si>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</si>
  <si>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</si>
  <si>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</si>
  <si>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</si>
  <si>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</si>
  <si>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</si>
  <si>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</si>
  <si>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</si>
  <si>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</si>
  <si>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</si>
  <si>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</si>
  <si>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</si>
  <si>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</si>
  <si>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</si>
  <si>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</si>
  <si>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</si>
  <si>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</si>
  <si>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</si>
  <si>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</si>
  <si>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</si>
  <si>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</si>
  <si>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</si>
  <si>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</si>
  <si>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</si>
  <si>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</si>
  <si>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</si>
  <si>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</si>
  <si>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</si>
  <si>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</si>
  <si>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</si>
  <si>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</si>
  <si>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</si>
  <si>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</si>
  <si>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</si>
  <si>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</si>
  <si>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</si>
  <si>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</si>
  <si>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</si>
  <si>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</si>
  <si>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</si>
  <si>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</si>
  <si>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</si>
  <si>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</si>
  <si>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</si>
  <si>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</si>
  <si>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</si>
  <si>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</si>
  <si>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</si>
  <si>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</si>
  <si>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</si>
  <si>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</si>
  <si>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</si>
  <si>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</si>
  <si>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</si>
  <si>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</si>
  <si>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</si>
  <si>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</si>
  <si>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</si>
  <si>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</si>
  <si>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</si>
  <si>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</si>
  <si>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</si>
  <si>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</si>
  <si>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</si>
  <si>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</si>
  <si>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</si>
  <si>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</si>
  <si>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</si>
  <si>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</si>
  <si>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</si>
  <si>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</si>
  <si>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</si>
  <si>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</si>
  <si>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</si>
  <si>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</si>
  <si>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</si>
  <si>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</si>
  <si>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</si>
  <si>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</si>
  <si>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</si>
  <si>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</si>
  <si>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</si>
  <si>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</si>
  <si>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</si>
  <si>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</si>
  <si>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</si>
  <si>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</si>
  <si>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</si>
  <si>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</si>
  <si>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</si>
  <si>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</si>
  <si>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</si>
  <si>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</si>
  <si>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</si>
  <si>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</si>
  <si>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</si>
  <si>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</si>
  <si>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</si>
  <si>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</si>
  <si>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</si>
  <si>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</si>
  <si>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</si>
  <si>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</si>
  <si>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</si>
  <si>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</si>
  <si>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</si>
  <si>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</si>
  <si>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</si>
  <si>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</si>
  <si>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</si>
  <si>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</si>
  <si>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</si>
  <si>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</si>
  <si>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</si>
  <si>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</si>
  <si>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</si>
  <si>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</si>
  <si>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</si>
  <si>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</si>
  <si>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</si>
  <si>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</si>
  <si>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</si>
  <si>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</si>
  <si>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</si>
  <si>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</si>
  <si>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</si>
  <si>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</si>
  <si>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</si>
  <si>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</si>
  <si>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</si>
  <si>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</si>
  <si>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</si>
  <si>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</si>
  <si>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</si>
  <si>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</si>
  <si>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</si>
  <si>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</si>
  <si>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</si>
  <si>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</si>
  <si>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</si>
  <si>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</si>
  <si>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</si>
  <si>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</si>
  <si>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</si>
  <si>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</si>
  <si>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</si>
  <si>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</si>
  <si>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</si>
  <si>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</si>
  <si>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</si>
  <si>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</si>
  <si>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</si>
  <si>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</si>
  <si>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</si>
  <si>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</si>
  <si>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</si>
  <si>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</si>
  <si>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</si>
  <si>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</si>
  <si>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</si>
  <si>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</si>
  <si>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</si>
  <si>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</si>
  <si>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</si>
  <si>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</si>
  <si>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</si>
  <si>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</si>
  <si>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</si>
  <si>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</si>
  <si>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</si>
  <si>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</si>
  <si>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</si>
  <si>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</si>
  <si>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</si>
  <si>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</si>
  <si>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</si>
  <si>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</si>
  <si>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</si>
  <si>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</si>
  <si>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</si>
  <si>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</si>
  <si>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</si>
  <si>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</si>
  <si>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</si>
  <si>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</si>
  <si>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</si>
  <si>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</si>
  <si>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</si>
  <si>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</si>
  <si>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</si>
  <si>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</si>
  <si>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</si>
  <si>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</si>
  <si>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</si>
  <si>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</si>
  <si>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</si>
  <si>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</si>
  <si>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</si>
  <si>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</si>
  <si>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</si>
  <si>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</si>
  <si>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</si>
  <si>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</si>
  <si>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</si>
  <si>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</si>
  <si>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</si>
  <si>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</si>
  <si>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</si>
  <si>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</si>
  <si>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</si>
  <si>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</si>
  <si>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</si>
  <si>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</si>
  <si>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</si>
  <si>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</si>
  <si>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</si>
  <si>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</si>
  <si>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</si>
  <si>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</si>
  <si>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</si>
  <si>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</si>
  <si>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</si>
  <si>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</si>
  <si>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</si>
  <si>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</si>
  <si>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</si>
  <si>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</si>
  <si>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</si>
  <si>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</si>
  <si>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</si>
  <si>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</si>
  <si>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</si>
  <si>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</si>
  <si>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</si>
  <si>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</si>
  <si>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</si>
  <si>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</si>
  <si>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</si>
  <si>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</si>
  <si>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</si>
  <si>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</si>
  <si>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</si>
  <si>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</si>
  <si>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</si>
  <si>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</si>
  <si>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</si>
  <si>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</si>
  <si>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</si>
  <si>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</si>
  <si>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</si>
  <si>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</si>
  <si>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</si>
  <si>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</si>
  <si>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</si>
  <si>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</si>
  <si>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</si>
  <si>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</si>
  <si>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</si>
  <si>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</si>
  <si>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</si>
  <si>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</si>
  <si>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</si>
  <si>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</si>
  <si>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</si>
  <si>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</si>
  <si>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</si>
  <si>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</si>
  <si>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</si>
  <si>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</si>
  <si>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</si>
  <si>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</si>
  <si>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</si>
  <si>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</si>
  <si>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</si>
  <si>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</si>
  <si>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</si>
  <si>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</si>
  <si>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</si>
  <si>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</si>
  <si>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</si>
  <si>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</si>
  <si>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</si>
  <si>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</si>
  <si>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</si>
  <si>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</si>
  <si>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</si>
  <si>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</si>
  <si>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</si>
  <si>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</si>
  <si>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</si>
  <si>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</si>
  <si>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</si>
  <si>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</si>
  <si>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</si>
  <si>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</si>
  <si>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</si>
  <si>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</si>
  <si>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</si>
  <si>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</si>
  <si>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</si>
  <si>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</si>
  <si>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</si>
  <si>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</si>
  <si>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</si>
  <si>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</si>
  <si>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</si>
  <si>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</si>
  <si>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</si>
  <si>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</si>
  <si>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</si>
  <si>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</si>
  <si>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</si>
  <si>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</si>
  <si>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</si>
  <si>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</si>
  <si>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</si>
  <si>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</si>
  <si>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</si>
  <si>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</si>
  <si>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</si>
  <si>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</si>
  <si>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</si>
  <si>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</si>
  <si>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</si>
  <si>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</si>
  <si>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</si>
  <si>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</si>
  <si>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</si>
  <si>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</si>
  <si>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</si>
  <si>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</si>
  <si>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</si>
  <si>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</si>
  <si>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</si>
  <si>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</si>
  <si>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</si>
  <si>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</si>
  <si>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</si>
  <si>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</si>
  <si>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</si>
  <si>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</si>
  <si>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</si>
  <si>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</si>
  <si>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</si>
  <si>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</si>
  <si>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</si>
  <si>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</si>
  <si>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</si>
  <si>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</si>
  <si>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</si>
  <si>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</si>
  <si>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</si>
  <si>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</si>
  <si>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</si>
  <si>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</si>
  <si>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</si>
  <si>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</si>
  <si>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</si>
  <si>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</si>
  <si>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</si>
  <si>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</si>
  <si>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</si>
  <si>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</si>
  <si>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</si>
  <si>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</si>
  <si>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</si>
  <si>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</si>
  <si>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</si>
  <si>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</si>
  <si>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</si>
  <si>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</si>
  <si>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</si>
  <si>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</si>
  <si>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</si>
  <si>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</si>
  <si>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</si>
  <si>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</si>
  <si>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</si>
  <si>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</si>
  <si>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</si>
  <si>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</si>
  <si>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</si>
  <si>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</si>
  <si>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</si>
  <si>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</si>
  <si>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</si>
  <si>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</si>
  <si>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</si>
  <si>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</si>
  <si>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</si>
  <si>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</si>
  <si>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</si>
  <si>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</si>
  <si>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</si>
  <si>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</si>
  <si>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</si>
  <si>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</si>
  <si>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</si>
  <si>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</si>
  <si>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</si>
  <si>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</si>
  <si>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</si>
  <si>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</si>
  <si>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</si>
  <si>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</si>
  <si>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</si>
  <si>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</si>
  <si>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</si>
  <si>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</si>
  <si>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</si>
  <si>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</si>
  <si>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</si>
  <si>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</si>
  <si>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</si>
  <si>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</si>
  <si>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</si>
  <si>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</si>
  <si>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</si>
  <si>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</si>
  <si>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</si>
  <si>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</si>
  <si>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</si>
  <si>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</si>
  <si>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</si>
  <si>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</si>
  <si>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</si>
  <si>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</si>
  <si>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</si>
  <si>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</si>
  <si>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</si>
  <si>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</si>
  <si>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</si>
  <si>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</si>
  <si>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</si>
  <si>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</si>
  <si>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</si>
  <si>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</si>
  <si>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</si>
  <si>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</si>
  <si>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</si>
  <si>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</si>
  <si>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</si>
  <si>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</si>
  <si>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</si>
  <si>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</si>
  <si>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</si>
  <si>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</si>
  <si>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</si>
  <si>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</si>
  <si>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</si>
  <si>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</si>
  <si>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</si>
  <si>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</si>
  <si>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</si>
  <si>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</si>
  <si>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</si>
  <si>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</si>
  <si>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</si>
  <si>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</si>
  <si>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</si>
  <si>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</si>
  <si>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</si>
  <si>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</si>
  <si>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</si>
  <si>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</si>
  <si>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</si>
  <si>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</si>
  <si>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</si>
  <si>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</si>
  <si>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</si>
  <si>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</si>
  <si>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</si>
  <si>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</si>
  <si>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</si>
  <si>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</si>
  <si>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</si>
  <si>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</si>
  <si>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</si>
  <si>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</si>
  <si>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</si>
  <si>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</si>
  <si>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</si>
  <si>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</si>
  <si>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</si>
  <si>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</si>
  <si>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</si>
  <si>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</si>
  <si>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</si>
  <si>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</si>
  <si>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</si>
  <si>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</si>
  <si>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</si>
  <si>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</si>
  <si>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</si>
  <si>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</si>
  <si>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</si>
  <si>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</si>
  <si>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</si>
  <si>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</si>
  <si>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</si>
  <si>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</si>
  <si>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</si>
  <si>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</si>
  <si>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</si>
  <si>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</si>
  <si>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</si>
  <si>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</si>
  <si>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</si>
  <si>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</si>
  <si>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</si>
  <si>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</si>
  <si>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</si>
  <si>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</si>
  <si>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</si>
  <si>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</si>
  <si>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</si>
  <si>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</si>
  <si>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</si>
  <si>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</si>
  <si>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</si>
  <si>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</si>
  <si>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</si>
  <si>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</si>
  <si>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</si>
  <si>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</si>
  <si>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</si>
  <si>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</si>
  <si>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</si>
  <si>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</si>
  <si>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</si>
  <si>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</si>
  <si>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</si>
  <si>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</si>
  <si>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</si>
  <si>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</si>
  <si>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</si>
  <si>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</si>
  <si>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</si>
  <si>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</si>
  <si>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</si>
  <si>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</si>
  <si>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</si>
  <si>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</si>
  <si>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</si>
  <si>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</si>
  <si>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</si>
  <si>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</si>
  <si>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</si>
  <si>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</si>
  <si>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</si>
  <si>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</si>
  <si>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</si>
  <si>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</si>
  <si>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</si>
  <si>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</si>
  <si>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</si>
  <si>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</si>
  <si>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</si>
  <si>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</si>
  <si>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</si>
  <si>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</si>
  <si>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</si>
  <si>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</si>
  <si>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</si>
  <si>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</si>
  <si>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</si>
  <si>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</si>
  <si>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</si>
  <si>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</si>
  <si>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</si>
  <si>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</si>
  <si>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</si>
  <si>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</si>
  <si>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</si>
  <si>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</si>
  <si>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</si>
  <si>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</si>
  <si>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</si>
  <si>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</si>
  <si>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</si>
  <si>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</si>
  <si>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</si>
  <si>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</si>
  <si>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</si>
  <si>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</si>
  <si>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</si>
  <si>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</si>
  <si>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</si>
  <si>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</si>
  <si>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</si>
  <si>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</si>
  <si>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</si>
  <si>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</si>
  <si>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</si>
  <si>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</si>
  <si>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</si>
  <si>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</si>
  <si>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</si>
  <si>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</si>
  <si>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</si>
  <si>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</si>
  <si>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</si>
  <si>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</si>
  <si>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</si>
  <si>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</si>
  <si>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</si>
  <si>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</si>
  <si>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</si>
  <si>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</si>
  <si>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</si>
  <si>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</si>
  <si>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</si>
  <si>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</si>
  <si>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</si>
  <si>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</si>
  <si>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</si>
  <si>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</si>
  <si>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</si>
  <si>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</si>
  <si>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</si>
  <si>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</si>
  <si>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</si>
  <si>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</si>
  <si>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</si>
  <si>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</si>
  <si>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</si>
  <si>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</si>
  <si>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</si>
  <si>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</si>
  <si>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</si>
  <si>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</si>
  <si>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</si>
  <si>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</si>
  <si>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</si>
  <si>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</si>
  <si>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</si>
  <si>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</si>
  <si>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</si>
  <si>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</si>
  <si>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</si>
  <si>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</si>
  <si>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</si>
  <si>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</si>
  <si>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</si>
  <si>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</si>
  <si>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</si>
  <si>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</si>
  <si>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</si>
  <si>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</si>
  <si>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</si>
  <si>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</si>
  <si>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</si>
  <si>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</si>
  <si>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</si>
  <si>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</si>
  <si>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</si>
  <si>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</si>
  <si>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</si>
  <si>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</si>
  <si>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</si>
  <si>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</si>
  <si>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</si>
  <si>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</si>
  <si>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</si>
  <si>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</si>
  <si>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</si>
  <si>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</si>
  <si>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</si>
  <si>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</si>
  <si>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</si>
  <si>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</si>
  <si>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</si>
  <si>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</si>
  <si>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</si>
  <si>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</si>
  <si>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</si>
  <si>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</si>
  <si>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</si>
  <si>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</si>
  <si>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</si>
  <si>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</si>
  <si>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</si>
  <si>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</si>
  <si>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</si>
  <si>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</si>
  <si>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</si>
  <si>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</si>
  <si>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</si>
  <si>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</si>
  <si>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</si>
  <si>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</si>
  <si>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</si>
  <si>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</si>
  <si>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</si>
  <si>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</si>
  <si>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</si>
  <si>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</si>
  <si>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</si>
  <si>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</si>
  <si>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</si>
  <si>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</si>
  <si>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</si>
  <si>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</si>
  <si>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</si>
  <si>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</si>
  <si>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</si>
  <si>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</si>
  <si>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</si>
  <si>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</si>
  <si>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</si>
  <si>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</si>
  <si>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</si>
  <si>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</si>
  <si>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</si>
  <si>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</si>
  <si>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</si>
  <si>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</si>
  <si>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</si>
  <si>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</si>
  <si>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</si>
  <si>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</si>
  <si>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</si>
  <si>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</si>
  <si>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</si>
  <si>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</si>
  <si>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</si>
  <si>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</si>
  <si>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</si>
  <si>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</si>
  <si>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</si>
  <si>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</si>
  <si>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</si>
  <si>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</si>
  <si>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</si>
  <si>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</si>
  <si>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</si>
  <si>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</si>
  <si>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</si>
  <si>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</si>
  <si>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</si>
  <si>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</si>
  <si>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</si>
  <si>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</si>
  <si>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</si>
  <si>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</si>
  <si>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</si>
  <si>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</si>
  <si>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</si>
  <si>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</si>
  <si>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</si>
  <si>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</si>
  <si>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</si>
  <si>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</si>
  <si>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</si>
  <si>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</si>
  <si>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</si>
  <si>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</si>
  <si>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</si>
  <si>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</si>
  <si>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</si>
  <si>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</si>
  <si>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</si>
  <si>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</si>
  <si>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</si>
  <si>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</si>
  <si>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</si>
  <si>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</si>
  <si>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</si>
  <si>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</si>
  <si>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</si>
  <si>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</si>
  <si>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</si>
  <si>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</si>
  <si>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</si>
  <si>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</si>
  <si>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</si>
  <si>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</si>
  <si>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</si>
  <si>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</si>
  <si>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</si>
  <si>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</si>
  <si>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</si>
  <si>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</si>
  <si>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</si>
  <si>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</si>
  <si>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</si>
  <si>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</si>
  <si>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</si>
  <si>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</si>
  <si>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</si>
  <si>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</si>
  <si>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</si>
  <si>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</si>
  <si>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</si>
  <si>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</si>
  <si>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</si>
  <si>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</si>
  <si>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</si>
  <si>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</si>
  <si>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</si>
  <si>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</si>
  <si>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</si>
  <si>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</si>
  <si>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</si>
  <si>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</si>
  <si>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</si>
  <si>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</si>
  <si>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</si>
  <si>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</si>
  <si>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</si>
  <si>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</si>
  <si>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</si>
  <si>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</si>
  <si>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</si>
  <si>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</si>
  <si>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</si>
  <si>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</si>
  <si>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</si>
  <si>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</si>
  <si>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</si>
  <si>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</si>
  <si>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</si>
  <si>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</si>
  <si>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</si>
  <si>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</si>
  <si>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</si>
  <si>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</si>
  <si>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</si>
  <si>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</si>
  <si>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</si>
  <si>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</si>
  <si>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</si>
  <si>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</si>
  <si>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</si>
  <si>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</si>
  <si>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</si>
  <si>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</si>
  <si>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</si>
  <si>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</si>
  <si>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</si>
  <si>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</si>
  <si>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</si>
  <si>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</si>
  <si>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</si>
  <si>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</si>
  <si>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</si>
  <si>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</si>
  <si>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</si>
  <si>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</si>
  <si>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</si>
  <si>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</si>
  <si>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</si>
  <si>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</si>
  <si>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</si>
  <si>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</si>
  <si>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</si>
  <si>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</si>
  <si>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</si>
  <si>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</si>
  <si>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</si>
  <si>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</si>
  <si>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</si>
  <si>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</si>
  <si>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</si>
  <si>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</si>
  <si>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</si>
  <si>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</si>
  <si>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</si>
  <si>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</si>
  <si>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</si>
  <si>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</si>
  <si>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</si>
  <si>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</si>
  <si>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</si>
  <si>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</si>
  <si>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</si>
  <si>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</si>
  <si>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</si>
  <si>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</si>
  <si>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</si>
  <si>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</si>
  <si>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</si>
  <si>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</si>
  <si>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</si>
  <si>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</si>
  <si>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</si>
  <si>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</si>
  <si>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</si>
  <si>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</si>
  <si>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</si>
  <si>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</si>
  <si>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</si>
  <si>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</si>
  <si>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</si>
  <si>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</si>
  <si>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</si>
  <si>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</si>
  <si>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</si>
  <si>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</si>
  <si>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</si>
  <si>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</si>
  <si>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</si>
  <si>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</si>
  <si>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</si>
  <si>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</si>
  <si>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</si>
  <si>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</si>
  <si>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</si>
  <si>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</si>
  <si>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</si>
  <si>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</si>
  <si>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</si>
  <si>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</si>
  <si>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</si>
  <si>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</si>
  <si>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</si>
  <si>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</si>
  <si>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</si>
  <si>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</si>
  <si>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</si>
  <si>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</si>
  <si>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</si>
  <si>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</si>
  <si>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</si>
  <si>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</si>
  <si>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</si>
  <si>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</si>
  <si>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</si>
  <si>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</si>
  <si>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</si>
  <si>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</si>
  <si>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</si>
  <si>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</si>
  <si>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</si>
  <si>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</si>
  <si>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</si>
  <si>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</si>
  <si>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</si>
  <si>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</si>
  <si>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</si>
  <si>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</si>
  <si>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</si>
  <si>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</si>
  <si>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</si>
  <si>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</si>
  <si>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</si>
  <si>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</si>
  <si>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</si>
  <si>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</si>
  <si>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</si>
  <si>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</si>
  <si>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</si>
  <si>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</si>
  <si>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</si>
  <si>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</si>
  <si>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</si>
  <si>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</si>
  <si>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</si>
  <si>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</si>
  <si>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</si>
  <si>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</si>
  <si>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</si>
  <si>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</si>
  <si>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</si>
  <si>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</si>
  <si>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</si>
  <si>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</si>
  <si>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</si>
  <si>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</si>
  <si>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</si>
  <si>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</si>
  <si>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</si>
  <si>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</si>
  <si>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</si>
  <si>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</si>
  <si>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</si>
  <si>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</si>
  <si>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</si>
  <si>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</si>
  <si>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</si>
  <si>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</si>
  <si>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</si>
  <si>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</si>
  <si>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</si>
  <si>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</si>
  <si>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</si>
  <si>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</si>
  <si>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</si>
  <si>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</si>
  <si>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</si>
  <si>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</si>
  <si>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</si>
  <si>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</si>
  <si>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</si>
  <si>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</si>
  <si>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</si>
  <si>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</si>
  <si>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</si>
  <si>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</si>
  <si>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</si>
  <si>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</si>
  <si>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</si>
  <si>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</si>
  <si>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</si>
  <si>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</si>
  <si>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</si>
  <si>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</si>
  <si>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</si>
  <si>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</si>
  <si>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</si>
  <si>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</si>
  <si>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</si>
  <si>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</si>
  <si>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</si>
  <si>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</si>
  <si>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</si>
  <si>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</si>
  <si>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</si>
  <si>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</si>
  <si>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</si>
  <si>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</si>
  <si>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</si>
  <si>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</si>
  <si>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</si>
  <si>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</si>
  <si>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</si>
  <si>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</si>
  <si>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</si>
  <si>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</si>
  <si>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</si>
  <si>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</si>
  <si>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</si>
  <si>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</si>
  <si>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</si>
  <si>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</si>
  <si>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</si>
  <si>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</si>
  <si>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</si>
  <si>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</si>
  <si>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</si>
  <si>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</si>
  <si>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</si>
  <si>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</si>
  <si>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</si>
  <si>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</si>
  <si>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</si>
  <si>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</si>
  <si>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</si>
  <si>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</si>
  <si>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</si>
  <si>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</si>
  <si>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</si>
  <si>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</si>
  <si>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</si>
  <si>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</si>
  <si>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</si>
  <si>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</si>
  <si>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</si>
  <si>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</si>
  <si>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</si>
  <si>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</si>
  <si>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</si>
  <si>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</si>
  <si>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</si>
  <si>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</si>
  <si>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</si>
  <si>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</si>
  <si>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</si>
  <si>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</si>
  <si>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</si>
  <si>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</si>
  <si>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</si>
  <si>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</si>
  <si>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</si>
  <si>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</si>
  <si>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</si>
  <si>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</si>
  <si>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</si>
  <si>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</si>
  <si>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</si>
  <si>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</si>
  <si>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</si>
  <si>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</si>
  <si>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</si>
  <si>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</si>
  <si>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</si>
  <si>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</si>
  <si>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</si>
  <si>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</si>
  <si>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</si>
  <si>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</si>
  <si>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</si>
  <si>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</si>
  <si>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</si>
  <si>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</si>
  <si>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</si>
  <si>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</si>
  <si>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</si>
  <si>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</si>
  <si>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</si>
  <si>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</si>
  <si>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</si>
  <si>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</si>
  <si>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</si>
  <si>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</si>
  <si>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</si>
  <si>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</si>
  <si>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</si>
  <si>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</si>
  <si>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</si>
  <si>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</si>
  <si>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</si>
  <si>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</si>
  <si>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</si>
  <si>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</si>
  <si>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</si>
  <si>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</si>
  <si>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</si>
  <si>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</si>
  <si>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</si>
  <si>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</si>
  <si>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</si>
  <si>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</si>
  <si>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</si>
  <si>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</si>
  <si>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</si>
  <si>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</si>
  <si>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</si>
  <si>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</si>
  <si>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</si>
  <si>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</si>
  <si>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</si>
  <si>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</si>
  <si>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</si>
  <si>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</si>
  <si>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</si>
  <si>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</si>
  <si>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</si>
  <si>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</si>
  <si>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</si>
  <si>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</si>
  <si>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</si>
  <si>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</si>
  <si>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</si>
  <si>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</si>
  <si>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</si>
  <si>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</si>
  <si>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</si>
  <si>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</si>
  <si>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</si>
  <si>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</si>
  <si>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</si>
  <si>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</si>
  <si>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</si>
  <si>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</si>
  <si>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</si>
  <si>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</si>
  <si>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</si>
  <si>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</si>
  <si>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</si>
  <si>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</si>
  <si>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</si>
  <si>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</si>
  <si>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</si>
  <si>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</si>
  <si>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</si>
  <si>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</si>
  <si>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</si>
  <si>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</si>
  <si>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</si>
  <si>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</si>
  <si>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</si>
  <si>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</si>
  <si>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</si>
  <si>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</si>
  <si>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</si>
  <si>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</si>
  <si>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</si>
  <si>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</si>
  <si>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</si>
  <si>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</si>
  <si>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</si>
  <si>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</si>
  <si>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</si>
  <si>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</si>
  <si>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</si>
  <si>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</si>
  <si>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</si>
  <si>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</si>
  <si>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</si>
  <si>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</si>
  <si>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</si>
  <si>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</si>
  <si>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</si>
  <si>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</si>
  <si>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</si>
  <si>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</si>
  <si>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</si>
  <si>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</si>
  <si>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</si>
  <si>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</si>
  <si>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</si>
  <si>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</si>
  <si>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</si>
  <si>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</si>
  <si>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</si>
  <si>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</si>
  <si>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</si>
  <si>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</si>
  <si>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</si>
  <si>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</si>
  <si>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</si>
  <si>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</si>
  <si>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</si>
  <si>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</si>
  <si>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</si>
  <si>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</si>
  <si>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</si>
  <si>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</si>
  <si>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</si>
  <si>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</si>
  <si>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</si>
  <si>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</si>
  <si>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</si>
  <si>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</si>
  <si>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</si>
  <si>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</si>
  <si>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</si>
  <si>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</si>
  <si>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</si>
  <si>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</si>
  <si>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</si>
  <si>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</si>
  <si>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</si>
  <si>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</si>
  <si>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</si>
  <si>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</si>
  <si>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</si>
  <si>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</si>
  <si>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</si>
  <si>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</si>
  <si>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</si>
  <si>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</si>
  <si>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</si>
  <si>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</si>
  <si>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</si>
  <si>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</si>
  <si>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</si>
  <si>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</si>
  <si>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</si>
  <si>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</si>
  <si>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</si>
  <si>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</si>
  <si>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</si>
  <si>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</si>
  <si>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</si>
  <si>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</si>
  <si>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</si>
  <si>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</si>
  <si>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</si>
  <si>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</si>
  <si>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</si>
  <si>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</si>
  <si>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</si>
  <si>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</si>
  <si>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</si>
  <si>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</si>
  <si>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</si>
  <si>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</si>
  <si>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</si>
  <si>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</si>
  <si>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</si>
  <si>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</si>
  <si>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</si>
  <si>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</si>
  <si>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</si>
  <si>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</si>
  <si>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</si>
  <si>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</si>
  <si>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</si>
  <si>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</si>
  <si>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</si>
  <si>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</si>
  <si>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</si>
  <si>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</si>
  <si>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</si>
  <si>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</si>
  <si>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</si>
  <si>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</si>
  <si>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</si>
  <si>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</si>
  <si>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</si>
  <si>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</si>
  <si>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</si>
  <si>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</si>
  <si>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</si>
  <si>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</si>
  <si>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</si>
  <si>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</si>
  <si>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</si>
  <si>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</si>
  <si>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</si>
  <si>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</si>
  <si>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</si>
  <si>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</si>
  <si>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</si>
  <si>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</si>
  <si>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</si>
  <si>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</si>
  <si>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</si>
  <si>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</si>
  <si>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</si>
  <si>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</si>
  <si>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</si>
  <si>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</si>
  <si>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</si>
  <si>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</si>
  <si>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</si>
  <si>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</si>
  <si>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</si>
  <si>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</si>
  <si>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</si>
  <si>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</si>
  <si>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</si>
  <si>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</si>
  <si>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</si>
  <si>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</si>
  <si>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</si>
  <si>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</si>
  <si>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</si>
  <si>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</si>
  <si>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</si>
  <si>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</si>
  <si>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</si>
  <si>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</si>
  <si>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</si>
  <si>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</si>
  <si>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</si>
  <si>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</si>
  <si>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</si>
  <si>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</si>
  <si>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</si>
  <si>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</si>
  <si>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</si>
  <si>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</si>
  <si>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</si>
  <si>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</si>
  <si>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</si>
  <si>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</si>
  <si>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</si>
  <si>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</si>
  <si>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</si>
  <si>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</si>
  <si>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</si>
  <si>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</si>
  <si>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</si>
  <si>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</si>
  <si>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</si>
  <si>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</si>
  <si>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</si>
  <si>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</si>
  <si>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</si>
  <si>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</si>
  <si>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</si>
  <si>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</si>
  <si>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</si>
  <si>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</si>
  <si>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</si>
  <si>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</si>
  <si>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</si>
  <si>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</si>
  <si>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</si>
  <si>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</si>
  <si>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</si>
  <si>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</si>
  <si>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</si>
  <si>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</si>
  <si>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</si>
  <si>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</si>
  <si>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</si>
  <si>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</si>
  <si>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</si>
  <si>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</si>
  <si>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</si>
  <si>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</si>
  <si>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</si>
  <si>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</si>
  <si>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</si>
  <si>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</si>
  <si>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</si>
  <si>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</si>
  <si>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</si>
  <si>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</si>
  <si>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</si>
  <si>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</si>
  <si>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</si>
  <si>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</si>
  <si>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</si>
  <si>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</si>
  <si>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</si>
  <si>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</si>
  <si>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</si>
  <si>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</si>
  <si>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</si>
  <si>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</si>
  <si>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</si>
  <si>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</si>
  <si>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</si>
  <si>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</si>
  <si>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</si>
  <si>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</si>
  <si>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</si>
  <si>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</si>
  <si>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</si>
  <si>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</si>
  <si>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</si>
  <si>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</si>
  <si>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</si>
  <si>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</si>
  <si>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</si>
  <si>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</si>
  <si>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</si>
  <si>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</si>
  <si>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</si>
  <si>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</si>
  <si>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</si>
  <si>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</si>
  <si>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</si>
  <si>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</si>
  <si>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</si>
  <si>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</si>
  <si>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</si>
  <si>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</si>
  <si>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</si>
  <si>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</si>
  <si>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</si>
  <si>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</si>
  <si>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</si>
  <si>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</si>
  <si>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</si>
  <si>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</si>
  <si>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</si>
  <si>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</si>
  <si>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</si>
  <si>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</si>
  <si>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</si>
  <si>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</si>
  <si>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</si>
  <si>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</si>
  <si>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</si>
  <si>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</si>
  <si>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</si>
  <si>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</si>
  <si>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</si>
  <si>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</si>
  <si>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</si>
  <si>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</si>
  <si>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</si>
  <si>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</si>
  <si>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</si>
  <si>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</si>
  <si>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</si>
  <si>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</si>
  <si>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</si>
  <si>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</si>
  <si>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</si>
  <si>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</si>
  <si>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</si>
  <si>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</si>
  <si>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</si>
  <si>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</si>
  <si>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</si>
  <si>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</si>
  <si>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</si>
  <si>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</si>
  <si>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</si>
  <si>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</si>
  <si>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</si>
  <si>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</si>
  <si>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</si>
  <si>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</si>
  <si>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</si>
  <si>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</si>
  <si>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</si>
  <si>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</si>
  <si>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</si>
  <si>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</si>
  <si>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</si>
  <si>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</si>
  <si>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</si>
  <si>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</si>
  <si>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</si>
  <si>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</si>
  <si>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</si>
  <si>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</si>
  <si>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</si>
  <si>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</si>
  <si>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</si>
  <si>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</si>
  <si>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</si>
  <si>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</si>
  <si>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</si>
  <si>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</si>
  <si>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</si>
  <si>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</si>
  <si>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</si>
  <si>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</si>
  <si>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</si>
  <si>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</si>
  <si>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</si>
  <si>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</si>
  <si>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</si>
  <si>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</si>
  <si>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</si>
  <si>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</si>
  <si>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</si>
  <si>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</si>
  <si>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</si>
  <si>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</si>
  <si>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</si>
  <si>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</si>
  <si>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</si>
  <si>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</si>
  <si>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</si>
  <si>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</si>
  <si>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</si>
  <si>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</si>
  <si>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</si>
  <si>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</si>
  <si>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</si>
  <si>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</si>
  <si>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</si>
  <si>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</si>
  <si>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</si>
  <si>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</si>
  <si>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</si>
  <si>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</si>
  <si>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</si>
  <si>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</si>
  <si>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</si>
  <si>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</si>
  <si>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</si>
  <si>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</si>
  <si>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</si>
  <si>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</si>
  <si>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</si>
  <si>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</si>
  <si>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</si>
  <si>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</si>
  <si>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</si>
  <si>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</si>
  <si>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</si>
  <si>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</si>
  <si>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</si>
  <si>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</si>
  <si>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</si>
  <si>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</si>
  <si>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</si>
  <si>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</si>
  <si>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</si>
  <si>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</si>
  <si>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</si>
  <si>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</si>
  <si>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</si>
  <si>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</si>
  <si>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</si>
  <si>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</si>
  <si>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</si>
  <si>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</si>
  <si>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</si>
  <si>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</si>
  <si>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</si>
  <si>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</si>
  <si>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</si>
  <si>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</si>
  <si>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</si>
  <si>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</si>
  <si>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</si>
  <si>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</si>
  <si>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</si>
  <si>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</si>
  <si>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</si>
  <si>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</si>
  <si>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</si>
  <si>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</si>
  <si>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</si>
  <si>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</si>
  <si>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</si>
  <si>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</si>
  <si>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</si>
  <si>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</si>
  <si>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</si>
  <si>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</si>
  <si>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</si>
  <si>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</si>
  <si>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</si>
  <si>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</si>
  <si>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</si>
  <si>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</si>
  <si>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</si>
  <si>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</si>
  <si>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</si>
  <si>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</si>
  <si>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</si>
  <si>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</si>
  <si>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</si>
  <si>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</si>
  <si>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</si>
  <si>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</si>
  <si>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</si>
  <si>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</si>
  <si>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</si>
  <si>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</si>
  <si>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</si>
  <si>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</si>
  <si>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</si>
  <si>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</si>
  <si>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</si>
  <si>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</si>
  <si>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</si>
  <si>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</si>
  <si>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</si>
  <si>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</si>
  <si>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</si>
  <si>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</si>
  <si>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</si>
  <si>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</si>
  <si>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</si>
  <si>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</si>
  <si>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</si>
  <si>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</si>
  <si>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</si>
  <si>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</si>
  <si>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</si>
  <si>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</si>
  <si>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</si>
  <si>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</si>
  <si>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</si>
  <si>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</si>
  <si>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</si>
  <si>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</si>
  <si>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</si>
  <si>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</si>
  <si>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</si>
  <si>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</si>
  <si>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</si>
  <si>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</si>
  <si>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</si>
  <si>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</si>
  <si>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</si>
  <si>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</si>
  <si>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</si>
  <si>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</si>
  <si>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</si>
  <si>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</si>
  <si>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</si>
  <si>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</si>
  <si>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</si>
  <si>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</si>
  <si>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</si>
  <si>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</si>
  <si>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</si>
  <si>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</si>
  <si>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</si>
  <si>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</si>
  <si>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</si>
  <si>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</si>
  <si>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</si>
  <si>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</si>
  <si>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</si>
  <si>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</si>
  <si>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</si>
  <si>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</si>
  <si>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</si>
  <si>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</si>
  <si>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</si>
  <si>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</si>
  <si>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</si>
  <si>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</si>
  <si>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</si>
  <si>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</si>
  <si>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</si>
  <si>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</si>
  <si>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</si>
  <si>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</si>
  <si>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</si>
  <si>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</si>
  <si>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</si>
  <si>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</si>
  <si>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</si>
  <si>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</si>
  <si>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</si>
  <si>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</si>
  <si>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</si>
  <si>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</si>
  <si>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</si>
  <si>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</si>
  <si>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</si>
  <si>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</si>
  <si>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</si>
  <si>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</si>
  <si>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</si>
  <si>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</si>
  <si>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</si>
  <si>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</si>
  <si>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</si>
  <si>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</si>
  <si>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</si>
  <si>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</si>
  <si>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</si>
  <si>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</si>
  <si>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</si>
  <si>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</si>
  <si>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</si>
  <si>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</si>
  <si>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</si>
  <si>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</si>
  <si>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</si>
  <si>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</si>
  <si>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</si>
  <si>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</si>
  <si>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</si>
  <si>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</si>
  <si>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</si>
  <si>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</si>
  <si>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</si>
  <si>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</si>
  <si>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</si>
  <si>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</si>
  <si>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</si>
  <si>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</si>
  <si>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</si>
  <si>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</si>
  <si>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</si>
  <si>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</si>
  <si>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</si>
  <si>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</si>
  <si>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</si>
  <si>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</si>
  <si>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</si>
  <si>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</si>
  <si>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</si>
  <si>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</si>
  <si>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</si>
  <si>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</si>
  <si>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</si>
  <si>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</si>
  <si>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</si>
  <si>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</si>
  <si>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</si>
  <si>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</si>
  <si>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</si>
  <si>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</si>
  <si>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</si>
  <si>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</si>
  <si>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</si>
  <si>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</si>
  <si>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</si>
  <si>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</si>
  <si>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</si>
  <si>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</si>
  <si>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</si>
  <si>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</si>
  <si>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</si>
  <si>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</si>
  <si>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</si>
  <si>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</si>
  <si>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</si>
  <si>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</si>
  <si>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</si>
  <si>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</si>
  <si>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</si>
  <si>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</si>
  <si>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</si>
  <si>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</si>
  <si>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</si>
  <si>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</si>
  <si>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</si>
  <si>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</si>
  <si>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</si>
  <si>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</si>
  <si>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</si>
  <si>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</si>
  <si>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</si>
  <si>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</si>
  <si>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</si>
  <si>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</si>
  <si>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</si>
  <si>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</si>
  <si>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</si>
  <si>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</si>
  <si>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</si>
  <si>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</si>
  <si>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</si>
  <si>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</si>
  <si>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</si>
  <si>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</si>
  <si>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</si>
  <si>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</si>
  <si>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</si>
  <si>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</si>
  <si>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</si>
  <si>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</si>
  <si>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</si>
  <si>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</si>
  <si>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</si>
  <si>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</si>
  <si>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</si>
  <si>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</si>
  <si>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</si>
  <si>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</si>
  <si>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</si>
  <si>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</si>
  <si>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</si>
  <si>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</si>
  <si>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</si>
  <si>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</si>
  <si>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</si>
  <si>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</si>
  <si>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</si>
  <si>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</si>
  <si>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</si>
  <si>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</si>
  <si>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</si>
  <si>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</si>
  <si>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</si>
  <si>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</si>
  <si>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</si>
  <si>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</si>
  <si>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</si>
  <si>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</si>
  <si>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</si>
  <si>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</si>
  <si>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</si>
  <si>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</si>
  <si>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</si>
  <si>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</si>
  <si>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</si>
  <si>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</si>
  <si>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</si>
  <si>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</si>
  <si>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</si>
  <si>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</si>
  <si>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</si>
  <si>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</si>
  <si>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</si>
  <si>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</si>
  <si>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</si>
  <si>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</si>
  <si>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</si>
  <si>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</si>
  <si>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</si>
  <si>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</si>
  <si>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</si>
  <si>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</si>
  <si>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</si>
  <si>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</si>
  <si>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</si>
  <si>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</si>
  <si>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</si>
  <si>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</si>
  <si>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</si>
  <si>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</si>
  <si>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</si>
  <si>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</si>
  <si>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</si>
  <si>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</si>
  <si>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</si>
  <si>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</si>
  <si>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</si>
  <si>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</si>
  <si>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</si>
  <si>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</si>
  <si>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</si>
  <si>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</si>
  <si>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</si>
  <si>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</si>
  <si>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</si>
  <si>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</si>
  <si>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</si>
  <si>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</si>
  <si>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</si>
  <si>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</si>
  <si>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</si>
  <si>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</si>
  <si>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</si>
  <si>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</si>
  <si>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</si>
  <si>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</si>
  <si>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</si>
  <si>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</si>
  <si>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</si>
  <si>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</si>
  <si>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</si>
  <si>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</si>
  <si>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</si>
  <si>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</si>
  <si>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</si>
  <si>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</si>
  <si>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</si>
  <si>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</si>
  <si>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</si>
  <si>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</si>
  <si>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</si>
  <si>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</si>
  <si>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</si>
  <si>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</si>
  <si>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</si>
  <si>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</si>
  <si>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</si>
  <si>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</si>
  <si>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</si>
  <si>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</si>
  <si>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</si>
  <si>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</si>
  <si>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</si>
  <si>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</si>
  <si>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</si>
  <si>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</si>
  <si>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</si>
  <si>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</si>
  <si>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</si>
  <si>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</si>
  <si>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</si>
  <si>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</si>
  <si>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</si>
  <si>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</si>
  <si>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</si>
  <si>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</si>
  <si>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</si>
  <si>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</si>
  <si>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</si>
  <si>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</si>
  <si>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</si>
  <si>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</si>
  <si>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</si>
  <si>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</si>
  <si>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</si>
  <si>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</si>
  <si>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</si>
  <si>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</si>
  <si>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</si>
  <si>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</si>
  <si>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</si>
  <si>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</si>
  <si>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</si>
  <si>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</si>
  <si>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</si>
  <si>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</si>
  <si>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</si>
  <si>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</si>
  <si>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</si>
  <si>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</si>
  <si>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</si>
  <si>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</si>
  <si>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</si>
  <si>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</si>
  <si>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</si>
  <si>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</si>
  <si>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</si>
  <si>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</si>
  <si>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</si>
  <si>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</si>
  <si>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</si>
  <si>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</si>
  <si>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</si>
  <si>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</si>
  <si>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</si>
  <si>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</si>
  <si>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</si>
  <si>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</si>
  <si>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</si>
  <si>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</si>
  <si>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</si>
  <si>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</si>
  <si>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</si>
  <si>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</si>
  <si>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</si>
  <si>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</si>
  <si>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</si>
  <si>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</si>
  <si>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</si>
  <si>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</si>
  <si>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</si>
  <si>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</si>
  <si>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</si>
  <si>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</si>
  <si>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</si>
  <si>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</si>
  <si>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</si>
  <si>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</si>
  <si>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</si>
  <si>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</si>
  <si>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</si>
  <si>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</si>
  <si>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</si>
  <si>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</si>
  <si>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</si>
  <si>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</si>
  <si>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</si>
  <si>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</si>
  <si>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</si>
  <si>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</si>
  <si>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</si>
  <si>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</si>
  <si>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</si>
  <si>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</si>
  <si>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</si>
  <si>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</si>
  <si>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</si>
  <si>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</si>
  <si>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</si>
  <si>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</si>
  <si>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</si>
  <si>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</si>
  <si>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</si>
  <si>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</si>
  <si>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</si>
  <si>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</si>
  <si>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</si>
  <si>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</si>
  <si>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</si>
  <si>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</si>
  <si>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</si>
  <si>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</si>
  <si>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</si>
  <si>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</si>
  <si>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</si>
  <si>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</si>
  <si>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</si>
  <si>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</si>
  <si>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</si>
  <si>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</si>
  <si>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</si>
  <si>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</si>
  <si>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</si>
  <si>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</si>
  <si>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</si>
  <si>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</si>
  <si>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</si>
  <si>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</si>
  <si>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</si>
  <si>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</si>
  <si>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</si>
  <si>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</si>
  <si>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</si>
  <si>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</si>
  <si>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</si>
  <si>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</si>
  <si>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</si>
  <si>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</si>
  <si>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</si>
  <si>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</si>
  <si>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</si>
  <si>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</si>
  <si>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</si>
  <si>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</si>
  <si>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</si>
  <si>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</si>
  <si>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</si>
  <si>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</si>
  <si>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</si>
  <si>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</si>
  <si>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</si>
  <si>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</si>
  <si>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</si>
  <si>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</si>
  <si>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</si>
  <si>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</si>
  <si>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</si>
  <si>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</si>
  <si>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</si>
  <si>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</si>
  <si>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</si>
  <si>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</si>
  <si>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</si>
  <si>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</si>
  <si>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</si>
  <si>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</si>
  <si>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</si>
  <si>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</si>
  <si>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</si>
  <si>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</si>
  <si>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</si>
  <si>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</si>
  <si>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</si>
  <si>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</si>
  <si>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</si>
  <si>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</si>
  <si>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</si>
  <si>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</si>
  <si>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</si>
  <si>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</si>
  <si>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</si>
  <si>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</si>
  <si>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</si>
  <si>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</si>
  <si>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</si>
  <si>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</si>
  <si>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</si>
  <si>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</si>
  <si>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</si>
  <si>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</si>
  <si>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</si>
  <si>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</si>
  <si>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</si>
  <si>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</si>
  <si>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</si>
  <si>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</si>
  <si>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</si>
  <si>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</si>
  <si>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</si>
  <si>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</si>
  <si>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</si>
  <si>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</si>
  <si>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</si>
  <si>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</si>
  <si>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</si>
  <si>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</si>
  <si>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</si>
  <si>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</si>
  <si>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</si>
  <si>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</si>
  <si>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</si>
  <si>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</si>
  <si>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</si>
  <si>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</si>
  <si>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</si>
  <si>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</si>
  <si>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</si>
  <si>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</si>
  <si>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</si>
  <si>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</si>
  <si>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</si>
  <si>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</si>
  <si>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</si>
  <si>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</si>
  <si>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</si>
  <si>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</si>
  <si>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</si>
  <si>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</si>
  <si>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</si>
  <si>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</si>
  <si>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</si>
  <si>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</si>
  <si>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</si>
  <si>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</si>
  <si>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</si>
  <si>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</si>
  <si>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</si>
  <si>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</si>
  <si>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</si>
  <si>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</si>
  <si>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</si>
  <si>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</si>
  <si>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</si>
  <si>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</si>
  <si>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</si>
  <si>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</si>
  <si>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</si>
  <si>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</si>
  <si>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</si>
  <si>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</si>
  <si>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</si>
  <si>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</si>
  <si>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</si>
  <si>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</si>
  <si>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</si>
  <si>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</si>
  <si>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</si>
  <si>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</si>
  <si>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</si>
  <si>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</si>
  <si>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</si>
  <si>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</si>
  <si>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</si>
  <si>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</si>
  <si>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</si>
  <si>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</si>
  <si>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</si>
  <si>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</si>
  <si>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</si>
  <si>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</si>
  <si>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</si>
  <si>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</si>
  <si>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</si>
  <si>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</si>
  <si>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</si>
  <si>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</si>
  <si>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</si>
  <si>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</si>
  <si>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</si>
  <si>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</si>
  <si>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</si>
  <si>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</si>
  <si>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</si>
  <si>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</si>
  <si>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</si>
  <si>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</si>
  <si>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</si>
  <si>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</si>
  <si>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</si>
  <si>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</si>
  <si>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</si>
  <si>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</si>
  <si>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</si>
  <si>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</si>
  <si>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</si>
  <si>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</si>
  <si>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</si>
  <si>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</si>
  <si>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</si>
  <si>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</si>
  <si>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</si>
  <si>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</si>
  <si>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</si>
  <si>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</si>
  <si>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</si>
  <si>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</si>
  <si>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</si>
  <si>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</si>
  <si>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</si>
  <si>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</si>
  <si>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</si>
  <si>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</si>
  <si>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</si>
  <si>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</si>
  <si>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</si>
  <si>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</si>
  <si>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</si>
  <si>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</si>
  <si>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</si>
  <si>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</si>
  <si>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</si>
  <si>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</si>
  <si>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</si>
  <si>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</si>
  <si>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</si>
  <si>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</si>
  <si>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</si>
  <si>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</si>
  <si>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</si>
  <si>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</si>
  <si>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</si>
  <si>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</si>
  <si>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</si>
  <si>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</si>
  <si>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</si>
  <si>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</si>
  <si>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</si>
  <si>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</si>
  <si>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</si>
  <si>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</si>
  <si>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</si>
  <si>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</si>
  <si>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</si>
  <si>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</si>
  <si>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</si>
  <si>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</si>
  <si>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</si>
  <si>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</si>
  <si>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</si>
  <si>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</si>
  <si>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</si>
  <si>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</si>
  <si>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</si>
  <si>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</si>
  <si>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</si>
  <si>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</si>
  <si>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</si>
  <si>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</si>
  <si>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</si>
  <si>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</si>
  <si>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</si>
  <si>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</si>
  <si>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</si>
  <si>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</si>
  <si>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</si>
  <si>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</si>
  <si>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</si>
  <si>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</si>
  <si>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</si>
  <si>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</si>
  <si>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</si>
  <si>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</si>
  <si>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</si>
  <si>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</si>
  <si>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</si>
  <si>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</si>
  <si>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</si>
  <si>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</si>
  <si>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</si>
  <si>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</si>
  <si>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</si>
  <si>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</si>
  <si>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</si>
  <si>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</si>
  <si>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</si>
  <si>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</si>
  <si>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</si>
  <si>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</si>
  <si>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</si>
  <si>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</si>
  <si>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</si>
  <si>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</si>
  <si>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</si>
  <si>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</si>
  <si>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</si>
  <si>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</si>
  <si>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</si>
  <si>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</si>
  <si>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</si>
  <si>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</si>
  <si>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</si>
  <si>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</si>
  <si>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</si>
  <si>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</si>
  <si>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</si>
  <si>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</si>
  <si>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</si>
  <si>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</si>
  <si>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</si>
  <si>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</si>
  <si>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</si>
  <si>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</si>
  <si>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</si>
  <si>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</si>
  <si>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</si>
  <si>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</si>
  <si>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</si>
  <si>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</si>
  <si>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</si>
  <si>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</si>
  <si>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</si>
  <si>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</si>
  <si>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</si>
  <si>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</si>
  <si>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</si>
  <si>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</si>
  <si>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</si>
  <si>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</si>
  <si>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</si>
  <si>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</si>
  <si>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</si>
  <si>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</si>
  <si>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</si>
  <si>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</si>
  <si>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</si>
  <si>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</si>
  <si>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</si>
  <si>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</si>
  <si>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</si>
  <si>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</si>
  <si>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</si>
  <si>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</si>
  <si>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</si>
  <si>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</si>
  <si>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</si>
  <si>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</si>
  <si>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</si>
  <si>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</si>
  <si>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</si>
  <si>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</si>
  <si>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</si>
  <si>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</si>
  <si>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</si>
  <si>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</si>
  <si>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</si>
  <si>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</si>
  <si>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</si>
  <si>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</si>
  <si>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</si>
  <si>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</si>
  <si>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</si>
  <si>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</si>
  <si>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</si>
  <si>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</si>
  <si>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</si>
  <si>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</si>
  <si>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</si>
  <si>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</si>
  <si>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</si>
  <si>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</si>
  <si>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</si>
  <si>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</si>
  <si>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</si>
  <si>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</si>
  <si>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</si>
  <si>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</si>
  <si>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</si>
  <si>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</si>
  <si>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</si>
  <si>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</si>
  <si>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</si>
  <si>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</si>
  <si>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</si>
  <si>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</si>
  <si>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</si>
  <si>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</si>
  <si>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</si>
  <si>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</si>
  <si>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</si>
  <si>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</si>
  <si>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</si>
  <si>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</si>
  <si>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</si>
  <si>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</si>
  <si>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</si>
  <si>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</si>
  <si>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</si>
  <si>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</si>
  <si>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</si>
  <si>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</si>
  <si>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</si>
  <si>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</si>
  <si>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</si>
  <si>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</si>
  <si>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</si>
  <si>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</si>
  <si>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</si>
  <si>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</si>
  <si>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</si>
  <si>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</si>
  <si>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</si>
  <si>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</si>
  <si>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</si>
  <si>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</si>
  <si>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</si>
  <si>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</si>
  <si>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</si>
  <si>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</si>
  <si>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</si>
  <si>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</si>
  <si>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</si>
  <si>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</si>
  <si>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</si>
  <si>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</si>
  <si>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</si>
  <si>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</si>
  <si>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</si>
  <si>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</si>
  <si>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</si>
  <si>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</si>
  <si>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</si>
  <si>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</si>
  <si>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</si>
  <si>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</si>
  <si>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</si>
  <si>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</si>
  <si>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</si>
  <si>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</si>
  <si>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</si>
  <si>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</si>
  <si>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</si>
  <si>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</si>
  <si>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</si>
  <si>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</si>
  <si>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</si>
  <si>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</si>
  <si>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</si>
  <si>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</si>
  <si>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</si>
  <si>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</si>
  <si>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</si>
  <si>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</si>
  <si>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</si>
  <si>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</si>
  <si>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</si>
  <si>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</si>
  <si>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</si>
  <si>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</si>
  <si>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</si>
  <si>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</si>
  <si>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</si>
  <si>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</si>
  <si>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</si>
  <si>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</si>
  <si>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</si>
  <si>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</si>
  <si>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</si>
  <si>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</si>
  <si>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</si>
  <si>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</si>
  <si>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</si>
  <si>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</si>
  <si>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</si>
  <si>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</si>
  <si>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</si>
  <si>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</si>
  <si>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</si>
  <si>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</si>
  <si>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</si>
  <si>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</si>
  <si>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</si>
  <si>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</si>
  <si>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</si>
  <si>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</si>
  <si>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</si>
  <si>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</si>
  <si>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</si>
  <si>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</si>
  <si>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</si>
  <si>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</si>
  <si>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</si>
  <si>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</si>
  <si>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</si>
  <si>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</si>
  <si>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</si>
  <si>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</si>
  <si>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</si>
  <si>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</si>
  <si>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</si>
  <si>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</si>
  <si>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</si>
  <si>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</si>
  <si>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</si>
  <si>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</si>
  <si>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</si>
  <si>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</si>
  <si>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</si>
  <si>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</si>
  <si>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</si>
  <si>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</si>
  <si>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</si>
  <si>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</si>
  <si>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</si>
  <si>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</si>
  <si>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</si>
  <si>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</si>
  <si>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</si>
  <si>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</si>
  <si>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</si>
  <si>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</si>
  <si>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</si>
  <si>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</si>
  <si>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</si>
  <si>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</si>
  <si>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</si>
  <si>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</si>
  <si>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</si>
  <si>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</si>
  <si>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</si>
  <si>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</si>
  <si>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</si>
  <si>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</si>
  <si>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</si>
  <si>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</si>
  <si>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</si>
  <si>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</si>
  <si>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</si>
  <si>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</si>
  <si>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</si>
  <si>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</si>
  <si>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</si>
  <si>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</si>
  <si>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</si>
  <si>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</si>
  <si>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</si>
  <si>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</si>
  <si>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</si>
  <si>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</si>
  <si>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</si>
  <si>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</si>
  <si>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</si>
  <si>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</si>
  <si>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</si>
  <si>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</si>
  <si>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</si>
  <si>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</si>
  <si>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</si>
  <si>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</si>
  <si>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</si>
  <si>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</si>
  <si>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</si>
  <si>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</si>
  <si>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</si>
  <si>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</si>
  <si>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</si>
  <si>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</si>
  <si>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</si>
  <si>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</si>
  <si>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</si>
  <si>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</si>
  <si>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</si>
  <si>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</si>
  <si>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</si>
  <si>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</si>
  <si>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</si>
  <si>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</si>
  <si>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</si>
  <si>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</si>
  <si>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</si>
  <si>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</si>
  <si>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</si>
  <si>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</si>
  <si>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</si>
  <si>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</si>
  <si>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</si>
  <si>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</si>
  <si>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</si>
  <si>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</si>
  <si>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</si>
  <si>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</si>
  <si>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</si>
  <si>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</si>
  <si>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</si>
  <si>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</si>
  <si>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</si>
  <si>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</si>
  <si>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</si>
  <si>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</si>
  <si>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</si>
  <si>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</si>
  <si>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</si>
  <si>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</si>
  <si>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</si>
  <si>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</si>
  <si>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</si>
  <si>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</si>
  <si>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</si>
  <si>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</si>
  <si>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</si>
  <si>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</si>
  <si>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</si>
  <si>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</si>
  <si>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</si>
  <si>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</si>
  <si>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</si>
  <si>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</si>
  <si>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</si>
  <si>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</si>
  <si>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</si>
  <si>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</si>
  <si>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</si>
  <si>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</si>
  <si>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</si>
  <si>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</si>
  <si>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</si>
  <si>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</si>
  <si>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</si>
  <si>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</si>
  <si>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</si>
  <si>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</si>
  <si>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</si>
  <si>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</si>
  <si>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</si>
  <si>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</si>
  <si>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</si>
  <si>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</si>
  <si>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</si>
  <si>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</si>
  <si>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</si>
  <si>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</si>
  <si>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</si>
  <si>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</si>
  <si>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</si>
  <si>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</si>
  <si>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</si>
  <si>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</si>
  <si>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</si>
  <si>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</si>
  <si>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</si>
  <si>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</si>
  <si>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</si>
  <si>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</si>
  <si>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</si>
  <si>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</si>
  <si>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</si>
  <si>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</si>
  <si>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</si>
  <si>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</si>
  <si>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</si>
  <si>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</si>
  <si>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</si>
  <si>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</si>
  <si>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</si>
  <si>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</si>
  <si>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</si>
  <si>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</si>
  <si>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</si>
  <si>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</si>
  <si>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</si>
  <si>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</si>
  <si>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</si>
  <si>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</si>
  <si>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</si>
  <si>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</si>
  <si>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</si>
  <si>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</si>
  <si>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</si>
  <si>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</si>
  <si>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</si>
  <si>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</si>
  <si>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</si>
  <si>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</si>
  <si>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</si>
  <si>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</si>
  <si>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</si>
  <si>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</si>
  <si>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</si>
  <si>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</si>
  <si>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</si>
  <si>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</si>
  <si>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</si>
  <si>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</si>
  <si>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</si>
  <si>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</si>
  <si>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</si>
  <si>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</si>
  <si>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</si>
  <si>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</si>
  <si>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</si>
  <si>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</si>
  <si>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</si>
  <si>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</si>
  <si>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</si>
  <si>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</si>
  <si>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</si>
  <si>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</si>
  <si>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</si>
  <si>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</si>
  <si>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</si>
  <si>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</si>
  <si>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</si>
  <si>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</si>
  <si>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</si>
  <si>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</si>
  <si>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</si>
  <si>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</si>
  <si>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</si>
  <si>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</si>
  <si>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</si>
  <si>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</si>
  <si>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</si>
  <si>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</si>
  <si>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</si>
  <si>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</si>
  <si>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</si>
  <si>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</si>
  <si>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</si>
  <si>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</si>
  <si>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</si>
  <si>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</si>
  <si>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</si>
  <si>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</si>
  <si>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</si>
  <si>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</si>
  <si>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</si>
  <si>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</si>
  <si>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</si>
  <si>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</si>
  <si>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</si>
  <si>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</si>
  <si>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</si>
  <si>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</si>
  <si>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</si>
  <si>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</si>
  <si>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</si>
  <si>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</si>
  <si>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</si>
  <si>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</si>
  <si>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</si>
  <si>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</si>
  <si>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</si>
  <si>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</si>
  <si>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</si>
  <si>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</si>
  <si>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</si>
  <si>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</si>
  <si>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</si>
  <si>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</si>
  <si>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</si>
  <si>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</si>
  <si>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</si>
  <si>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</si>
  <si>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</si>
  <si>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</si>
  <si>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</si>
  <si>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</si>
  <si>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</si>
  <si>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</si>
  <si>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</si>
  <si>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</si>
  <si>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</si>
  <si>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</si>
  <si>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</si>
  <si>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</si>
  <si>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</si>
  <si>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</si>
  <si>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</si>
  <si>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</si>
  <si>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</si>
  <si>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</si>
  <si>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</si>
  <si>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</si>
  <si>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</si>
  <si>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</si>
  <si>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</si>
  <si>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</si>
  <si>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</si>
  <si>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</si>
  <si>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</si>
  <si>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</si>
  <si>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</si>
  <si>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</si>
  <si>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</si>
  <si>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</si>
  <si>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</si>
  <si>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</si>
  <si>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</si>
  <si>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</si>
  <si>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</si>
  <si>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</si>
  <si>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</si>
  <si>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</si>
  <si>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</si>
  <si>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</si>
  <si>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</si>
  <si>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</si>
  <si>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</si>
  <si>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</si>
  <si>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</si>
  <si>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</si>
  <si>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</si>
  <si>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</si>
  <si>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</si>
  <si>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</si>
  <si>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</si>
  <si>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</si>
  <si>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</si>
  <si>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</si>
  <si>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</si>
  <si>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</si>
  <si>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</si>
  <si>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</si>
  <si>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</si>
  <si>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</si>
  <si>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</si>
  <si>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</si>
  <si>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</si>
  <si>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</si>
  <si>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</si>
  <si>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</si>
  <si>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</si>
  <si>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</si>
  <si>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</si>
  <si>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</si>
  <si>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</si>
  <si>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</si>
  <si>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</si>
  <si>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</si>
  <si>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</si>
  <si>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</si>
  <si>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</si>
  <si>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</si>
  <si>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</si>
  <si>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</si>
  <si>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</si>
  <si>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</si>
  <si>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</si>
  <si>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</si>
  <si>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</si>
  <si>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</si>
  <si>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</si>
  <si>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</si>
  <si>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</si>
  <si>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</si>
  <si>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</si>
  <si>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</si>
  <si>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</si>
  <si>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</si>
  <si>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</si>
  <si>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</si>
  <si>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</si>
  <si>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</si>
  <si>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</si>
  <si>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</si>
  <si>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</si>
  <si>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</si>
  <si>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</si>
  <si>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</si>
  <si>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</si>
  <si>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</si>
  <si>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</si>
  <si>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</si>
  <si>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</si>
  <si>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</si>
  <si>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</si>
  <si>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</si>
  <si>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</si>
  <si>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</si>
  <si>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</si>
  <si>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</si>
  <si>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</si>
  <si>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</si>
  <si>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</si>
  <si>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</si>
  <si>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</si>
  <si>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</si>
  <si>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</si>
  <si>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</si>
  <si>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</si>
  <si>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</si>
  <si>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</si>
  <si>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</si>
  <si>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</si>
  <si>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</si>
  <si>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</si>
  <si>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</si>
  <si>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</si>
  <si>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</si>
  <si>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</si>
  <si>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</si>
  <si>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</si>
  <si>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</si>
  <si>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</si>
  <si>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</si>
  <si>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</si>
  <si>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</si>
  <si>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</si>
  <si>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</si>
  <si>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</si>
  <si>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</si>
  <si>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</si>
  <si>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</si>
  <si>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</si>
  <si>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</si>
  <si>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</si>
  <si>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</si>
  <si>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</si>
  <si>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</si>
  <si>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</si>
  <si>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</si>
  <si>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</si>
  <si>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</si>
  <si>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</si>
  <si>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</si>
  <si>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</si>
  <si>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</si>
  <si>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</si>
  <si>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</si>
  <si>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</si>
  <si>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</si>
  <si>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</si>
  <si>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</si>
  <si>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</si>
  <si>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</si>
  <si>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</si>
  <si>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</si>
  <si>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</si>
  <si>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</si>
  <si>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</si>
  <si>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</si>
  <si>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</si>
  <si>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</si>
  <si>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</si>
  <si>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</si>
  <si>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</si>
  <si>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</si>
  <si>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</si>
  <si>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</si>
  <si>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</si>
  <si>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</si>
  <si>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</si>
  <si>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</si>
  <si>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</si>
  <si>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</si>
  <si>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</si>
  <si>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</si>
  <si>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</si>
  <si>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</si>
  <si>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</si>
  <si>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</si>
  <si>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</si>
  <si>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</si>
  <si>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</si>
  <si>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</si>
  <si>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</si>
  <si>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</si>
  <si>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</si>
  <si>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</si>
  <si>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</si>
  <si>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</si>
  <si>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</si>
  <si>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</si>
  <si>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</si>
  <si>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</si>
  <si>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</si>
  <si>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</si>
  <si>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</si>
  <si>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</si>
  <si>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</si>
  <si>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</si>
  <si>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</si>
  <si>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</si>
  <si>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</si>
  <si>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</si>
  <si>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</si>
  <si>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</si>
  <si>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</si>
  <si>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</si>
  <si>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</si>
  <si>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</si>
  <si>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</si>
  <si>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</si>
  <si>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</si>
  <si>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</si>
  <si>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</si>
  <si>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</si>
  <si>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</si>
  <si>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</si>
  <si>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</si>
  <si>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</si>
  <si>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</si>
  <si>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</si>
  <si>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</si>
  <si>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</si>
  <si>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</si>
  <si>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</si>
  <si>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</si>
  <si>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</si>
  <si>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</si>
  <si>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</si>
  <si>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</si>
  <si>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</si>
  <si>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</si>
  <si>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</si>
  <si>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</si>
  <si>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</si>
  <si>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</si>
  <si>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</si>
  <si>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</si>
  <si>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</si>
  <si>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</si>
  <si>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</si>
  <si>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</si>
  <si>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</si>
  <si>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</si>
  <si>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</si>
  <si>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</si>
  <si>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</si>
  <si>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</si>
  <si>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</si>
  <si>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</si>
  <si>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</si>
  <si>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</si>
  <si>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</si>
  <si>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</si>
  <si>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</si>
  <si>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</si>
  <si>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</si>
  <si>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</si>
  <si>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</si>
  <si>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</si>
  <si>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</si>
  <si>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</si>
  <si>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</si>
  <si>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</si>
  <si>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</si>
  <si>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</si>
  <si>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</si>
  <si>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</si>
  <si>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</si>
  <si>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</si>
  <si>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</si>
  <si>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</si>
  <si>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</si>
  <si>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</si>
  <si>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</si>
  <si>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</si>
  <si>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</si>
  <si>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</si>
  <si>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</si>
  <si>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</si>
  <si>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</si>
  <si>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</si>
  <si>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</si>
  <si>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</si>
  <si>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</si>
  <si>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</si>
  <si>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</si>
  <si>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</si>
  <si>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</si>
  <si>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</si>
  <si>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</si>
  <si>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</si>
  <si>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</si>
  <si>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</si>
  <si>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</si>
  <si>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</si>
  <si>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</si>
  <si>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</si>
  <si>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</si>
  <si>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</si>
  <si>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</si>
  <si>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</si>
  <si>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</si>
  <si>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</si>
  <si>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</si>
  <si>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</si>
  <si>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</si>
  <si>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</si>
  <si>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</si>
  <si>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</si>
  <si>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</si>
  <si>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</si>
  <si>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</si>
  <si>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</si>
  <si>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</si>
  <si>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</si>
  <si>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</si>
  <si>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</si>
  <si>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</si>
  <si>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</si>
  <si>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</si>
  <si>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</si>
  <si>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</si>
  <si>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</si>
  <si>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</si>
  <si>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</si>
  <si>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</si>
  <si>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</si>
  <si>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</si>
  <si>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</si>
  <si>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</si>
  <si>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</si>
  <si>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</si>
  <si>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</si>
  <si>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</si>
  <si>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</si>
  <si>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</si>
  <si>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</si>
  <si>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</si>
  <si>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</si>
  <si>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</si>
  <si>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</si>
  <si>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</si>
  <si>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</si>
  <si>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</si>
  <si>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</si>
  <si>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</si>
  <si>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</si>
  <si>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</si>
  <si>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</si>
  <si>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</si>
  <si>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</si>
  <si>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</si>
  <si>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</si>
  <si>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</si>
  <si>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</si>
  <si>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</si>
  <si>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</si>
  <si>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</si>
  <si>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</si>
  <si>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</si>
  <si>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</si>
  <si>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</si>
  <si>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</si>
  <si>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</si>
  <si>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</si>
  <si>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</si>
  <si>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</si>
  <si>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</si>
  <si>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</si>
  <si>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</si>
  <si>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</si>
  <si>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</si>
  <si>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</si>
  <si>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</si>
  <si>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</si>
  <si>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</si>
  <si>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</si>
  <si>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</si>
  <si>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</si>
  <si>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</si>
  <si>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</si>
  <si>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</si>
  <si>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</si>
  <si>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</si>
  <si>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</si>
  <si>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</si>
  <si>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</si>
  <si>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</si>
  <si>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</si>
  <si>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</si>
  <si>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</si>
  <si>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</si>
  <si>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</si>
  <si>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</si>
  <si>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</si>
  <si>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</si>
  <si>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</si>
  <si>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</si>
  <si>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</si>
  <si>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</si>
  <si>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</si>
  <si>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</si>
  <si>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</si>
  <si>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</si>
  <si>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</si>
  <si>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</si>
  <si>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</si>
  <si>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</si>
  <si>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</si>
  <si>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</si>
  <si>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</si>
  <si>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</si>
  <si>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</si>
  <si>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</si>
  <si>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</si>
  <si>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</si>
  <si>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</si>
  <si>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</si>
  <si>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</si>
  <si>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</si>
  <si>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</si>
  <si>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</si>
  <si>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</si>
  <si>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</si>
  <si>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</si>
  <si>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</si>
  <si>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</si>
  <si>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</si>
  <si>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</si>
  <si>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</si>
  <si>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</si>
  <si>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</si>
  <si>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</si>
  <si>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</si>
  <si>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</si>
  <si>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</si>
  <si>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</si>
  <si>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</si>
  <si>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</si>
  <si>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</si>
  <si>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</si>
  <si>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</si>
  <si>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</si>
  <si>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</si>
  <si>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</si>
  <si>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</si>
  <si>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</si>
  <si>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</si>
  <si>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</si>
  <si>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</si>
  <si>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</si>
  <si>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</si>
  <si>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</si>
  <si>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</si>
  <si>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</si>
  <si>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</si>
  <si>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</si>
  <si>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</si>
  <si>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</si>
  <si>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</si>
  <si>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</si>
  <si>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</si>
  <si>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</si>
  <si>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</si>
  <si>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</si>
  <si>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</si>
  <si>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</si>
  <si>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</si>
  <si>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</si>
  <si>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</si>
  <si>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</si>
  <si>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</si>
  <si>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</si>
  <si>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</si>
  <si>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</si>
  <si>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</si>
  <si>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</si>
  <si>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</si>
  <si>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</si>
  <si>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</si>
  <si>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</si>
  <si>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</si>
  <si>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</si>
  <si>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</si>
  <si>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</si>
  <si>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</si>
  <si>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</si>
  <si>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</si>
  <si>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</si>
  <si>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</si>
  <si>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</si>
  <si>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</si>
  <si>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</si>
  <si>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</si>
  <si>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</si>
  <si>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</si>
  <si>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</si>
  <si>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</si>
  <si>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</si>
  <si>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</si>
  <si>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</si>
  <si>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</si>
  <si>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</si>
  <si>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</si>
  <si>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</si>
  <si>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</si>
  <si>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</si>
  <si>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</si>
  <si>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</si>
  <si>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</si>
  <si>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</si>
  <si>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</si>
  <si>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</si>
  <si>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</si>
  <si>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</si>
  <si>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</si>
  <si>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</si>
  <si>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</si>
  <si>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</si>
  <si>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</si>
  <si>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</si>
  <si>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</si>
  <si>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</si>
  <si>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</si>
  <si>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</si>
  <si>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</si>
  <si>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</si>
  <si>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</si>
  <si>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</si>
  <si>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</si>
  <si>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</si>
  <si>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</si>
  <si>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</si>
  <si>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</si>
  <si>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</si>
  <si>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</si>
  <si>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</si>
  <si>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</si>
  <si>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</si>
  <si>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</si>
  <si>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</si>
  <si>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</si>
  <si>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</si>
  <si>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</si>
  <si>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</si>
  <si>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</si>
  <si>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</si>
  <si>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</si>
  <si>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</si>
  <si>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</si>
  <si>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</si>
  <si>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</si>
  <si>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</si>
  <si>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</si>
  <si>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</si>
  <si>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</si>
  <si>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</si>
  <si>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</si>
  <si>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</si>
  <si>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</si>
  <si>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</si>
  <si>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</si>
  <si>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</si>
  <si>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</si>
  <si>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</si>
  <si>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</si>
  <si>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</si>
  <si>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</si>
  <si>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</si>
  <si>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</si>
  <si>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</si>
  <si>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</si>
  <si>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</si>
  <si>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</si>
  <si>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</si>
  <si>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</si>
  <si>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</si>
  <si>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</si>
  <si>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</si>
  <si>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</si>
  <si>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</si>
  <si>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</si>
  <si>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</si>
  <si>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</si>
  <si>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</si>
  <si>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</si>
  <si>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</si>
  <si>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</si>
  <si>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</si>
  <si>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</si>
  <si>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</si>
  <si>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</si>
  <si>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</si>
  <si>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</si>
  <si>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</si>
  <si>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</si>
  <si>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</si>
  <si>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</si>
  <si>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</si>
  <si>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</si>
  <si>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</si>
  <si>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</si>
  <si>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</si>
  <si>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</si>
  <si>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</si>
  <si>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</si>
  <si>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</si>
  <si>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</si>
  <si>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</si>
  <si>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</si>
  <si>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</si>
  <si>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</si>
  <si>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</si>
  <si>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</si>
  <si>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</si>
  <si>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</si>
  <si>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</si>
  <si>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</si>
  <si>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</si>
  <si>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</si>
  <si>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</si>
  <si>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</si>
  <si>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</si>
  <si>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</si>
  <si>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</si>
  <si>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</si>
  <si>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</si>
  <si>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</si>
  <si>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</si>
  <si>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</si>
  <si>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</si>
  <si>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</si>
  <si>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</si>
  <si>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</si>
  <si>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</si>
  <si>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</si>
  <si>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</si>
  <si>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</si>
  <si>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</si>
  <si>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</si>
  <si>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</si>
  <si>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</si>
  <si>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</si>
  <si>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</si>
  <si>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</si>
  <si>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</si>
  <si>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</si>
  <si>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</si>
  <si>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</si>
  <si>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</si>
  <si>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</si>
  <si>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</si>
  <si>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</si>
  <si>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</si>
  <si>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</si>
  <si>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</si>
  <si>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</si>
  <si>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</si>
  <si>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</si>
  <si>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</si>
  <si>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</si>
  <si>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</si>
  <si>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</si>
  <si>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</si>
  <si>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</si>
  <si>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</si>
  <si>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</si>
  <si>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</si>
  <si>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</si>
  <si>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</si>
  <si>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</si>
  <si>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</si>
  <si>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</si>
  <si>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</si>
  <si>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</si>
  <si>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</si>
  <si>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</si>
  <si>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</si>
  <si>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</si>
  <si>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</si>
  <si>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</si>
  <si>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</si>
  <si>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</si>
  <si>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</si>
  <si>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</si>
  <si>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</si>
  <si>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</si>
  <si>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</si>
  <si>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</si>
  <si>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</si>
  <si>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</si>
  <si>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</si>
  <si>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</si>
  <si>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</si>
  <si>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</si>
  <si>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</si>
  <si>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</si>
  <si>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</si>
  <si>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</si>
  <si>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</si>
  <si>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</si>
  <si>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</si>
  <si>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</si>
  <si>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</si>
  <si>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</si>
  <si>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</si>
  <si>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</si>
  <si>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</si>
  <si>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</si>
  <si>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</si>
  <si>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</si>
  <si>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</si>
  <si>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</si>
  <si>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</si>
  <si>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</si>
  <si>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</si>
  <si>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</si>
  <si>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</si>
  <si>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</si>
  <si>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</si>
  <si>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</si>
  <si>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</si>
  <si>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</si>
  <si>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</si>
  <si>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</si>
  <si>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</si>
  <si>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</si>
  <si>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</si>
  <si>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</si>
  <si>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</si>
  <si>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</si>
  <si>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</si>
  <si>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</si>
  <si>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</si>
  <si>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</si>
  <si>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</si>
  <si>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</si>
  <si>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</si>
  <si>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</si>
  <si>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</si>
  <si>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</si>
  <si>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</si>
  <si>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</si>
  <si>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</si>
  <si>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</si>
  <si>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</si>
  <si>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</si>
  <si>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</si>
  <si>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</si>
  <si>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</si>
  <si>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</si>
  <si>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</si>
  <si>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</si>
  <si>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</si>
  <si>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</si>
  <si>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</si>
  <si>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</si>
  <si>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</si>
  <si>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</si>
  <si>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</si>
  <si>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</si>
  <si>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</si>
  <si>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</si>
  <si>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</si>
  <si>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</si>
  <si>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</si>
  <si>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</si>
  <si>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</si>
  <si>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</si>
  <si>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</si>
  <si>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</si>
  <si>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</si>
  <si>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</si>
  <si>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</si>
  <si>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</si>
  <si>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</si>
  <si>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</si>
  <si>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</si>
  <si>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</si>
  <si>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</si>
  <si>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</si>
  <si>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</si>
  <si>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</si>
  <si>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</si>
  <si>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</si>
  <si>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</si>
  <si>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</si>
  <si>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</si>
  <si>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</si>
  <si>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</si>
  <si>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</si>
  <si>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</si>
  <si>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</si>
  <si>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</si>
  <si>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</si>
  <si>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</si>
  <si>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</si>
  <si>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</si>
  <si>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</si>
  <si>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</si>
  <si>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</si>
  <si>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</si>
  <si>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</si>
  <si>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</si>
  <si>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</si>
  <si>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</si>
  <si>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</si>
  <si>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</si>
  <si>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</si>
  <si>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</si>
  <si>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</si>
  <si>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</si>
  <si>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</si>
  <si>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</si>
  <si>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</si>
  <si>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</si>
  <si>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</si>
  <si>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</si>
  <si>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</si>
  <si>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</si>
  <si>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</si>
  <si>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</si>
  <si>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</si>
  <si>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</si>
  <si>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</si>
  <si>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</si>
  <si>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</si>
  <si>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</si>
  <si>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</si>
  <si>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</si>
  <si>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</si>
  <si>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</si>
  <si>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</si>
  <si>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</si>
  <si>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</si>
  <si>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</si>
  <si>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</si>
  <si>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</si>
  <si>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</si>
  <si>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</si>
  <si>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</si>
  <si>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</si>
  <si>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</si>
  <si>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</si>
  <si>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</si>
  <si>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</si>
  <si>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</si>
  <si>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</si>
  <si>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</si>
  <si>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</si>
  <si>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</si>
  <si>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</si>
  <si>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</si>
  <si>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</si>
  <si>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</si>
  <si>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</si>
  <si>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</si>
  <si>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</si>
  <si>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</si>
  <si>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</si>
  <si>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</si>
  <si>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</si>
  <si>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</si>
  <si>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</si>
  <si>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</si>
  <si>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</si>
  <si>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</si>
  <si>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</si>
  <si>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</si>
  <si>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</si>
  <si>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</si>
  <si>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</si>
  <si>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</si>
  <si>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</si>
  <si>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</si>
  <si>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</si>
  <si>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</si>
  <si>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</si>
  <si>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</si>
  <si>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</si>
  <si>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</si>
  <si>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</si>
  <si>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</si>
  <si>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</si>
  <si>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</si>
  <si>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</si>
  <si>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</si>
  <si>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</si>
  <si>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</si>
  <si>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</si>
  <si>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</si>
  <si>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</si>
  <si>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</si>
  <si>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</si>
  <si>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</si>
  <si>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</si>
  <si>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</si>
  <si>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</si>
  <si>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</si>
  <si>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</si>
  <si>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</si>
  <si>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</si>
  <si>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</si>
  <si>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</si>
  <si>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</si>
  <si>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</si>
  <si>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</si>
  <si>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</si>
  <si>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</si>
  <si>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</si>
  <si>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</si>
  <si>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</si>
  <si>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</si>
  <si>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</si>
  <si>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</si>
  <si>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</si>
  <si>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</si>
  <si>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</si>
  <si>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</si>
  <si>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</si>
  <si>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</si>
  <si>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</si>
  <si>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</si>
  <si>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</si>
  <si>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</si>
  <si>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</si>
  <si>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</si>
  <si>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</si>
  <si>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</si>
  <si>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</si>
  <si>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</si>
  <si>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</si>
  <si>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</si>
  <si>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</si>
  <si>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</si>
  <si>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</si>
  <si>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</si>
  <si>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</si>
  <si>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</si>
  <si>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</si>
  <si>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</si>
  <si>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</si>
  <si>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</si>
  <si>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</si>
  <si>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</si>
  <si>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</si>
  <si>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</si>
  <si>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</si>
  <si>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</si>
  <si>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</si>
  <si>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</si>
  <si>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</si>
  <si>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</si>
  <si>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</si>
  <si>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</si>
  <si>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</si>
  <si>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</si>
  <si>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</si>
  <si>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</si>
  <si>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</si>
  <si>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</si>
  <si>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</si>
  <si>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</si>
  <si>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</si>
  <si>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</si>
  <si>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</si>
  <si>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</si>
  <si>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</si>
  <si>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</si>
  <si>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</si>
  <si>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</si>
  <si>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</si>
  <si>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</si>
  <si>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</si>
  <si>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</si>
  <si>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</si>
  <si>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</si>
  <si>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</si>
  <si>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</si>
  <si>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</si>
  <si>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</si>
  <si>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</si>
  <si>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</si>
  <si>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</si>
  <si>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</si>
  <si>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</si>
  <si>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</si>
  <si>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</si>
  <si>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</si>
  <si>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</si>
  <si>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</si>
  <si>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</si>
  <si>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</si>
  <si>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</si>
  <si>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</si>
  <si>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</si>
  <si>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</si>
  <si>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</si>
  <si>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</si>
  <si>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</si>
  <si>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</si>
  <si>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</si>
  <si>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</si>
  <si>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</si>
  <si>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</si>
  <si>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</si>
  <si>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</si>
  <si>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</si>
  <si>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</si>
  <si>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</si>
  <si>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</si>
  <si>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</si>
  <si>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</si>
  <si>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</si>
  <si>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</si>
  <si>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</si>
  <si>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</si>
  <si>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</si>
  <si>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</si>
  <si>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</si>
  <si>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</si>
  <si>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</si>
  <si>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</si>
  <si>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</si>
  <si>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</si>
  <si>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</si>
  <si>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</si>
  <si>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</si>
  <si>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</si>
  <si>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</si>
  <si>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</si>
  <si>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</si>
  <si>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</si>
  <si>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</si>
  <si>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</si>
  <si>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</si>
  <si>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</si>
  <si>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</si>
  <si>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</si>
  <si>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</si>
  <si>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</si>
  <si>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</si>
  <si>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</si>
  <si>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</si>
  <si>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</si>
  <si>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</si>
  <si>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</si>
  <si>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</si>
  <si>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</si>
  <si>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</si>
  <si>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</si>
  <si>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</si>
  <si>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</si>
  <si>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</si>
  <si>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</si>
  <si>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</si>
  <si>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</si>
  <si>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</si>
  <si>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</si>
  <si>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</si>
  <si>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</si>
  <si>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</si>
  <si>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</si>
  <si>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</si>
  <si>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</si>
  <si>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</si>
  <si>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</si>
  <si>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</si>
  <si>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</si>
  <si>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</si>
  <si>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</si>
  <si>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</si>
  <si>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</si>
  <si>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</si>
  <si>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</si>
  <si>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</si>
  <si>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</si>
  <si>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</si>
  <si>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</si>
  <si>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</si>
  <si>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</si>
  <si>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</si>
  <si>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</si>
  <si>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</si>
  <si>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</si>
  <si>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</si>
  <si>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</si>
  <si>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</si>
  <si>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</si>
  <si>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</si>
  <si>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</si>
  <si>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</si>
  <si>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</si>
  <si>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</si>
  <si>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</si>
  <si>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</si>
  <si>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</si>
  <si>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</si>
  <si>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</si>
  <si>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</si>
  <si>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</si>
  <si>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</si>
  <si>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</si>
  <si>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</si>
  <si>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</si>
  <si>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</si>
  <si>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</si>
  <si>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</si>
  <si>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</si>
  <si>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</si>
  <si>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</si>
  <si>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</si>
  <si>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</si>
  <si>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</si>
  <si>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</si>
  <si>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</si>
  <si>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</si>
  <si>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</si>
  <si>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</si>
  <si>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</si>
  <si>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</si>
  <si>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</si>
  <si>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</si>
  <si>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</si>
  <si>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</si>
  <si>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</si>
  <si>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</si>
  <si>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</si>
  <si>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</si>
  <si>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</si>
  <si>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</si>
  <si>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</si>
  <si>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</si>
  <si>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</si>
  <si>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</si>
  <si>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</si>
  <si>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</si>
  <si>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</si>
  <si>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</si>
  <si>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</si>
  <si>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</si>
  <si>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</si>
  <si>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</si>
  <si>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</si>
  <si>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</si>
  <si>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</si>
  <si>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</si>
  <si>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</si>
  <si>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</si>
  <si>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</si>
  <si>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</si>
  <si>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</si>
  <si>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</si>
  <si>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</si>
  <si>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</si>
  <si>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</si>
  <si>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</si>
  <si>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</si>
  <si>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</si>
  <si>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</si>
  <si>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</si>
  <si>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</si>
  <si>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</si>
  <si>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</si>
  <si>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</si>
  <si>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</si>
  <si>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</si>
  <si>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</si>
  <si>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</si>
  <si>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</si>
  <si>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</si>
  <si>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</si>
  <si>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</si>
  <si>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</si>
  <si>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</si>
  <si>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</si>
  <si>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</si>
  <si>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</si>
  <si>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</si>
  <si>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</si>
  <si>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</si>
  <si>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</si>
  <si>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</si>
  <si>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</si>
  <si>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</si>
  <si>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</si>
  <si>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</si>
  <si>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</si>
  <si>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</si>
  <si>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</si>
  <si>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</si>
  <si>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</si>
  <si>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</si>
  <si>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</si>
  <si>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</si>
  <si>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</si>
  <si>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</si>
  <si>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</si>
  <si>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</si>
  <si>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</si>
  <si>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</si>
  <si>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</si>
  <si>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</si>
  <si>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</si>
  <si>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</si>
  <si>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</si>
  <si>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</si>
  <si>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</si>
  <si>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</si>
  <si>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</si>
  <si>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</si>
  <si>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</si>
  <si>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</si>
  <si>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</si>
  <si>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</si>
  <si>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</si>
  <si>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</si>
  <si>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</si>
  <si>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</si>
  <si>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</si>
  <si>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</si>
  <si>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</si>
  <si>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</si>
  <si>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</si>
  <si>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</si>
  <si>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</si>
  <si>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</si>
  <si>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</si>
  <si>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</si>
  <si>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</si>
  <si>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</si>
  <si>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</si>
  <si>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</si>
  <si>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</si>
  <si>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</si>
  <si>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</si>
  <si>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</si>
  <si>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</si>
  <si>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</si>
  <si>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</si>
  <si>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</si>
  <si>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</si>
  <si>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</si>
  <si>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</si>
  <si>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</si>
  <si>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</si>
  <si>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</si>
  <si>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</si>
  <si>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</si>
  <si>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</si>
  <si>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</si>
  <si>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</si>
  <si>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</si>
  <si>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</si>
  <si>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</si>
  <si>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</si>
  <si>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</si>
  <si>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</si>
  <si>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</si>
  <si>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</si>
  <si>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</si>
  <si>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</si>
  <si>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</si>
  <si>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</si>
  <si>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</si>
  <si>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</si>
  <si>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</si>
  <si>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</si>
  <si>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</si>
  <si>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</si>
  <si>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</si>
  <si>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</si>
  <si>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</si>
  <si>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</si>
  <si>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</si>
  <si>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</si>
  <si>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</si>
  <si>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</si>
  <si>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</si>
  <si>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</si>
  <si>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</si>
  <si>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</si>
  <si>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</si>
  <si>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</si>
  <si>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</si>
  <si>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</si>
  <si>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</si>
  <si>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</si>
  <si>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</si>
  <si>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</si>
  <si>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</si>
  <si>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</si>
  <si>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</si>
  <si>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</si>
  <si>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</si>
  <si>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</si>
  <si>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</si>
  <si>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</si>
  <si>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</si>
  <si>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</si>
  <si>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</si>
  <si>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</si>
  <si>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</si>
  <si>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</si>
  <si>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</si>
  <si>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</si>
  <si>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</si>
  <si>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</si>
  <si>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</si>
  <si>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</si>
  <si>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</si>
  <si>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</si>
  <si>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</si>
  <si>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</si>
  <si>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</si>
  <si>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</si>
  <si>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</si>
  <si>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</si>
  <si>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</si>
  <si>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</si>
  <si>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</si>
  <si>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</si>
  <si>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</si>
  <si>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</si>
  <si>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</si>
  <si>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</si>
  <si>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</si>
  <si>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</si>
  <si>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</si>
  <si>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</si>
  <si>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</si>
  <si>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</si>
  <si>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</si>
  <si>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</si>
  <si>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</si>
  <si>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</si>
  <si>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</si>
  <si>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</si>
  <si>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</si>
  <si>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</si>
  <si>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</si>
  <si>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</si>
  <si>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</si>
  <si>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</si>
  <si>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</si>
  <si>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</si>
  <si>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</si>
  <si>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</si>
  <si>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</si>
  <si>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</si>
  <si>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</si>
  <si>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</si>
  <si>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</si>
  <si>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</si>
  <si>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</si>
  <si>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</si>
  <si>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</si>
  <si>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</si>
  <si>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</si>
  <si>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</si>
  <si>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</si>
  <si>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</si>
  <si>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</si>
  <si>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</si>
  <si>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</si>
  <si>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</si>
  <si>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</si>
  <si>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</si>
  <si>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</si>
  <si>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</si>
  <si>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</si>
  <si>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</si>
  <si>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</si>
  <si>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</si>
  <si>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</si>
  <si>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</si>
  <si>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</si>
  <si>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</si>
  <si>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</si>
  <si>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</si>
  <si>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</si>
  <si>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</si>
  <si>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</si>
  <si>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</si>
  <si>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</si>
  <si>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</si>
  <si>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</si>
  <si>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</si>
  <si>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</si>
  <si>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</si>
  <si>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</si>
  <si>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</si>
  <si>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</si>
  <si>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</si>
  <si>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</si>
  <si>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</si>
  <si>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</si>
  <si>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</si>
  <si>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</si>
  <si>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</si>
  <si>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</si>
  <si>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</si>
  <si>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</si>
  <si>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</si>
  <si>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</si>
  <si>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</si>
  <si>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</si>
  <si>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</si>
  <si>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</si>
  <si>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</si>
  <si>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</si>
  <si>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</si>
  <si>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</si>
  <si>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</si>
  <si>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</si>
  <si>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</si>
  <si>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</si>
  <si>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</si>
  <si>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</si>
  <si>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</si>
  <si>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</si>
  <si>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</si>
  <si>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</si>
  <si>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</si>
  <si>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</si>
  <si>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</si>
  <si>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</si>
  <si>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</si>
  <si>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</si>
  <si>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</si>
  <si>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</si>
  <si>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</si>
  <si>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</si>
  <si>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</si>
  <si>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</si>
  <si>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</si>
  <si>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</si>
  <si>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</si>
  <si>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</si>
  <si>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</si>
  <si>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</si>
  <si>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</si>
  <si>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</si>
  <si>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</si>
  <si>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</si>
  <si>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</si>
  <si>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</si>
  <si>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</si>
  <si>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</si>
  <si>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</si>
  <si>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</si>
  <si>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</si>
  <si>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</si>
  <si>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</si>
  <si>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</si>
  <si>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</si>
  <si>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</si>
  <si>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</si>
  <si>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</si>
  <si>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</si>
  <si>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</si>
  <si>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</si>
  <si>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</si>
  <si>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</si>
  <si>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</si>
  <si>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</si>
  <si>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</si>
  <si>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</si>
  <si>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</si>
  <si>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</si>
  <si>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</si>
  <si>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</si>
  <si>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</si>
  <si>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</si>
  <si>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</si>
  <si>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</si>
  <si>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</si>
  <si>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</si>
  <si>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</si>
  <si>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</si>
  <si>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</si>
  <si>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</si>
  <si>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</si>
  <si>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</si>
  <si>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</si>
  <si>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</si>
  <si>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</si>
  <si>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</si>
  <si>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</si>
  <si>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</si>
  <si>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</si>
  <si>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</si>
  <si>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</si>
  <si>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</si>
  <si>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</si>
  <si>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</si>
  <si>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</si>
  <si>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</si>
  <si>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</si>
  <si>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</si>
  <si>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</si>
  <si>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</si>
  <si>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</si>
  <si>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</si>
  <si>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</si>
  <si>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</si>
  <si>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</si>
  <si>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</si>
  <si>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</si>
  <si>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</si>
  <si>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</si>
  <si>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</si>
  <si>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</si>
  <si>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</si>
  <si>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</si>
  <si>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</si>
  <si>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</si>
  <si>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</si>
  <si>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</si>
  <si>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</si>
  <si>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</si>
  <si>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</si>
  <si>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</si>
  <si>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</si>
  <si>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</si>
  <si>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</si>
  <si>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</si>
  <si>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</si>
  <si>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</si>
  <si>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</si>
  <si>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</si>
  <si>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</si>
  <si>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</si>
  <si>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</si>
  <si>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</si>
  <si>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</si>
  <si>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</si>
  <si>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</si>
  <si>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</si>
  <si>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</si>
  <si>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</si>
  <si>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</si>
  <si>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</si>
  <si>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</si>
  <si>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</si>
  <si>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</si>
  <si>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</si>
  <si>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</si>
  <si>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</si>
  <si>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</si>
  <si>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</si>
  <si>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</si>
  <si>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</si>
  <si>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</si>
  <si>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</si>
  <si>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</si>
  <si>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</si>
  <si>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</si>
  <si>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</si>
  <si>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</si>
  <si>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</si>
  <si>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</si>
  <si>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</si>
  <si>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</si>
  <si>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</si>
  <si>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</si>
  <si>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</si>
  <si>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</si>
  <si>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</si>
  <si>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</si>
  <si>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</si>
  <si>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</si>
  <si>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</si>
  <si>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</si>
  <si>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</si>
  <si>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</si>
  <si>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</si>
  <si>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</si>
  <si>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</si>
  <si>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</si>
  <si>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</si>
  <si>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</si>
  <si>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</si>
  <si>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</si>
  <si>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</si>
  <si>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</si>
  <si>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</si>
  <si>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</si>
  <si>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</si>
  <si>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</si>
  <si>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</si>
  <si>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</si>
  <si>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</si>
  <si>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</si>
  <si>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</si>
  <si>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</si>
  <si>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</si>
  <si>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</si>
  <si>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</si>
  <si>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</si>
  <si>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</si>
  <si>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</si>
  <si>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</si>
  <si>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</si>
  <si>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</si>
  <si>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</si>
  <si>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</si>
  <si>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</si>
  <si>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</si>
  <si>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</si>
  <si>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</si>
  <si>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</si>
  <si>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</si>
  <si>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</si>
  <si>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</si>
  <si>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</si>
  <si>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</si>
  <si>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</si>
  <si>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</si>
  <si>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</si>
  <si>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</si>
  <si>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</si>
  <si>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</si>
  <si>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</si>
  <si>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</si>
  <si>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</si>
  <si>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</si>
  <si>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</si>
  <si>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</si>
  <si>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</si>
  <si>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</si>
  <si>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</si>
  <si>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</si>
  <si>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</si>
  <si>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</si>
  <si>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</si>
  <si>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</si>
  <si>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</si>
  <si>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</si>
  <si>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</si>
  <si>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</si>
  <si>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</si>
  <si>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</si>
  <si>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</si>
  <si>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</si>
  <si>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</si>
  <si>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</si>
  <si>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</si>
  <si>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</si>
  <si>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</si>
  <si>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</si>
  <si>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</si>
  <si>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</si>
  <si>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</si>
  <si>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</si>
  <si>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</si>
  <si>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</si>
  <si>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</si>
  <si>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</si>
  <si>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</si>
  <si>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</si>
  <si>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</si>
  <si>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</si>
  <si>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</si>
  <si>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</si>
  <si>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</si>
  <si>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</si>
  <si>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</si>
  <si>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</si>
  <si>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</si>
  <si>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</si>
  <si>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</si>
  <si>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</si>
  <si>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</si>
  <si>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</si>
  <si>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</si>
  <si>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</si>
  <si>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</si>
  <si>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</si>
  <si>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</si>
  <si>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</si>
  <si>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</si>
  <si>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</si>
  <si>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</si>
  <si>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</si>
  <si>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</si>
  <si>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</si>
  <si>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</si>
  <si>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</si>
  <si>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</si>
  <si>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</si>
  <si>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</si>
  <si>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</si>
  <si>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</si>
  <si>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</si>
  <si>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</si>
  <si>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</si>
  <si>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</si>
  <si>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</si>
  <si>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</si>
  <si>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</si>
  <si>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</si>
  <si>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</si>
  <si>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</si>
  <si>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</si>
  <si>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</si>
  <si>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</si>
  <si>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</si>
  <si>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</si>
  <si>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</si>
  <si>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</si>
  <si>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</si>
  <si>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</si>
  <si>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</si>
  <si>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</si>
  <si>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</si>
  <si>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</si>
  <si>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</si>
  <si>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</si>
  <si>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</si>
  <si>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</si>
  <si>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</si>
  <si>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</si>
  <si>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</si>
  <si>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</si>
  <si>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</si>
  <si>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</si>
  <si>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</si>
  <si>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</si>
  <si>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</si>
  <si>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</si>
  <si>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</si>
  <si>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</si>
  <si>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</si>
  <si>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</si>
  <si>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</si>
  <si>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</si>
  <si>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</si>
  <si>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</si>
  <si>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</si>
  <si>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</si>
  <si>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</si>
  <si>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</si>
  <si>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</si>
  <si>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</si>
  <si>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</si>
  <si>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</si>
  <si>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</si>
  <si>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</si>
  <si>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</si>
  <si>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</si>
  <si>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</si>
  <si>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</si>
  <si>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</si>
  <si>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</si>
  <si>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</si>
  <si>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</si>
  <si>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</si>
  <si>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</si>
  <si>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</si>
  <si>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</si>
  <si>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</si>
  <si>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</si>
  <si>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</si>
  <si>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</si>
  <si>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</si>
  <si>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</si>
  <si>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</si>
  <si>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</si>
  <si>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</si>
  <si>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</si>
  <si>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</si>
  <si>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</si>
  <si>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</si>
  <si>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</si>
  <si>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</si>
  <si>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</si>
  <si>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</si>
  <si>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</si>
  <si>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</si>
  <si>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</si>
  <si>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</si>
  <si>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</si>
  <si>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</si>
  <si>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</si>
  <si>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</si>
  <si>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</si>
  <si>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</si>
  <si>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</si>
  <si>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</si>
  <si>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</si>
  <si>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</si>
  <si>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</si>
  <si>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</si>
  <si>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</si>
  <si>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</si>
  <si>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</si>
  <si>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</si>
  <si>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</si>
  <si>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</si>
  <si>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</si>
  <si>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</si>
  <si>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</si>
  <si>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</si>
  <si>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</si>
  <si>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</si>
  <si>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</si>
  <si>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</si>
  <si>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</si>
  <si>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</si>
  <si>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</si>
  <si>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</si>
  <si>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</si>
  <si>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</si>
  <si>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</si>
  <si>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</si>
  <si>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</si>
  <si>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</si>
  <si>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</si>
  <si>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</si>
  <si>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</si>
  <si>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</si>
  <si>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</si>
  <si>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</si>
  <si>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</si>
  <si>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</si>
  <si>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</si>
  <si>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</si>
  <si>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</si>
  <si>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</si>
  <si>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</si>
  <si>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</si>
  <si>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</si>
  <si>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</si>
  <si>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</si>
  <si>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</si>
  <si>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</si>
  <si>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</si>
  <si>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</si>
  <si>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</si>
  <si>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</si>
  <si>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</si>
  <si>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</si>
  <si>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</si>
  <si>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</si>
  <si>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</si>
  <si>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</si>
  <si>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</si>
  <si>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</si>
  <si>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</si>
  <si>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</si>
  <si>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</si>
  <si>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</si>
  <si>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</si>
  <si>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</si>
  <si>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</si>
  <si>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</si>
  <si>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</si>
  <si>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</si>
  <si>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</si>
  <si>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</si>
  <si>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</si>
  <si>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</si>
  <si>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</si>
  <si>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</si>
  <si>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</si>
  <si>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</si>
  <si>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</si>
  <si>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</si>
  <si>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</si>
  <si>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</si>
  <si>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</si>
  <si>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</si>
  <si>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</si>
  <si>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</si>
  <si>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</si>
  <si>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</si>
  <si>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</si>
  <si>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</si>
  <si>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</si>
  <si>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</si>
  <si>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</si>
  <si>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</si>
  <si>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</si>
  <si>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</si>
  <si>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</si>
  <si>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</si>
  <si>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</si>
  <si>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</si>
  <si>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</si>
  <si>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</si>
  <si>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</si>
  <si>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</si>
  <si>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</si>
  <si>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</si>
  <si>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</si>
  <si>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</si>
  <si>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</si>
  <si>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</si>
  <si>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</si>
  <si>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</si>
  <si>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</si>
  <si>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</si>
  <si>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</si>
  <si>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</si>
  <si>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</si>
  <si>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</si>
  <si>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</si>
  <si>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</si>
  <si>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</si>
  <si>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</si>
  <si>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</si>
  <si>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</si>
  <si>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</si>
  <si>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</si>
  <si>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</si>
  <si>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</si>
  <si>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</si>
  <si>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</si>
  <si>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</si>
  <si>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</si>
  <si>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</si>
  <si>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</si>
  <si>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</si>
  <si>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</si>
  <si>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</si>
  <si>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</si>
  <si>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</si>
  <si>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</si>
  <si>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</si>
  <si>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</si>
  <si>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</si>
  <si>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</si>
  <si>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</si>
  <si>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</si>
  <si>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</si>
  <si>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</si>
  <si>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</si>
  <si>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</si>
  <si>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</si>
  <si>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</si>
  <si>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</si>
  <si>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</si>
  <si>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</si>
  <si>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</si>
  <si>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</si>
  <si>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</si>
  <si>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</si>
  <si>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</si>
  <si>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</si>
  <si>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</si>
  <si>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</si>
  <si>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</si>
  <si>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</si>
  <si>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</si>
  <si>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</si>
  <si>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</si>
  <si>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</si>
  <si>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</si>
  <si>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</si>
  <si>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</si>
  <si>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</si>
  <si>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</si>
  <si>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</si>
  <si>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</si>
  <si>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</si>
  <si>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</si>
  <si>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</si>
  <si>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</si>
  <si>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</si>
  <si>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</si>
  <si>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</si>
  <si>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</si>
  <si>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</si>
  <si>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</si>
  <si>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</si>
  <si>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</si>
  <si>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</si>
  <si>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</si>
  <si>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</si>
  <si>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</si>
  <si>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</si>
  <si>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</si>
  <si>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</si>
  <si>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</si>
  <si>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</si>
  <si>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</si>
  <si>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</si>
  <si>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</si>
  <si>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</si>
  <si>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</si>
  <si>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</si>
  <si>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</si>
  <si>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</si>
  <si>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</si>
  <si>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</si>
  <si>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</si>
  <si>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</si>
  <si>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</si>
  <si>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</si>
  <si>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</si>
  <si>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</si>
  <si>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</si>
  <si>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</si>
  <si>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</si>
  <si>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</si>
  <si>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</si>
  <si>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</si>
  <si>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</si>
  <si>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</si>
  <si>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</si>
  <si>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</si>
  <si>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</si>
  <si>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</si>
  <si>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</si>
  <si>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</si>
  <si>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</si>
  <si>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</si>
  <si>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</si>
  <si>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</si>
  <si>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</si>
  <si>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</si>
  <si>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</si>
  <si>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</si>
  <si>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</si>
  <si>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</si>
  <si>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</si>
  <si>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</si>
  <si>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</si>
  <si>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</si>
  <si>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</si>
  <si>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</si>
  <si>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</si>
  <si>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</si>
  <si>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</si>
  <si>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</si>
  <si>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</si>
  <si>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</si>
  <si>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</si>
  <si>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</si>
  <si>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</si>
  <si>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</si>
  <si>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</si>
  <si>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</si>
  <si>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</si>
  <si>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</si>
  <si>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</si>
  <si>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</si>
  <si>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</si>
  <si>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</si>
  <si>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</si>
  <si>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</si>
  <si>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</si>
  <si>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</si>
  <si>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</si>
  <si>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</si>
  <si>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</si>
  <si>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</si>
  <si>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</si>
  <si>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</si>
  <si>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</si>
  <si>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</si>
  <si>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</si>
  <si>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</si>
  <si>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</si>
  <si>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</si>
  <si>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</si>
  <si>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</si>
  <si>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</si>
  <si>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</si>
  <si>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</si>
  <si>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</si>
  <si>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</si>
  <si>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</si>
  <si>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</si>
  <si>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</si>
  <si>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</si>
  <si>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</si>
  <si>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</si>
  <si>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</si>
  <si>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</si>
  <si>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</si>
  <si>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</si>
  <si>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</si>
  <si>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</si>
  <si>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</si>
  <si>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</si>
  <si>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</si>
  <si>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</si>
  <si>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</si>
  <si>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</si>
  <si>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</si>
  <si>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</si>
  <si>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</si>
  <si>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</si>
  <si>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</si>
  <si>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</si>
  <si>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</si>
  <si>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</si>
  <si>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</si>
  <si>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</si>
  <si>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</si>
  <si>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</si>
  <si>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</si>
  <si>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</si>
  <si>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</si>
  <si>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</si>
  <si>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</si>
  <si>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</si>
  <si>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</si>
  <si>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</si>
  <si>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</si>
  <si>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</si>
  <si>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</si>
  <si>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</si>
  <si>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</si>
  <si>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</si>
  <si>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</si>
  <si>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</si>
  <si>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</si>
  <si>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</si>
  <si>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</si>
  <si>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</si>
  <si>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</si>
  <si>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</si>
  <si>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</si>
  <si>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</si>
  <si>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</si>
  <si>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</si>
  <si>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</si>
  <si>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</si>
  <si>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</si>
  <si>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</si>
  <si>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</si>
  <si>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</si>
  <si>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</si>
  <si>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</si>
  <si>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</si>
  <si>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</si>
  <si>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</si>
  <si>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</si>
  <si>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</si>
  <si>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</si>
  <si>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</si>
  <si>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</si>
  <si>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</si>
  <si>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</si>
  <si>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</si>
  <si>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</si>
  <si>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</si>
  <si>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</si>
  <si>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</si>
  <si>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</si>
  <si>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</si>
  <si>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</si>
  <si>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</si>
  <si>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</si>
  <si>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</si>
  <si>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</si>
  <si>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</si>
  <si>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</si>
  <si>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</si>
  <si>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</si>
  <si>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</si>
  <si>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</si>
  <si>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</si>
  <si>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</si>
  <si>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</si>
  <si>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</si>
  <si>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</si>
  <si>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</si>
  <si>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</si>
  <si>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</si>
  <si>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</si>
  <si>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</si>
  <si>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</si>
  <si>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</si>
  <si>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</si>
  <si>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</si>
  <si>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</si>
  <si>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</si>
  <si>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</si>
  <si>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</si>
  <si>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</si>
  <si>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</si>
  <si>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</si>
  <si>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</si>
  <si>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</si>
  <si>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</si>
  <si>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</si>
  <si>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</si>
  <si>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</si>
  <si>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</si>
  <si>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</si>
  <si>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</si>
  <si>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</si>
  <si>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</si>
  <si>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</si>
  <si>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</si>
  <si>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</si>
  <si>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</si>
  <si>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</si>
  <si>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</si>
  <si>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</si>
  <si>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</si>
  <si>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</si>
  <si>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</si>
  <si>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</si>
  <si>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</si>
  <si>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</si>
  <si>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</si>
  <si>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</si>
  <si>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</si>
  <si>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</si>
  <si>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</si>
  <si>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</si>
  <si>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</si>
  <si>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</si>
  <si>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</si>
  <si>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</si>
  <si>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</si>
  <si>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</si>
  <si>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</si>
  <si>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</si>
  <si>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</si>
  <si>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</si>
  <si>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</si>
  <si>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</si>
  <si>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</si>
  <si>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</si>
  <si>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</si>
  <si>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</si>
  <si>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</si>
  <si>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</si>
  <si>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</si>
  <si>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</si>
  <si>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</si>
  <si>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</si>
  <si>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</si>
  <si>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</si>
  <si>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</si>
  <si>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</si>
  <si>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</si>
  <si>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</si>
  <si>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</si>
  <si>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</si>
  <si>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</si>
  <si>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</si>
  <si>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</si>
  <si>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</si>
  <si>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</si>
  <si>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</si>
  <si>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</si>
  <si>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</si>
  <si>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</si>
  <si>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</si>
  <si>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</si>
  <si>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</si>
  <si>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</si>
  <si>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</si>
  <si>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</si>
  <si>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</si>
  <si>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</si>
  <si>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</si>
  <si>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</si>
  <si>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</si>
  <si>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</si>
  <si>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</si>
  <si>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</si>
  <si>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</si>
  <si>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</si>
  <si>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</si>
  <si>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</si>
  <si>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</si>
  <si>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</si>
  <si>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</si>
  <si>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</si>
  <si>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</si>
  <si>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</si>
  <si>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</si>
  <si>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</si>
  <si>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</si>
  <si>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</si>
  <si>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</si>
  <si>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</si>
  <si>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</si>
  <si>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</si>
  <si>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</si>
  <si>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</si>
  <si>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</si>
  <si>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</si>
  <si>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</si>
  <si>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</si>
  <si>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</si>
  <si>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</si>
  <si>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</si>
  <si>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</si>
  <si>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</si>
  <si>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</si>
  <si>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</si>
  <si>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</si>
  <si>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</si>
  <si>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</si>
  <si>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</si>
  <si>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</si>
  <si>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</si>
  <si>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</si>
  <si>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</si>
  <si>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</si>
  <si>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</si>
  <si>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</si>
  <si>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</si>
  <si>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</si>
  <si>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</si>
  <si>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</si>
  <si>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</si>
  <si>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</si>
  <si>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</si>
  <si>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</si>
  <si>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</si>
  <si>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</si>
  <si>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</si>
  <si>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</si>
  <si>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</si>
  <si>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</si>
  <si>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</si>
  <si>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</si>
  <si>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</si>
  <si>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</si>
  <si>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</si>
  <si>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</si>
  <si>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</si>
  <si>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</si>
  <si>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</si>
  <si>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</si>
  <si>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</si>
  <si>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</si>
  <si>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</si>
  <si>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</si>
  <si>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</si>
  <si>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</si>
  <si>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</si>
  <si>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</si>
  <si>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</si>
  <si>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</si>
  <si>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</si>
  <si>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</si>
  <si>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</si>
  <si>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</si>
  <si>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</si>
  <si>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</si>
  <si>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</si>
  <si>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</si>
  <si>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</si>
  <si>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</si>
  <si>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</si>
  <si>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</si>
  <si>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</si>
  <si>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</si>
  <si>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</si>
  <si>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</si>
  <si>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</si>
  <si>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</si>
  <si>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</si>
  <si>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</si>
  <si>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</si>
  <si>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</si>
  <si>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</si>
  <si>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</si>
  <si>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</si>
  <si>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</si>
  <si>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</si>
  <si>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</si>
  <si>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</si>
  <si>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</si>
  <si>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</si>
  <si>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</si>
  <si>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</si>
  <si>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</si>
  <si>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</si>
  <si>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</si>
  <si>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</si>
  <si>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</si>
  <si>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</si>
  <si>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</si>
  <si>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</si>
  <si>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</si>
  <si>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</si>
  <si>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</si>
  <si>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</si>
  <si>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</si>
  <si>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</si>
  <si>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</si>
  <si>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</si>
  <si>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</si>
  <si>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</si>
  <si>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</si>
  <si>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</si>
  <si>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</si>
  <si>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</si>
  <si>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</si>
  <si>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</si>
  <si>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</si>
  <si>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</si>
  <si>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</si>
  <si>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</si>
  <si>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</si>
  <si>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</si>
  <si>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</si>
  <si>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</si>
  <si>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</si>
  <si>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</si>
  <si>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</si>
  <si>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</si>
  <si>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</si>
  <si>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</si>
  <si>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</si>
  <si>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</si>
  <si>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</si>
  <si>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</si>
  <si>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</si>
  <si>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</si>
  <si>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</si>
  <si>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</si>
  <si>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</si>
  <si>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</si>
  <si>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</si>
  <si>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</si>
  <si>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</si>
  <si>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</si>
  <si>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</si>
  <si>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</si>
  <si>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</si>
  <si>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</si>
  <si>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</si>
  <si>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</si>
  <si>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</si>
  <si>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</si>
  <si>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</si>
  <si>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</si>
  <si>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</si>
  <si>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</si>
  <si>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</si>
  <si>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</si>
  <si>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</si>
  <si>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</si>
  <si>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</si>
  <si>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</si>
  <si>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</si>
  <si>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</si>
  <si>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</si>
  <si>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</si>
  <si>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</si>
  <si>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</si>
  <si>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</si>
  <si>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</si>
  <si>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</si>
  <si>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</si>
  <si>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</si>
  <si>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</si>
  <si>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</si>
  <si>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</si>
  <si>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</si>
  <si>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</si>
  <si>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</si>
  <si>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</si>
  <si>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</si>
  <si>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</si>
  <si>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</si>
  <si>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</si>
  <si>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</si>
  <si>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</si>
  <si>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</si>
  <si>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</si>
  <si>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</si>
  <si>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</si>
  <si>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</si>
  <si>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</si>
  <si>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</si>
  <si>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</si>
  <si>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</si>
  <si>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</si>
  <si>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</si>
  <si>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</si>
  <si>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</si>
  <si>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</si>
  <si>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</si>
  <si>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</si>
  <si>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</si>
  <si>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</si>
  <si>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</si>
  <si>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</si>
  <si>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</si>
  <si>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</si>
  <si>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</si>
  <si>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</si>
  <si>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</si>
  <si>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</si>
  <si>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</si>
  <si>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</si>
  <si>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</si>
  <si>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</si>
  <si>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</si>
  <si>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</si>
  <si>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</si>
  <si>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</si>
  <si>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</si>
  <si>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</si>
  <si>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</si>
  <si>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</si>
  <si>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</si>
  <si>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</si>
  <si>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</si>
  <si>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</si>
  <si>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</si>
  <si>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</si>
  <si>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</si>
  <si>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</si>
  <si>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</si>
  <si>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</si>
  <si>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</si>
  <si>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</si>
  <si>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</si>
  <si>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</si>
  <si>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</si>
  <si>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</si>
  <si>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</si>
  <si>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</si>
  <si>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</si>
  <si>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</si>
  <si>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</si>
  <si>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</si>
  <si>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</si>
  <si>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</si>
  <si>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</si>
  <si>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</si>
  <si>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</si>
  <si>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</si>
  <si>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</si>
  <si>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</si>
  <si>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</si>
  <si>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</si>
  <si>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</si>
  <si>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</si>
  <si>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</si>
  <si>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</si>
  <si>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</si>
  <si>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</si>
  <si>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</si>
  <si>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</si>
  <si>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</si>
  <si>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</si>
  <si>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</si>
  <si>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</si>
  <si>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</si>
  <si>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</si>
  <si>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</si>
  <si>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</si>
  <si>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</si>
  <si>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</si>
  <si>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</si>
  <si>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</si>
  <si>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</si>
  <si>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</si>
  <si>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</si>
  <si>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</si>
  <si>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</si>
  <si>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</si>
  <si>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</si>
  <si>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</si>
  <si>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</si>
  <si>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</si>
  <si>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</si>
  <si>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</si>
  <si>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</si>
  <si>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</si>
  <si>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</si>
  <si>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</si>
  <si>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</si>
  <si>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</si>
  <si>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</si>
  <si>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</si>
  <si>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</si>
  <si>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</si>
  <si>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</si>
  <si>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</si>
  <si>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</si>
  <si>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</si>
  <si>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</si>
  <si>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</si>
  <si>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</si>
  <si>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</si>
  <si>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</si>
  <si>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</si>
  <si>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</si>
  <si>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</si>
  <si>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</si>
  <si>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</si>
  <si>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</si>
  <si>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</si>
  <si>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</si>
  <si>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</si>
  <si>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</si>
  <si>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</si>
  <si>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</si>
  <si>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</si>
  <si>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</si>
  <si>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</si>
  <si>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</si>
  <si>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</si>
  <si>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</si>
  <si>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</si>
  <si>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</si>
  <si>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</si>
  <si>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</si>
  <si>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</si>
  <si>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</si>
  <si>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</si>
  <si>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</si>
  <si>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</si>
  <si>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</si>
  <si>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</si>
  <si>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</si>
  <si>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</si>
  <si>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</si>
  <si>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</si>
  <si>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</si>
  <si>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</si>
  <si>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</si>
  <si>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</si>
  <si>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</si>
  <si>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</si>
  <si>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</si>
  <si>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</si>
  <si>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</si>
  <si>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</si>
  <si>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</si>
  <si>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</si>
  <si>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</si>
  <si>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</si>
  <si>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</si>
  <si>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</si>
  <si>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</si>
  <si>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</si>
  <si>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</si>
  <si>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</si>
  <si>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</si>
  <si>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</si>
  <si>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</si>
  <si>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</si>
  <si>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</si>
  <si>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</si>
  <si>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</si>
  <si>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</si>
  <si>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</si>
  <si>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</si>
  <si>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</si>
  <si>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</si>
  <si>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</si>
  <si>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</si>
  <si>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</si>
  <si>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</si>
  <si>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</si>
  <si>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</si>
  <si>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</si>
  <si>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</si>
  <si>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</si>
  <si>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</si>
  <si>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</si>
  <si>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</si>
  <si>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</si>
  <si>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</si>
  <si>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</si>
  <si>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</si>
  <si>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</si>
  <si>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</si>
  <si>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</si>
  <si>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</si>
  <si>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</si>
  <si>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</si>
  <si>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</si>
  <si>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</si>
  <si>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</si>
  <si>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</si>
  <si>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</si>
  <si>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</si>
  <si>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</si>
  <si>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</si>
  <si>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</si>
  <si>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</si>
  <si>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</si>
  <si>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</si>
  <si>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</si>
  <si>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</si>
  <si>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</si>
  <si>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</si>
  <si>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</si>
  <si>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</si>
  <si>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</si>
  <si>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</si>
  <si>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</si>
  <si>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</si>
  <si>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</si>
  <si>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</si>
  <si>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</si>
  <si>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</si>
  <si>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</si>
  <si>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</si>
  <si>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</si>
  <si>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</si>
  <si>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</si>
  <si>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</si>
  <si>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</si>
  <si>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</si>
  <si>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</si>
  <si>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</si>
  <si>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</si>
  <si>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</si>
  <si>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</si>
  <si>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</si>
  <si>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</si>
  <si>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</si>
  <si>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</si>
  <si>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</si>
  <si>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</si>
  <si>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</si>
  <si>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</si>
  <si>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</si>
  <si>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</si>
  <si>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</si>
  <si>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</si>
  <si>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</si>
  <si>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</si>
  <si>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</si>
  <si>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</si>
  <si>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</si>
  <si>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</si>
  <si>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</si>
  <si>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</si>
  <si>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</si>
  <si>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</si>
  <si>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</si>
  <si>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</si>
  <si>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</si>
  <si>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</si>
  <si>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</si>
  <si>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</si>
  <si>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</si>
  <si>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</si>
  <si>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</si>
  <si>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</si>
  <si>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</si>
  <si>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</si>
  <si>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</si>
  <si>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</si>
  <si>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</si>
  <si>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</si>
  <si>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</si>
  <si>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</si>
  <si>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</si>
  <si>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</si>
  <si>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</si>
  <si>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</si>
  <si>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</si>
  <si>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</si>
  <si>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</si>
  <si>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</si>
  <si>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</si>
  <si>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</si>
  <si>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</si>
  <si>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</si>
  <si>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</si>
  <si>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</si>
  <si>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</si>
  <si>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</si>
  <si>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</si>
  <si>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</si>
  <si>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</si>
  <si>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</si>
  <si>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</si>
  <si>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</si>
  <si>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</si>
  <si>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</si>
  <si>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</si>
  <si>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</si>
  <si>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</si>
  <si>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</si>
  <si>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</si>
  <si>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</si>
  <si>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</si>
  <si>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</si>
  <si>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</si>
  <si>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</si>
  <si>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</si>
  <si>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</si>
  <si>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</si>
  <si>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</si>
  <si>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</si>
  <si>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</si>
  <si>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</si>
  <si>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</si>
  <si>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</si>
  <si>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</si>
  <si>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</si>
  <si>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</si>
  <si>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</si>
  <si>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</si>
  <si>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</si>
  <si>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</si>
  <si>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</si>
  <si>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</si>
  <si>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</si>
  <si>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</si>
  <si>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</si>
  <si>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</si>
  <si>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</si>
  <si>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</si>
  <si>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</si>
  <si>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</si>
  <si>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</si>
  <si>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</si>
  <si>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</si>
  <si>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</si>
  <si>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</si>
  <si>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</si>
  <si>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</si>
  <si>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</si>
  <si>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</si>
  <si>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</si>
  <si>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</si>
  <si>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</si>
  <si>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</si>
  <si>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</si>
  <si>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</si>
  <si>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</si>
  <si>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</si>
  <si>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</si>
  <si>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</si>
  <si>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</si>
  <si>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</si>
  <si>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</si>
  <si>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</si>
  <si>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</si>
  <si>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</si>
  <si>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</si>
  <si>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</si>
  <si>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</si>
  <si>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</si>
  <si>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</si>
  <si>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</si>
  <si>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</si>
  <si>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</si>
  <si>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</si>
  <si>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</si>
  <si>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</si>
  <si>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</si>
  <si>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</si>
  <si>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</si>
  <si>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</si>
  <si>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</si>
  <si>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</si>
  <si>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</si>
  <si>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</si>
  <si>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</si>
  <si>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</si>
  <si>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</si>
  <si>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</si>
  <si>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</si>
  <si>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</si>
  <si>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</si>
  <si>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</si>
  <si>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</si>
  <si>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</si>
  <si>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</si>
  <si>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</si>
  <si>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</si>
  <si>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</si>
  <si>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</si>
  <si>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</si>
  <si>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</si>
  <si>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</si>
  <si>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</si>
  <si>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</si>
  <si>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</si>
  <si>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</si>
  <si>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</si>
  <si>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</si>
  <si>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</si>
  <si>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</si>
  <si>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</si>
  <si>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</si>
  <si>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</si>
  <si>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</si>
  <si>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</si>
  <si>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</si>
  <si>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</si>
  <si>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</si>
  <si>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</si>
  <si>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</si>
  <si>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</si>
  <si>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</si>
  <si>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</si>
  <si>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</si>
  <si>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</si>
  <si>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</si>
  <si>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</si>
  <si>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</si>
  <si>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</si>
  <si>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</si>
  <si>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</si>
  <si>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</si>
  <si>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</si>
  <si>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</si>
  <si>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</si>
  <si>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</si>
  <si>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</si>
  <si>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</si>
  <si>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</si>
  <si>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</si>
  <si>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</si>
  <si>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</si>
  <si>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</si>
  <si>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</si>
  <si>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</si>
  <si>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</si>
  <si>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</si>
  <si>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</si>
  <si>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</si>
  <si>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</si>
  <si>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</si>
  <si>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</si>
  <si>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</si>
  <si>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</si>
  <si>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</si>
  <si>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</si>
  <si>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</si>
  <si>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</si>
  <si>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</si>
  <si>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</si>
  <si>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</si>
  <si>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</si>
  <si>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</si>
  <si>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</si>
  <si>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</si>
  <si>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</si>
  <si>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</si>
  <si>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</si>
  <si>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</si>
  <si>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</si>
  <si>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</si>
  <si>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</si>
  <si>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</si>
  <si>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</si>
  <si>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</si>
  <si>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</si>
  <si>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</si>
  <si>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</si>
  <si>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</si>
  <si>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</si>
  <si>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</si>
  <si>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</si>
  <si>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</si>
  <si>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</si>
  <si>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</si>
  <si>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</si>
  <si>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</si>
  <si>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</si>
  <si>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</si>
  <si>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</si>
  <si>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</si>
  <si>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</si>
  <si>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</si>
  <si>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</si>
  <si>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</si>
  <si>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</si>
  <si>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</si>
  <si>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</si>
  <si>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</si>
  <si>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</si>
  <si>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</si>
  <si>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</si>
  <si>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</si>
  <si>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</si>
  <si>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</si>
  <si>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</si>
  <si>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</si>
  <si>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</si>
  <si>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</si>
  <si>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</si>
  <si>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</si>
  <si>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</si>
  <si>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</si>
  <si>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</si>
  <si>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</si>
  <si>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</si>
  <si>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</si>
  <si>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</si>
  <si>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</si>
  <si>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</si>
  <si>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</si>
  <si>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</si>
  <si>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</si>
  <si>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</si>
  <si>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</si>
  <si>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</si>
  <si>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</si>
  <si>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</si>
  <si>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</si>
  <si>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</si>
  <si>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</si>
  <si>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</si>
  <si>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</si>
  <si>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</si>
  <si>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</si>
  <si>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</si>
  <si>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</si>
  <si>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</si>
  <si>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</si>
  <si>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</si>
  <si>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</si>
  <si>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</si>
  <si>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</si>
  <si>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</si>
  <si>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</si>
  <si>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</si>
  <si>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</si>
  <si>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</si>
  <si>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</si>
  <si>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</si>
  <si>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</si>
  <si>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</si>
  <si>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</si>
  <si>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</si>
  <si>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</si>
  <si>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</si>
  <si>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</si>
  <si>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</si>
  <si>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</si>
  <si>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</si>
  <si>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</si>
  <si>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</si>
  <si>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</si>
  <si>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</si>
  <si>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</si>
  <si>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</si>
  <si>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</si>
  <si>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</si>
  <si>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</si>
  <si>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</si>
  <si>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</si>
  <si>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</si>
  <si>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</si>
  <si>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</si>
  <si>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</si>
  <si>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</si>
  <si>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</si>
  <si>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</si>
  <si>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</si>
  <si>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</si>
  <si>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</si>
  <si>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</si>
  <si>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</si>
  <si>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</si>
  <si>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</si>
  <si>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</si>
  <si>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</si>
  <si>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</si>
  <si>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</si>
  <si>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</si>
  <si>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</si>
  <si>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</si>
  <si>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</si>
  <si>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</si>
  <si>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</si>
  <si>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</si>
  <si>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</si>
  <si>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</si>
  <si>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</si>
  <si>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</si>
  <si>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</si>
  <si>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</si>
  <si>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</si>
  <si>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</si>
  <si>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</si>
  <si>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</si>
  <si>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</si>
  <si>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</si>
  <si>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</si>
  <si>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</si>
  <si>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</si>
  <si>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</si>
  <si>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</si>
  <si>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</si>
  <si>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</si>
  <si>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</si>
  <si>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</si>
  <si>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</si>
  <si>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</si>
  <si>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</si>
  <si>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</si>
  <si>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</si>
  <si>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</si>
  <si>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</si>
  <si>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</si>
  <si>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</si>
  <si>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</si>
  <si>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</si>
  <si>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</si>
  <si>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</si>
  <si>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</si>
  <si>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</si>
  <si>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</si>
  <si>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</si>
  <si>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</si>
  <si>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</si>
  <si>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</si>
  <si>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</si>
  <si>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</si>
  <si>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</si>
  <si>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</si>
  <si>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</si>
  <si>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</si>
  <si>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</si>
  <si>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</si>
  <si>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</si>
  <si>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</si>
  <si>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</si>
  <si>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</si>
  <si>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</si>
  <si>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</si>
  <si>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</si>
  <si>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</si>
  <si>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</si>
  <si>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</si>
  <si>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</si>
  <si>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</si>
  <si>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</si>
  <si>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</si>
  <si>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</si>
  <si>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</si>
  <si>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</si>
  <si>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</si>
  <si>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</si>
  <si>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</si>
  <si>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</si>
  <si>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</si>
  <si>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</si>
  <si>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</si>
  <si>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</si>
  <si>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</si>
  <si>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</si>
  <si>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</si>
  <si>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</si>
  <si>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</si>
  <si>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</si>
  <si>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</si>
  <si>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</si>
  <si>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</si>
  <si>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</si>
  <si>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</si>
  <si>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</si>
  <si>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</si>
  <si>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</si>
  <si>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</si>
  <si>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</si>
  <si>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</si>
  <si>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</si>
  <si>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</si>
  <si>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</si>
  <si>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</si>
  <si>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</si>
  <si>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</si>
  <si>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</si>
  <si>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</si>
  <si>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</si>
  <si>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</si>
  <si>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</si>
  <si>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</si>
  <si>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</si>
  <si>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</si>
  <si>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</si>
  <si>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</si>
  <si>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</si>
  <si>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</si>
  <si>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</si>
  <si>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</si>
  <si>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</si>
  <si>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</si>
  <si>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</si>
  <si>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</si>
  <si>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</si>
  <si>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</si>
  <si>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</si>
  <si>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</si>
  <si>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</si>
  <si>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</si>
  <si>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</si>
  <si>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</si>
  <si>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</si>
  <si>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</si>
  <si>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</si>
  <si>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</si>
  <si>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</si>
  <si>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</si>
  <si>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</si>
  <si>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</si>
  <si>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</si>
  <si>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</si>
  <si>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</si>
  <si>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</si>
  <si>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</si>
  <si>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</si>
  <si>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</si>
  <si>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</si>
  <si>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</si>
  <si>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</si>
  <si>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</si>
  <si>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</si>
  <si>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</si>
  <si>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</si>
  <si>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</si>
  <si>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</si>
  <si>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</si>
  <si>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</si>
  <si>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</si>
  <si>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</si>
  <si>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</si>
  <si>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</si>
  <si>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</si>
  <si>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</si>
  <si>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</si>
  <si>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</si>
  <si>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</si>
  <si>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</si>
  <si>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</si>
  <si>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</si>
  <si>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</si>
  <si>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</si>
  <si>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</si>
  <si>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</si>
  <si>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</si>
  <si>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</si>
  <si>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</si>
  <si>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</si>
  <si>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</si>
  <si>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</si>
  <si>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</si>
  <si>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</si>
  <si>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</si>
  <si>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</si>
  <si>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</si>
  <si>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</si>
  <si>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</si>
  <si>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</si>
  <si>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</si>
  <si>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</si>
  <si>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</si>
  <si>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</si>
  <si>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</si>
  <si>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</si>
  <si>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</si>
  <si>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</si>
  <si>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</si>
  <si>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</si>
  <si>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</si>
  <si>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</si>
  <si>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</si>
  <si>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</si>
  <si>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</si>
  <si>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</si>
  <si>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</si>
  <si>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</si>
  <si>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</si>
  <si>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</si>
  <si>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</si>
  <si>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</si>
  <si>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</si>
  <si>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</si>
  <si>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</si>
  <si>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</si>
  <si>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</si>
  <si>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</si>
  <si>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</si>
  <si>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</si>
  <si>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</si>
  <si>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</si>
  <si>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</si>
  <si>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</si>
  <si>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</si>
  <si>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</si>
  <si>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</si>
  <si>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</si>
  <si>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</si>
  <si>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</si>
  <si>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</si>
  <si>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</si>
  <si>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</si>
  <si>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</si>
  <si>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</si>
  <si>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</si>
  <si>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</si>
  <si>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</si>
  <si>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</si>
  <si>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</si>
  <si>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</si>
  <si>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</si>
  <si>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</si>
  <si>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</si>
  <si>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</si>
  <si>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</si>
  <si>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</si>
  <si>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</si>
  <si>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</si>
  <si>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</si>
  <si>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</si>
  <si>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</si>
  <si>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</si>
  <si>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</si>
  <si>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</si>
  <si>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</si>
  <si>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</si>
  <si>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</si>
  <si>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</si>
  <si>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</si>
  <si>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</si>
  <si>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</si>
  <si>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</si>
  <si>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</si>
  <si>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</si>
  <si>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</si>
  <si>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</si>
  <si>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</si>
  <si>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</si>
  <si>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</si>
  <si>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</si>
  <si>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</si>
  <si>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</si>
  <si>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</si>
  <si>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</si>
  <si>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</si>
  <si>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</si>
  <si>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</si>
  <si>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</si>
  <si>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</si>
  <si>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</si>
  <si>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</si>
  <si>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</si>
  <si>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</si>
  <si>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</si>
  <si>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</si>
  <si>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</si>
  <si>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</si>
  <si>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</si>
  <si>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</si>
  <si>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</si>
  <si>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</si>
  <si>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</si>
  <si>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</si>
  <si>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</si>
  <si>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</si>
  <si>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</si>
  <si>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</si>
  <si>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</si>
  <si>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</si>
  <si>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</si>
  <si>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</si>
  <si>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</si>
  <si>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</si>
  <si>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</si>
  <si>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</si>
  <si>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</si>
  <si>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</si>
  <si>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</si>
  <si>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</si>
  <si>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</si>
  <si>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</si>
  <si>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</si>
  <si>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</si>
  <si>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</si>
  <si>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</si>
  <si>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</si>
  <si>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</si>
  <si>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</si>
  <si>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</si>
  <si>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</si>
  <si>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</si>
  <si>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</si>
  <si>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</si>
  <si>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</si>
  <si>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</si>
  <si>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</si>
  <si>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</si>
  <si>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</si>
  <si>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</si>
  <si>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</si>
  <si>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</si>
  <si>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</si>
  <si>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</si>
  <si>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</si>
  <si>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</si>
  <si>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</si>
  <si>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</si>
  <si>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</si>
  <si>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</si>
  <si>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</si>
  <si>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</si>
  <si>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</si>
  <si>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</si>
  <si>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</si>
  <si>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</si>
  <si>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</si>
  <si>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</si>
  <si>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</si>
  <si>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</si>
  <si>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</si>
  <si>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</si>
  <si>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</si>
  <si>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</si>
  <si>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</si>
  <si>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</si>
  <si>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</si>
  <si>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</si>
  <si>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</si>
  <si>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</si>
  <si>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</si>
  <si>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</si>
  <si>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</si>
  <si>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</si>
  <si>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</si>
  <si>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</si>
  <si>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</si>
  <si>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</si>
  <si>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</si>
  <si>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</si>
  <si>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</si>
  <si>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</si>
  <si>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</si>
  <si>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</si>
  <si>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</si>
  <si>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</si>
  <si>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</si>
  <si>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</si>
  <si>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</si>
  <si>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</si>
  <si>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</si>
  <si>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</si>
  <si>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</si>
  <si>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</si>
  <si>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</si>
  <si>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</si>
  <si>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</si>
  <si>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</si>
  <si>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</si>
  <si>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</si>
  <si>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</si>
  <si>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</si>
  <si>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</si>
  <si>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</si>
  <si>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</si>
  <si>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</si>
  <si>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</si>
  <si>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</si>
  <si>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</si>
  <si>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</si>
  <si>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</si>
  <si>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</si>
  <si>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</si>
  <si>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</si>
  <si>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</si>
  <si>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</si>
  <si>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</si>
  <si>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</si>
  <si>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</si>
  <si>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</si>
  <si>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</si>
  <si>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</si>
  <si>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</si>
  <si>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</si>
  <si>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</si>
  <si>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</si>
  <si>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</si>
  <si>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</si>
  <si>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</si>
  <si>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</si>
  <si>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</si>
  <si>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</si>
  <si>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</si>
  <si>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</si>
  <si>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</si>
  <si>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</si>
  <si>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</si>
  <si>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</si>
  <si>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</si>
  <si>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</si>
  <si>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</si>
  <si>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</si>
  <si>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</si>
  <si>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</si>
  <si>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</si>
  <si>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</si>
  <si>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</si>
  <si>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</si>
  <si>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</si>
  <si>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</si>
  <si>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</si>
  <si>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</si>
  <si>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</si>
  <si>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</si>
  <si>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</si>
  <si>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</si>
  <si>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</si>
  <si>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</si>
  <si>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</si>
  <si>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</si>
  <si>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</si>
  <si>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</si>
  <si>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</si>
  <si>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</si>
  <si>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</si>
  <si>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</si>
  <si>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</si>
  <si>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</si>
  <si>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</si>
  <si>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</si>
  <si>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</si>
  <si>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</si>
  <si>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</si>
  <si>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</si>
  <si>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</si>
  <si>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</si>
  <si>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</si>
  <si>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</si>
  <si>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</si>
  <si>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</si>
  <si>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</si>
  <si>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</si>
  <si>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</si>
  <si>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</si>
  <si>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</si>
  <si>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</si>
  <si>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</si>
  <si>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</si>
  <si>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</si>
  <si>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</si>
  <si>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</si>
  <si>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</si>
  <si>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</si>
  <si>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</si>
  <si>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</si>
  <si>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</si>
  <si>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</si>
  <si>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</si>
  <si>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</si>
  <si>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</si>
  <si>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</si>
  <si>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</si>
  <si>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</si>
  <si>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</si>
  <si>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</si>
  <si>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</si>
  <si>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</si>
  <si>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</si>
  <si>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</si>
  <si>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</si>
  <si>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</si>
  <si>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</si>
  <si>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</si>
  <si>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</si>
  <si>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</si>
  <si>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</si>
  <si>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</si>
  <si>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</si>
  <si>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</si>
  <si>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</si>
  <si>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</si>
  <si>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</si>
  <si>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</si>
  <si>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</si>
  <si>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</si>
  <si>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</si>
  <si>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</si>
  <si>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</si>
  <si>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</si>
  <si>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</si>
  <si>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</si>
  <si>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</si>
  <si>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</si>
  <si>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</si>
  <si>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</si>
  <si>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</si>
  <si>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</si>
  <si>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</si>
  <si>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</si>
  <si>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</si>
  <si>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</si>
  <si>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</si>
  <si>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</si>
  <si>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</si>
  <si>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</si>
  <si>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</si>
  <si>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</si>
  <si>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</si>
  <si>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</si>
  <si>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</si>
  <si>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</si>
  <si>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</si>
  <si>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</si>
  <si>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</si>
  <si>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</si>
  <si>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</si>
  <si>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</si>
  <si>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</si>
  <si>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</si>
  <si>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</si>
  <si>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</si>
  <si>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</si>
  <si>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</si>
  <si>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</si>
  <si>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</si>
  <si>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</si>
  <si>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</si>
  <si>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</si>
  <si>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</si>
  <si>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</si>
  <si>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</si>
  <si>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</si>
  <si>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</si>
  <si>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</si>
  <si>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</si>
  <si>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</si>
  <si>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</si>
  <si>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</si>
  <si>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</si>
  <si>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</si>
  <si>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</si>
  <si>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</si>
  <si>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</si>
  <si>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</si>
  <si>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</si>
  <si>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</si>
  <si>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</si>
  <si>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</si>
  <si>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</si>
  <si>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</si>
  <si>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</si>
  <si>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</si>
  <si>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</si>
  <si>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</si>
  <si>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</si>
  <si>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</si>
  <si>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</si>
  <si>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</si>
  <si>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</si>
  <si>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</si>
  <si>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</si>
  <si>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</si>
  <si>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</si>
  <si>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</si>
  <si>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</si>
  <si>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</si>
  <si>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</si>
  <si>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</si>
  <si>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</si>
  <si>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</si>
  <si>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</si>
  <si>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</si>
  <si>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</si>
  <si>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</si>
  <si>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</si>
  <si>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</si>
  <si>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</si>
  <si>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</si>
  <si>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</si>
  <si>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</si>
  <si>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</si>
  <si>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</si>
  <si>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</si>
  <si>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</si>
  <si>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</si>
  <si>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</si>
  <si>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</si>
  <si>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</si>
  <si>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</si>
  <si>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</si>
  <si>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</si>
  <si>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</si>
  <si>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</si>
  <si>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</si>
  <si>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</si>
  <si>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</si>
  <si>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</si>
  <si>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</si>
  <si>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</si>
  <si>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</si>
  <si>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</si>
  <si>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</si>
  <si>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</si>
  <si>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</si>
  <si>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</si>
  <si>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</si>
  <si>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</si>
  <si>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</si>
  <si>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</si>
  <si>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</si>
  <si>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</si>
  <si>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</si>
  <si>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</si>
  <si>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</si>
  <si>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</si>
  <si>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</si>
  <si>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</si>
  <si>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</si>
  <si>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</si>
  <si>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</si>
  <si>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</si>
  <si>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</si>
  <si>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</si>
  <si>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</si>
  <si>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</si>
  <si>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</si>
  <si>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</si>
  <si>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</si>
  <si>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</si>
  <si>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</si>
  <si>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</si>
  <si>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</si>
  <si>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</si>
  <si>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</si>
  <si>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</si>
  <si>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</si>
  <si>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</si>
  <si>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</si>
  <si>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</si>
  <si>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</si>
  <si>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</si>
  <si>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</si>
  <si>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</si>
  <si>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</si>
  <si>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</si>
  <si>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</si>
  <si>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</si>
  <si>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</si>
  <si>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</si>
  <si>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</si>
  <si>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</si>
  <si>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</si>
  <si>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</si>
  <si>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</si>
  <si>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</si>
  <si>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</si>
  <si>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</si>
  <si>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</si>
  <si>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</si>
  <si>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</si>
  <si>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</si>
  <si>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</si>
  <si>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</si>
  <si>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</si>
  <si>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</si>
  <si>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</si>
  <si>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</si>
  <si>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</si>
  <si>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</si>
  <si>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</si>
  <si>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</si>
  <si>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</si>
  <si>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</si>
  <si>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</si>
  <si>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</si>
  <si>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</si>
  <si>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</si>
  <si>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</si>
  <si>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</si>
  <si>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</si>
  <si>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</si>
  <si>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</si>
  <si>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</si>
  <si>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</si>
  <si>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</si>
  <si>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</si>
  <si>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</si>
  <si>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</si>
  <si>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</si>
  <si>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</si>
  <si>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</si>
  <si>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</si>
  <si>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</si>
  <si>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</si>
  <si>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</si>
  <si>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</si>
  <si>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</si>
  <si>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</si>
  <si>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</si>
  <si>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</si>
  <si>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</si>
  <si>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</si>
  <si>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</si>
  <si>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</si>
  <si>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</si>
  <si>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</si>
  <si>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</si>
  <si>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</si>
  <si>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</si>
  <si>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</si>
  <si>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</si>
  <si>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</si>
  <si>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</si>
  <si>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</si>
  <si>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</si>
  <si>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</si>
  <si>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</si>
  <si>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</si>
  <si>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</si>
  <si>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</si>
  <si>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</si>
  <si>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</si>
  <si>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</si>
  <si>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</si>
  <si>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</si>
  <si>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</si>
  <si>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</si>
  <si>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</si>
  <si>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</si>
  <si>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</si>
  <si>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</si>
  <si>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</si>
  <si>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</si>
  <si>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</si>
  <si>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</si>
  <si>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</si>
  <si>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</si>
  <si>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</si>
  <si>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</si>
  <si>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</si>
  <si>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</si>
  <si>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</si>
  <si>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</si>
  <si>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</si>
  <si>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</si>
  <si>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</si>
  <si>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</si>
  <si>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</si>
  <si>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</si>
  <si>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</si>
  <si>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</si>
  <si>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</si>
  <si>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</si>
  <si>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</si>
  <si>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</si>
  <si>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</si>
  <si>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</si>
  <si>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</si>
  <si>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</si>
  <si>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</si>
  <si>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</si>
  <si>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</si>
  <si>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</si>
  <si>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</si>
  <si>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</si>
  <si>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</si>
  <si>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</si>
  <si>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</si>
  <si>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</si>
  <si>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</si>
  <si>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</si>
  <si>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</si>
  <si>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</si>
  <si>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</si>
  <si>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</si>
  <si>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</si>
  <si>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</si>
  <si>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</si>
  <si>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</si>
  <si>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</si>
  <si>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</si>
  <si>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</si>
  <si>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</si>
  <si>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</si>
  <si>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</si>
  <si>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</si>
  <si>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</si>
  <si>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</si>
  <si>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</si>
  <si>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</si>
  <si>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</si>
  <si>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</si>
  <si>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</si>
  <si>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</si>
  <si>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</si>
  <si>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</si>
  <si>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</si>
  <si>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</si>
  <si>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</si>
  <si>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</si>
  <si>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</si>
  <si>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</si>
  <si>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</si>
  <si>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</si>
  <si>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</si>
  <si>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</si>
  <si>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</si>
  <si>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</si>
  <si>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</si>
  <si>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</si>
  <si>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</si>
  <si>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</si>
  <si>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</si>
  <si>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</si>
  <si>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</si>
  <si>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</si>
  <si>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</si>
  <si>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</si>
  <si>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</si>
  <si>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</si>
  <si>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</si>
  <si>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</si>
  <si>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</si>
  <si>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</si>
  <si>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</si>
  <si>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</si>
  <si>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</si>
  <si>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</si>
  <si>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</si>
  <si>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</si>
  <si>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</si>
  <si>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</si>
  <si>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</si>
  <si>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</si>
  <si>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</si>
  <si>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</si>
  <si>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</si>
  <si>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</si>
  <si>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</si>
  <si>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</si>
  <si>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</si>
  <si>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</si>
  <si>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</si>
  <si>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</si>
  <si>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</si>
  <si>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</si>
  <si>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</si>
  <si>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</si>
  <si>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</si>
  <si>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</si>
  <si>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</si>
  <si>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</si>
  <si>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</si>
  <si>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</si>
  <si>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</si>
  <si>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</si>
  <si>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</si>
  <si>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</si>
  <si>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</si>
  <si>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</si>
  <si>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</si>
  <si>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</si>
  <si>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</si>
  <si>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</si>
  <si>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</si>
  <si>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</si>
  <si>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</si>
  <si>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</si>
  <si>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</si>
  <si>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</si>
  <si>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</si>
  <si>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</si>
  <si>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</si>
  <si>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</si>
  <si>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</si>
  <si>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</si>
  <si>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</si>
  <si>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</si>
  <si>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</si>
  <si>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</si>
  <si>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</si>
  <si>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</si>
  <si>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</si>
  <si>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</si>
  <si>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</si>
  <si>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</si>
  <si>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</si>
  <si>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</si>
  <si>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</si>
  <si>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</si>
  <si>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</si>
  <si>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</si>
  <si>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</si>
  <si>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</si>
  <si>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</si>
  <si>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</si>
  <si>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</si>
  <si>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</si>
  <si>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</si>
  <si>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</si>
  <si>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</si>
  <si>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</si>
  <si>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</si>
  <si>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</si>
  <si>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</si>
  <si>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</si>
  <si>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</si>
  <si>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</si>
  <si>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</si>
  <si>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</si>
  <si>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</si>
  <si>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</si>
  <si>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</si>
  <si>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</si>
  <si>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</si>
  <si>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</si>
  <si>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</si>
  <si>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</si>
  <si>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</si>
  <si>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</si>
  <si>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</si>
  <si>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</si>
  <si>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</si>
  <si>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</si>
  <si>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</si>
  <si>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</si>
  <si>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</si>
  <si>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</si>
  <si>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</si>
  <si>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</si>
  <si>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</si>
  <si>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</si>
  <si>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</si>
  <si>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</si>
  <si>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</si>
  <si>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</si>
  <si>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</si>
  <si>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</si>
  <si>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</si>
  <si>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</si>
  <si>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</si>
  <si>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</si>
  <si>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</si>
  <si>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</si>
  <si>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</si>
  <si>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</si>
  <si>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</si>
  <si>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</si>
  <si>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</si>
  <si>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</si>
  <si>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</si>
  <si>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</si>
  <si>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</si>
  <si>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</si>
  <si>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</si>
  <si>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</si>
  <si>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</si>
  <si>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</si>
  <si>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</si>
  <si>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</si>
  <si>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</si>
  <si>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</si>
  <si>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</si>
  <si>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</si>
  <si>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</si>
  <si>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</si>
  <si>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</si>
  <si>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</si>
  <si>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</si>
  <si>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</si>
  <si>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</si>
  <si>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</si>
  <si>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</si>
  <si>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</si>
  <si>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</si>
  <si>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</si>
  <si>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</si>
  <si>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</si>
  <si>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</si>
  <si>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</si>
  <si>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</si>
  <si>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</si>
  <si>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</si>
  <si>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</si>
  <si>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</si>
  <si>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</si>
  <si>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</si>
  <si>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</si>
  <si>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</si>
  <si>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</si>
  <si>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</si>
  <si>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</si>
  <si>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</si>
  <si>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</si>
  <si>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</si>
  <si>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</si>
  <si>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</si>
  <si>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</si>
  <si>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</si>
  <si>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</si>
  <si>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</si>
  <si>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</si>
  <si>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</si>
  <si>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</si>
  <si>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</si>
  <si>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</si>
  <si>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</si>
  <si>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</si>
  <si>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</si>
  <si>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</si>
  <si>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</si>
  <si>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</si>
  <si>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</si>
  <si>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</si>
  <si>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</si>
  <si>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</si>
  <si>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</si>
  <si>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</si>
  <si>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</si>
  <si>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</si>
  <si>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</si>
  <si>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</si>
  <si>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</si>
  <si>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</si>
  <si>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</si>
  <si>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</si>
  <si>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</si>
  <si>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</si>
  <si>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</si>
  <si>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</si>
  <si>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</si>
  <si>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</si>
  <si>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</si>
  <si>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</si>
  <si>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</si>
  <si>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</si>
  <si>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</si>
  <si>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</si>
  <si>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</si>
  <si>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</si>
  <si>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</si>
  <si>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</si>
  <si>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</si>
  <si>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</si>
  <si>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</si>
  <si>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</si>
  <si>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</si>
  <si>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</si>
  <si>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</si>
  <si>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</si>
  <si>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</si>
  <si>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</si>
  <si>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</si>
  <si>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</si>
  <si>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</si>
  <si>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</si>
  <si>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</si>
  <si>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</si>
  <si>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</si>
  <si>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</si>
  <si>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</si>
  <si>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</si>
  <si>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</si>
  <si>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</si>
  <si>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</si>
  <si>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</si>
  <si>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</si>
  <si>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</si>
  <si>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</si>
  <si>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</si>
  <si>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</si>
  <si>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</si>
  <si>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</si>
  <si>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</si>
  <si>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</si>
  <si>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</si>
  <si>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</si>
  <si>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</si>
  <si>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</si>
  <si>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</si>
  <si>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</si>
  <si>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</si>
  <si>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</si>
  <si>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</si>
  <si>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</si>
  <si>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</si>
  <si>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</si>
  <si>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</si>
  <si>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</si>
  <si>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</si>
  <si>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</si>
  <si>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</si>
  <si>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</si>
  <si>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</si>
  <si>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</si>
  <si>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</si>
  <si>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</si>
  <si>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</si>
  <si>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</si>
  <si>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</si>
  <si>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</si>
  <si>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</si>
  <si>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</si>
  <si>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</si>
  <si>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</si>
  <si>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</si>
  <si>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</si>
  <si>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</si>
  <si>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</si>
  <si>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</si>
  <si>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</si>
  <si>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</si>
  <si>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</si>
  <si>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</si>
  <si>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</si>
  <si>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</si>
  <si>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</si>
  <si>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</si>
  <si>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</si>
  <si>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</si>
  <si>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</si>
  <si>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</si>
  <si>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</si>
  <si>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</si>
  <si>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</si>
  <si>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</si>
  <si>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</si>
  <si>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</si>
  <si>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</si>
  <si>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</si>
  <si>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</si>
  <si>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</si>
  <si>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</si>
  <si>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</si>
  <si>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</si>
  <si>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</si>
  <si>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</si>
  <si>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</si>
  <si>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</si>
  <si>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</si>
  <si>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</si>
  <si>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</si>
  <si>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</si>
  <si>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</si>
  <si>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</si>
  <si>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</si>
  <si>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</si>
  <si>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</si>
  <si>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</si>
  <si>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</si>
  <si>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</si>
  <si>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</si>
  <si>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</si>
  <si>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</si>
  <si>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</si>
  <si>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</si>
  <si>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</si>
  <si>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</si>
  <si>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</si>
  <si>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</si>
  <si>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</si>
  <si>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</si>
  <si>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</si>
  <si>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</si>
  <si>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</si>
  <si>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</si>
  <si>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</si>
  <si>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</si>
  <si>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</si>
  <si>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</si>
  <si>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</si>
  <si>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</si>
  <si>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</si>
  <si>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</si>
  <si>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</si>
  <si>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</si>
  <si>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</si>
  <si>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</si>
  <si>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</si>
  <si>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</si>
  <si>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</si>
  <si>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</si>
  <si>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</si>
  <si>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</si>
  <si>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</si>
  <si>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</si>
  <si>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</si>
  <si>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</si>
  <si>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</si>
  <si>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</si>
  <si>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</si>
  <si>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</si>
  <si>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</si>
  <si>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</si>
  <si>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</si>
  <si>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</si>
  <si>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</si>
  <si>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</si>
  <si>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</si>
  <si>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</si>
  <si>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</si>
  <si>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</si>
  <si>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</si>
  <si>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</si>
  <si>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</si>
  <si>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</si>
  <si>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</si>
  <si>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</si>
  <si>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</si>
  <si>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</si>
  <si>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</si>
  <si>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</si>
  <si>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</si>
  <si>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</si>
  <si>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</si>
  <si>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</si>
  <si>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</si>
  <si>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</si>
  <si>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</si>
  <si>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</si>
  <si>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</si>
  <si>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</si>
  <si>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</si>
  <si>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</si>
  <si>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</si>
  <si>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</si>
  <si>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</si>
  <si>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</si>
  <si>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</si>
  <si>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</si>
  <si>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</si>
  <si>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</si>
  <si>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</si>
  <si>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</si>
  <si>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</si>
  <si>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</si>
  <si>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</si>
  <si>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</si>
  <si>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</si>
  <si>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</si>
  <si>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</si>
  <si>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</si>
  <si>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</si>
  <si>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</si>
  <si>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</si>
  <si>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</si>
  <si>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</si>
  <si>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</si>
  <si>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</si>
  <si>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</si>
  <si>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</si>
  <si>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</si>
  <si>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</si>
  <si>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</si>
  <si>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</si>
  <si>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</si>
  <si>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</si>
  <si>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</si>
  <si>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</si>
  <si>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</si>
  <si>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</si>
  <si>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</si>
  <si>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</si>
  <si>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</si>
  <si>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</si>
  <si>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</si>
  <si>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</si>
  <si>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</si>
  <si>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</si>
  <si>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</si>
  <si>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</si>
  <si>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</si>
  <si>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</si>
  <si>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</si>
  <si>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</si>
  <si>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</si>
  <si>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</si>
  <si>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</si>
  <si>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</si>
  <si>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</si>
  <si>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</si>
  <si>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</si>
  <si>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</si>
  <si>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</si>
  <si>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</si>
  <si>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</si>
  <si>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</si>
  <si>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</si>
  <si>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</si>
  <si>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</si>
  <si>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</si>
  <si>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</si>
  <si>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</si>
  <si>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</si>
  <si>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</si>
  <si>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</si>
  <si>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</si>
  <si>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</si>
  <si>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</si>
  <si>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</si>
  <si>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</si>
  <si>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</si>
  <si>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</si>
  <si>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</si>
  <si>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</si>
  <si>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</si>
  <si>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</si>
  <si>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</si>
  <si>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</si>
  <si>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</si>
  <si>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</si>
  <si>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</si>
  <si>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</si>
  <si>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</si>
  <si>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</si>
  <si>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</si>
  <si>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</si>
  <si>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</si>
  <si>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</si>
  <si>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</si>
  <si>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</si>
  <si>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</si>
  <si>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</si>
  <si>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</si>
  <si>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</si>
  <si>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</si>
  <si>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</si>
  <si>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</si>
  <si>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</si>
  <si>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</si>
  <si>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</si>
  <si>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</si>
  <si>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</si>
  <si>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</si>
  <si>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</si>
  <si>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</si>
  <si>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</si>
  <si>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</si>
  <si>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</si>
  <si>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</si>
  <si>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</si>
  <si>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</si>
  <si>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</si>
  <si>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</si>
  <si>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</si>
  <si>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</si>
  <si>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</si>
  <si>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</si>
  <si>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</si>
  <si>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</si>
  <si>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</si>
  <si>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</si>
  <si>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</si>
  <si>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</si>
  <si>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</si>
  <si>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</si>
  <si>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</si>
  <si>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</si>
  <si>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</si>
  <si>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</si>
  <si>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</si>
  <si>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</si>
  <si>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</si>
  <si>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</si>
  <si>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</si>
  <si>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</si>
  <si>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</si>
  <si>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</si>
  <si>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</si>
  <si>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</si>
  <si>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</si>
  <si>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</si>
  <si>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</si>
  <si>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</si>
  <si>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</si>
  <si>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</si>
  <si>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</si>
  <si>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</si>
  <si>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</si>
  <si>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</si>
  <si>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</si>
  <si>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</si>
  <si>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</si>
  <si>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</si>
  <si>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</si>
  <si>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</si>
  <si>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</si>
  <si>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</si>
  <si>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</si>
  <si>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</si>
  <si>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</si>
  <si>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</si>
  <si>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</si>
  <si>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</si>
  <si>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</si>
  <si>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</si>
  <si>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</si>
  <si>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</si>
  <si>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</si>
  <si>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</si>
  <si>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</si>
  <si>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</si>
  <si>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</si>
  <si>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</si>
  <si>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</si>
  <si>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</si>
  <si>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</si>
  <si>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</si>
  <si>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</si>
  <si>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</si>
  <si>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</si>
  <si>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</si>
  <si>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</si>
  <si>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</si>
  <si>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</si>
  <si>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</si>
  <si>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</si>
  <si>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</si>
  <si>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</si>
  <si>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</si>
  <si>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</si>
  <si>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</si>
  <si>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</si>
  <si>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</si>
  <si>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</si>
  <si>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</si>
  <si>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</si>
  <si>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</si>
  <si>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</si>
  <si>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</si>
  <si>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</si>
  <si>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</si>
  <si>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</si>
  <si>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</si>
  <si>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</si>
  <si>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</si>
  <si>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</si>
  <si>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</si>
  <si>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</si>
  <si>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</si>
  <si>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</si>
  <si>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</si>
  <si>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</si>
  <si>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</si>
  <si>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</si>
  <si>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</si>
  <si>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</si>
  <si>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</si>
  <si>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</si>
  <si>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</si>
  <si>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</si>
  <si>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</si>
  <si>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</si>
  <si>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</si>
  <si>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</si>
  <si>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</si>
  <si>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</si>
  <si>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</si>
  <si>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</si>
  <si>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</si>
  <si>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</si>
  <si>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</si>
  <si>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</si>
  <si>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</si>
  <si>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</si>
  <si>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</si>
  <si>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</si>
  <si>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</si>
  <si>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</si>
  <si>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</si>
  <si>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</si>
  <si>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</si>
  <si>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</si>
  <si>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</si>
  <si>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</si>
  <si>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</si>
  <si>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</si>
  <si>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</si>
  <si>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</si>
  <si>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</si>
  <si>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</si>
  <si>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</si>
  <si>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</si>
  <si>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</si>
  <si>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</si>
  <si>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</si>
  <si>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</si>
  <si>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</si>
  <si>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</si>
  <si>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</si>
  <si>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</si>
  <si>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</si>
  <si>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</si>
  <si>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</si>
  <si>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</si>
  <si>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</si>
  <si>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</si>
  <si>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</si>
  <si>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</si>
  <si>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</si>
  <si>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</si>
  <si>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</si>
  <si>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</si>
  <si>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</si>
  <si>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</si>
  <si>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</si>
  <si>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</si>
  <si>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</si>
  <si>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</si>
  <si>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</si>
  <si>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</si>
  <si>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</si>
  <si>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</si>
  <si>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</si>
  <si>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</si>
  <si>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</si>
  <si>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</si>
  <si>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</si>
  <si>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</si>
  <si>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</si>
  <si>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</si>
  <si>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</si>
  <si>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</si>
  <si>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</si>
  <si>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</si>
  <si>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</si>
  <si>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</si>
  <si>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</si>
  <si>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</si>
  <si>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</si>
  <si>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</si>
  <si>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</si>
  <si>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</si>
  <si>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</si>
  <si>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</si>
  <si>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</si>
  <si>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</si>
  <si>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</si>
  <si>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</si>
  <si>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</si>
  <si>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</si>
  <si>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</si>
  <si>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</si>
  <si>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</si>
  <si>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</si>
  <si>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</si>
  <si>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</si>
  <si>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</si>
  <si>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</si>
  <si>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</si>
  <si>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</si>
  <si>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</si>
  <si>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</si>
  <si>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</si>
  <si>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</si>
  <si>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</si>
  <si>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</si>
  <si>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</si>
  <si>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</si>
  <si>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</si>
  <si>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</si>
  <si>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</si>
  <si>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</si>
  <si>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</si>
  <si>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</si>
  <si>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</si>
  <si>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</si>
  <si>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</si>
  <si>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</si>
  <si>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</si>
  <si>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</si>
  <si>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</si>
  <si>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</si>
  <si>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</si>
  <si>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</si>
  <si>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</si>
  <si>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</si>
  <si>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</si>
  <si>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</si>
  <si>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</si>
  <si>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</si>
  <si>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</si>
  <si>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</si>
  <si>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</si>
  <si>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</si>
  <si>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</si>
  <si>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</si>
  <si>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</si>
  <si>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</si>
  <si>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</si>
  <si>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</si>
  <si>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</si>
  <si>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</si>
  <si>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</si>
  <si>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</si>
  <si>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</si>
  <si>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</si>
  <si>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</si>
  <si>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</si>
  <si>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</si>
  <si>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</si>
  <si>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</si>
  <si>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</si>
  <si>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</si>
  <si>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</si>
  <si>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</si>
  <si>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</si>
  <si>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</si>
  <si>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</si>
  <si>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</si>
  <si>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</si>
  <si>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</si>
  <si>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</si>
  <si>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</si>
  <si>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</si>
  <si>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</si>
  <si>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</si>
  <si>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</si>
  <si>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</si>
  <si>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</si>
  <si>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</si>
  <si>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</si>
  <si>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</si>
  <si>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</si>
  <si>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</si>
  <si>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</si>
  <si>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</si>
  <si>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</si>
  <si>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</si>
  <si>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</si>
  <si>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</si>
  <si>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</si>
  <si>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</si>
  <si>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</si>
  <si>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</si>
  <si>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</si>
  <si>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</si>
  <si>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</si>
  <si>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</si>
  <si>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</si>
  <si>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</si>
  <si>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</si>
  <si>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</si>
  <si>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</si>
  <si>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</si>
  <si>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</si>
  <si>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</si>
  <si>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</si>
  <si>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</si>
  <si>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</si>
  <si>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</si>
  <si>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</si>
  <si>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</si>
  <si>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</si>
  <si>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</si>
  <si>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</si>
  <si>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</si>
  <si>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</si>
  <si>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</si>
  <si>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</si>
  <si>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</si>
  <si>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</si>
  <si>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</si>
  <si>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</si>
  <si>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</si>
  <si>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</si>
  <si>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</si>
  <si>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</si>
  <si>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</si>
  <si>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</si>
  <si>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</si>
  <si>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</si>
  <si>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</si>
  <si>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</si>
  <si>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</si>
  <si>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</si>
  <si>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</si>
  <si>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</si>
  <si>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</si>
  <si>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</si>
  <si>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</si>
  <si>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</si>
  <si>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</si>
  <si>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</si>
  <si>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</si>
  <si>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</si>
  <si>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</si>
  <si>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</si>
  <si>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</si>
  <si>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</si>
  <si>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</si>
  <si>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</si>
  <si>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</si>
  <si>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</si>
  <si>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</si>
  <si>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</si>
  <si>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</si>
  <si>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</si>
  <si>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</si>
  <si>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</si>
  <si>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</si>
  <si>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</si>
  <si>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</si>
  <si>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</si>
  <si>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</si>
  <si>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</si>
  <si>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</si>
  <si>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</si>
  <si>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</si>
  <si>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</si>
  <si>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</si>
  <si>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</si>
  <si>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</si>
  <si>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</si>
  <si>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</si>
  <si>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</si>
  <si>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</si>
  <si>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</si>
  <si>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</si>
  <si>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</si>
  <si>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</si>
  <si>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</si>
  <si>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</si>
  <si>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</si>
  <si>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</si>
  <si>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</si>
  <si>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</si>
  <si>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</si>
  <si>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</si>
  <si>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</si>
  <si>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</si>
  <si>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</si>
  <si>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</si>
  <si>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</si>
  <si>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</si>
  <si>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</si>
  <si>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</si>
  <si>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</si>
  <si>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</si>
  <si>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</si>
  <si>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</si>
  <si>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</si>
  <si>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</si>
  <si>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</si>
  <si>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</si>
  <si>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</si>
  <si>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</si>
  <si>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</si>
  <si>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</si>
  <si>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</si>
  <si>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</si>
  <si>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</si>
  <si>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</si>
  <si>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</si>
  <si>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</si>
  <si>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</si>
  <si>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</si>
  <si>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</si>
  <si>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</si>
  <si>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</si>
  <si>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</si>
  <si>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</si>
  <si>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</si>
  <si>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</si>
  <si>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</si>
  <si>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</si>
  <si>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</si>
  <si>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</si>
  <si>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</si>
  <si>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</si>
  <si>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</si>
  <si>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</si>
  <si>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</si>
  <si>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</si>
  <si>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</si>
  <si>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</si>
  <si>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</si>
  <si>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</si>
  <si>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</si>
  <si>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</si>
  <si>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</si>
  <si>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</si>
  <si>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</si>
  <si>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</si>
  <si>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</si>
  <si>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</si>
  <si>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</si>
  <si>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</si>
  <si>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</si>
  <si>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</si>
  <si>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</si>
  <si>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</si>
  <si>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</si>
  <si>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</si>
  <si>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</si>
  <si>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</si>
  <si>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</si>
  <si>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</si>
  <si>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</si>
  <si>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</si>
  <si>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</si>
  <si>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</si>
  <si>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</si>
  <si>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</si>
  <si>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</si>
  <si>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</si>
  <si>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</si>
  <si>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</si>
  <si>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</si>
  <si>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</si>
  <si>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</si>
  <si>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</si>
  <si>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</si>
  <si>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</si>
  <si>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</si>
  <si>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</si>
  <si>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</si>
  <si>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</si>
  <si>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</si>
  <si>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</si>
  <si>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</si>
  <si>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</si>
  <si>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</si>
  <si>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</si>
  <si>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</si>
  <si>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</si>
  <si>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</si>
  <si>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</si>
  <si>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</si>
  <si>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</si>
  <si>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</si>
  <si>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</si>
  <si>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</si>
  <si>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</si>
  <si>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</si>
  <si>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</si>
  <si>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</si>
  <si>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</si>
  <si>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</si>
  <si>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</si>
  <si>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</si>
  <si>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</si>
  <si>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</si>
  <si>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</si>
  <si>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</si>
  <si>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</si>
  <si>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</si>
  <si>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</si>
  <si>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</si>
  <si>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</si>
  <si>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</si>
  <si>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</si>
  <si>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</si>
  <si>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</si>
  <si>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</si>
  <si>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</si>
  <si>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</si>
  <si>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</si>
  <si>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</si>
  <si>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</si>
  <si>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</si>
  <si>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</si>
  <si>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</si>
  <si>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</si>
  <si>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</si>
  <si>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</si>
  <si>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</si>
  <si>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</si>
  <si>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</si>
  <si>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</si>
  <si>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</si>
  <si>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</si>
  <si>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</si>
  <si>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</si>
  <si>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</si>
  <si>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</si>
  <si>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</si>
  <si>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</si>
  <si>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</si>
  <si>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</si>
  <si>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</si>
  <si>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</si>
  <si>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</si>
  <si>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</si>
  <si>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</si>
  <si>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</si>
  <si>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</si>
  <si>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</si>
  <si>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</si>
  <si>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</si>
  <si>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</si>
  <si>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</si>
  <si>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</si>
  <si>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</si>
  <si>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</si>
  <si>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</si>
  <si>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</si>
  <si>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</si>
  <si>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</si>
  <si>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</si>
  <si>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</si>
  <si>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</si>
  <si>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</si>
  <si>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</si>
  <si>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</si>
  <si>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</si>
  <si>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</si>
  <si>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</si>
  <si>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</si>
  <si>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</si>
  <si>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</si>
  <si>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</si>
  <si>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</si>
  <si>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</si>
  <si>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</si>
  <si>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</si>
  <si>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</si>
  <si>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</si>
  <si>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</si>
  <si>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</si>
  <si>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</si>
  <si>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</si>
  <si>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</si>
  <si>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</si>
  <si>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</si>
  <si>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</si>
  <si>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</si>
  <si>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</si>
  <si>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</si>
  <si>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</si>
  <si>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</si>
  <si>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</si>
  <si>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</si>
  <si>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</si>
  <si>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</si>
  <si>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</si>
  <si>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</si>
  <si>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</si>
  <si>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</si>
  <si>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</si>
  <si>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</si>
  <si>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</si>
  <si>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</si>
  <si>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</si>
  <si>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</si>
  <si>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</si>
  <si>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</si>
  <si>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</si>
  <si>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</si>
  <si>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</si>
  <si>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</si>
  <si>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</si>
  <si>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</si>
  <si>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</si>
  <si>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</si>
  <si>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</si>
  <si>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</si>
  <si>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</si>
  <si>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</si>
  <si>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</si>
  <si>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</si>
  <si>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</si>
  <si>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</si>
  <si>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</si>
  <si>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</si>
  <si>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</si>
  <si>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</si>
  <si>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</si>
  <si>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</si>
  <si>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</si>
  <si>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</si>
  <si>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</si>
  <si>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</si>
  <si>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</si>
  <si>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</si>
  <si>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</si>
  <si>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</si>
  <si>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</si>
  <si>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</si>
  <si>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</si>
  <si>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</si>
  <si>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</si>
  <si>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</si>
  <si>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</si>
  <si>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</si>
  <si>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</si>
  <si>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</si>
  <si>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</si>
  <si>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</si>
  <si>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</si>
  <si>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</si>
  <si>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</si>
  <si>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</si>
  <si>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</si>
  <si>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</si>
  <si>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</si>
  <si>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</si>
  <si>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</si>
  <si>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</si>
  <si>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</si>
  <si>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</si>
  <si>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</si>
  <si>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</si>
  <si>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</si>
  <si>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</si>
  <si>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</si>
  <si>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</si>
  <si>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</si>
  <si>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</si>
  <si>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</si>
  <si>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</si>
  <si>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</si>
  <si>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</si>
  <si>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</si>
  <si>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</si>
  <si>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</si>
  <si>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</si>
  <si>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</si>
  <si>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</si>
  <si>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</si>
  <si>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</si>
  <si>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</si>
  <si>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</si>
  <si>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</si>
  <si>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</si>
  <si>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</si>
  <si>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</si>
  <si>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</si>
  <si>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</si>
  <si>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</si>
  <si>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</si>
  <si>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</si>
  <si>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</si>
  <si>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</si>
  <si>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</si>
  <si>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</si>
  <si>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</si>
  <si>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</si>
  <si>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</si>
  <si>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</si>
  <si>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</si>
  <si>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</si>
  <si>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 unique state</t>
  </si>
  <si>
    <t>Percent Funded</t>
  </si>
  <si>
    <t>average donation</t>
  </si>
  <si>
    <t>Category</t>
  </si>
  <si>
    <t>Sub-category</t>
  </si>
  <si>
    <t>Count of Category</t>
  </si>
  <si>
    <t>Grand Total</t>
  </si>
  <si>
    <t>Column Labels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</si>
  <si>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</si>
  <si>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</si>
  <si>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</si>
  <si>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</si>
  <si>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</si>
  <si>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</si>
  <si>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</si>
  <si>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</si>
  <si>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</si>
  <si>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animation</t>
  </si>
  <si>
    <t>documentary</t>
  </si>
  <si>
    <t>drama</t>
  </si>
  <si>
    <t>science fiction</t>
  </si>
  <si>
    <t>shorts</t>
  </si>
  <si>
    <t>television</t>
  </si>
  <si>
    <t>musical</t>
  </si>
  <si>
    <t>plays</t>
  </si>
  <si>
    <t>spaces</t>
  </si>
  <si>
    <t>art books</t>
  </si>
  <si>
    <t>children's books</t>
  </si>
  <si>
    <t>fiction</t>
  </si>
  <si>
    <t>nonfiction</t>
  </si>
  <si>
    <t>radio &amp; podcasts</t>
  </si>
  <si>
    <t>translations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</si>
  <si>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</si>
  <si>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</si>
  <si>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</si>
  <si>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</si>
  <si>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</si>
  <si>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</si>
  <si>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</si>
  <si>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</si>
  <si>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</si>
  <si>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audio</t>
  </si>
  <si>
    <t>mobile games</t>
  </si>
  <si>
    <t>tabletop games</t>
  </si>
  <si>
    <t>video games</t>
  </si>
  <si>
    <t>food trucks</t>
  </si>
  <si>
    <t>restaurants</t>
  </si>
  <si>
    <t>small batch</t>
  </si>
  <si>
    <t>Count of Sub-category</t>
  </si>
  <si>
    <t>(All)</t>
  </si>
  <si>
    <t>(Multiple Items)</t>
  </si>
  <si>
    <t>date_created_conversion</t>
  </si>
  <si>
    <t>date_ended_conversion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</si>
  <si>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</si>
  <si>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</si>
  <si>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</si>
  <si>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</si>
  <si>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</si>
  <si>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</si>
  <si>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</si>
  <si>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</si>
  <si>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</si>
  <si>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</si>
  <si>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</si>
  <si>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</si>
  <si>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</si>
  <si>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</si>
  <si>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</si>
  <si>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</si>
  <si>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</si>
  <si>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</si>
  <si>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</si>
  <si>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</si>
  <si>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</si>
  <si>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</si>
  <si>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</si>
  <si>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</si>
  <si>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</si>
  <si>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</si>
  <si>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</si>
  <si>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</si>
  <si>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</si>
  <si>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</si>
  <si>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</si>
  <si>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</si>
  <si>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</si>
  <si>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</si>
  <si>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</si>
  <si>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cancelled</t>
  </si>
  <si>
    <t>The higher the goal, the lower the changes of success.</t>
  </si>
  <si>
    <t>More successes in the summer (may, june)</t>
  </si>
  <si>
    <t>Music companies have a higher rate of success about 80%</t>
  </si>
  <si>
    <t>% failed vs success</t>
  </si>
  <si>
    <t>Duration of campaigns and how soon they reach their funding</t>
  </si>
  <si>
    <t>1. Given the provided data, what are three conclusions we can draw about Kickstarter campaigns?</t>
  </si>
  <si>
    <t>2. What are some limitations of this dataset?</t>
  </si>
  <si>
    <t>3. What are some other possible tables and/or graphs that we could create?</t>
  </si>
  <si>
    <t>Knowing how many people worked on the project and how mature the concept was may have helped.</t>
  </si>
  <si>
    <t>Conclusions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</si>
</sst>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  <font>
      <sz val="12"/>
      <color theme="4"/>
      <name val="Menlo"/>
      <family val="2"/>
    </font>
    <font>
      <sz val="11"/>
      <color theme="4"/>
      <name val="Calibri"/>
      <family val="2"/>
      <scheme val="minor"/>
    </font>
    <font>
      <u/>
      <sz val="20"/>
      <color theme="4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2" fillId="0" borderId="0" xfId="0" applyNumberFormat="1" applyFont="1"/>
    <xf numFmtId="14" fontId="0" fillId="0" borderId="0" xfId="0" applyNumberFormat="1" applyAlignment="1">
      <alignment horizontal="left"/>
    </xf>
    <xf numFmtId="0" fontId="1" fillId="0" borderId="1" xfId="0" applyFont="1" applyBorder="1"/>
    <xf numFmtId="0" fontId="0" fillId="0" borderId="0" xfId="0" applyFont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[StarterBook_SC.xlsx]catpivot!PivotTable2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catpivot!$C$4:$C$5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catpivot!$B$6:$B$15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catpivot!$C$6:$C$15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178</c:v>
                </c:pt>
                <c:pt idx="3">
                  <c:v>30</c:v>
                </c:pt>
                <c:pt idx="4">
                  <c:v>20</c:v>
                </c:pt>
                <c:pt idx="5">
                  <c:v>24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0-A745-9B94-948DABC9B970}"/>
            </c:ext>
          </c:extLst>
        </c:ser>
        <c:ser>
          <c:idx val="1"/>
          <c:order val="1"/>
          <c:tx>
            <c:strRef>
              <c:f>catpivot!$D$4:$D$5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catpivot!$B$6:$B$15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catpivot!$D$6:$D$15</c:f>
              <c:numCache>
                <c:formatCode>General</c:formatCode>
                <c:ptCount val="9"/>
                <c:pt idx="0">
                  <c:v>180</c:v>
                </c:pt>
                <c:pt idx="1">
                  <c:v>493</c:v>
                </c:pt>
                <c:pt idx="2">
                  <c:v>213</c:v>
                </c:pt>
                <c:pt idx="3">
                  <c:v>127</c:v>
                </c:pt>
                <c:pt idx="4">
                  <c:v>120</c:v>
                </c:pt>
                <c:pt idx="6">
                  <c:v>140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3-5C45-AADE-4791A9E5D871}"/>
            </c:ext>
          </c:extLst>
        </c:ser>
        <c:ser>
          <c:idx val="2"/>
          <c:order val="2"/>
          <c:tx>
            <c:strRef>
              <c:f>catpivot!$E$4:$E$5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catpivot!$B$6:$B$15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catpivot!$E$6:$E$15</c:f>
              <c:numCache>
                <c:formatCode>General</c:formatCode>
                <c:ptCount val="9"/>
                <c:pt idx="1">
                  <c:v>24</c:v>
                </c:pt>
                <c:pt idx="4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3-5C45-AADE-4791A9E5D871}"/>
            </c:ext>
          </c:extLst>
        </c:ser>
        <c:ser>
          <c:idx val="3"/>
          <c:order val="3"/>
          <c:tx>
            <c:strRef>
              <c:f>catpivot!$F$4:$F$5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catpivot!$B$6:$B$15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catpivot!$F$6:$F$15</c:f>
              <c:numCache>
                <c:formatCode>General</c:formatCode>
                <c:ptCount val="9"/>
                <c:pt idx="0">
                  <c:v>300</c:v>
                </c:pt>
                <c:pt idx="1">
                  <c:v>839</c:v>
                </c:pt>
                <c:pt idx="2">
                  <c:v>209</c:v>
                </c:pt>
                <c:pt idx="3">
                  <c:v>80</c:v>
                </c:pt>
                <c:pt idx="4">
                  <c:v>540</c:v>
                </c:pt>
                <c:pt idx="6">
                  <c:v>80</c:v>
                </c:pt>
                <c:pt idx="7">
                  <c:v>34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3-5C45-AADE-4791A9E5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97455"/>
        <c:axId val="2114671567"/>
      </c:barChart>
      <c:catAx>
        <c:axId val="21160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71567"/>
        <c:crosses val="autoZero"/>
        <c:auto val="1"/>
        <c:lblAlgn val="ctr"/>
        <c:lblOffset val="100"/>
        <c:noMultiLvlLbl val="0"/>
      </c:catAx>
      <c:valAx>
        <c:axId val="21146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[StarterBook_SC.xlsx]subpivot!PivotTable8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subpivot!$C$4:$C$5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subpivot!$B$6:$B$37</c:f>
              <c:strCache>
                <c:ptCount val="3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indie rock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nonfiction</c:v>
                </c:pt>
                <c:pt idx="17">
                  <c:v>plays</c:v>
                </c:pt>
                <c:pt idx="18">
                  <c:v>pop</c:v>
                </c:pt>
                <c:pt idx="19">
                  <c:v>radio &amp; podcasts</c:v>
                </c:pt>
                <c:pt idx="20">
                  <c:v>restaurants</c:v>
                </c:pt>
                <c:pt idx="21">
                  <c:v>rock</c:v>
                </c:pt>
                <c:pt idx="22">
                  <c:v>science fiction</c:v>
                </c:pt>
                <c:pt idx="23">
                  <c:v>shorts</c:v>
                </c:pt>
                <c:pt idx="24">
                  <c:v>small batch</c:v>
                </c:pt>
                <c:pt idx="25">
                  <c:v>spaces</c:v>
                </c:pt>
                <c:pt idx="26">
                  <c:v>tabletop games</c:v>
                </c:pt>
                <c:pt idx="27">
                  <c:v>television</c:v>
                </c:pt>
                <c:pt idx="28">
                  <c:v>translations</c:v>
                </c:pt>
                <c:pt idx="29">
                  <c:v>video games</c:v>
                </c:pt>
                <c:pt idx="30">
                  <c:v>world music</c:v>
                </c:pt>
              </c:strCache>
            </c:strRef>
          </c:cat>
          <c:val>
            <c:numRef>
              <c:f>subpivot!$C$6:$C$37</c:f>
              <c:numCache>
                <c:formatCode>General</c:formatCode>
                <c:ptCount val="3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5">
                  <c:v>20</c:v>
                </c:pt>
                <c:pt idx="22">
                  <c:v>40</c:v>
                </c:pt>
                <c:pt idx="25">
                  <c:v>17</c:v>
                </c:pt>
                <c:pt idx="28">
                  <c:v>10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3-DC40-8077-F58C5C9BD576}"/>
            </c:ext>
          </c:extLst>
        </c:ser>
        <c:ser>
          <c:idx val="1"/>
          <c:order val="1"/>
          <c:tx>
            <c:strRef>
              <c:f>subpivot!$D$4:$D$5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subpivot!$B$6:$B$37</c:f>
              <c:strCache>
                <c:ptCount val="3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indie rock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nonfiction</c:v>
                </c:pt>
                <c:pt idx="17">
                  <c:v>plays</c:v>
                </c:pt>
                <c:pt idx="18">
                  <c:v>pop</c:v>
                </c:pt>
                <c:pt idx="19">
                  <c:v>radio &amp; podcasts</c:v>
                </c:pt>
                <c:pt idx="20">
                  <c:v>restaurants</c:v>
                </c:pt>
                <c:pt idx="21">
                  <c:v>rock</c:v>
                </c:pt>
                <c:pt idx="22">
                  <c:v>science fiction</c:v>
                </c:pt>
                <c:pt idx="23">
                  <c:v>shorts</c:v>
                </c:pt>
                <c:pt idx="24">
                  <c:v>small batch</c:v>
                </c:pt>
                <c:pt idx="25">
                  <c:v>spaces</c:v>
                </c:pt>
                <c:pt idx="26">
                  <c:v>tabletop games</c:v>
                </c:pt>
                <c:pt idx="27">
                  <c:v>television</c:v>
                </c:pt>
                <c:pt idx="28">
                  <c:v>translations</c:v>
                </c:pt>
                <c:pt idx="29">
                  <c:v>video games</c:v>
                </c:pt>
                <c:pt idx="30">
                  <c:v>world music</c:v>
                </c:pt>
              </c:strCache>
            </c:strRef>
          </c:cat>
          <c:val>
            <c:numRef>
              <c:f>subpivot!$D$6:$D$37</c:f>
              <c:numCache>
                <c:formatCode>General</c:formatCode>
                <c:ptCount val="3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2">
                  <c:v>60</c:v>
                </c:pt>
                <c:pt idx="14">
                  <c:v>40</c:v>
                </c:pt>
                <c:pt idx="15">
                  <c:v>60</c:v>
                </c:pt>
                <c:pt idx="17">
                  <c:v>353</c:v>
                </c:pt>
                <c:pt idx="20">
                  <c:v>20</c:v>
                </c:pt>
                <c:pt idx="25">
                  <c:v>80</c:v>
                </c:pt>
                <c:pt idx="28">
                  <c:v>47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3-DC40-8077-F58C5C9BD576}"/>
            </c:ext>
          </c:extLst>
        </c:ser>
        <c:ser>
          <c:idx val="2"/>
          <c:order val="2"/>
          <c:tx>
            <c:strRef>
              <c:f>subpivot!$E$4:$E$5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subpivot!$B$6:$B$37</c:f>
              <c:strCache>
                <c:ptCount val="3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indie rock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nonfiction</c:v>
                </c:pt>
                <c:pt idx="17">
                  <c:v>plays</c:v>
                </c:pt>
                <c:pt idx="18">
                  <c:v>pop</c:v>
                </c:pt>
                <c:pt idx="19">
                  <c:v>radio &amp; podcasts</c:v>
                </c:pt>
                <c:pt idx="20">
                  <c:v>restaurants</c:v>
                </c:pt>
                <c:pt idx="21">
                  <c:v>rock</c:v>
                </c:pt>
                <c:pt idx="22">
                  <c:v>science fiction</c:v>
                </c:pt>
                <c:pt idx="23">
                  <c:v>shorts</c:v>
                </c:pt>
                <c:pt idx="24">
                  <c:v>small batch</c:v>
                </c:pt>
                <c:pt idx="25">
                  <c:v>spaces</c:v>
                </c:pt>
                <c:pt idx="26">
                  <c:v>tabletop games</c:v>
                </c:pt>
                <c:pt idx="27">
                  <c:v>television</c:v>
                </c:pt>
                <c:pt idx="28">
                  <c:v>translations</c:v>
                </c:pt>
                <c:pt idx="29">
                  <c:v>video games</c:v>
                </c:pt>
                <c:pt idx="30">
                  <c:v>world music</c:v>
                </c:pt>
              </c:strCache>
            </c:strRef>
          </c:cat>
          <c:val>
            <c:numRef>
              <c:f>subpivot!$E$6:$E$37</c:f>
              <c:numCache>
                <c:formatCode>General</c:formatCode>
                <c:ptCount val="31"/>
                <c:pt idx="8">
                  <c:v>20</c:v>
                </c:pt>
                <c:pt idx="17">
                  <c:v>19</c:v>
                </c:pt>
                <c:pt idx="24">
                  <c:v>6</c:v>
                </c:pt>
                <c:pt idx="2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3-DC40-8077-F58C5C9BD576}"/>
            </c:ext>
          </c:extLst>
        </c:ser>
        <c:ser>
          <c:idx val="3"/>
          <c:order val="3"/>
          <c:tx>
            <c:strRef>
              <c:f>subpivot!$F$4:$F$5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subpivot!$B$6:$B$37</c:f>
              <c:strCache>
                <c:ptCount val="3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indie rock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nonfiction</c:v>
                </c:pt>
                <c:pt idx="17">
                  <c:v>plays</c:v>
                </c:pt>
                <c:pt idx="18">
                  <c:v>pop</c:v>
                </c:pt>
                <c:pt idx="19">
                  <c:v>radio &amp; podcasts</c:v>
                </c:pt>
                <c:pt idx="20">
                  <c:v>restaurants</c:v>
                </c:pt>
                <c:pt idx="21">
                  <c:v>rock</c:v>
                </c:pt>
                <c:pt idx="22">
                  <c:v>science fiction</c:v>
                </c:pt>
                <c:pt idx="23">
                  <c:v>shorts</c:v>
                </c:pt>
                <c:pt idx="24">
                  <c:v>small batch</c:v>
                </c:pt>
                <c:pt idx="25">
                  <c:v>spaces</c:v>
                </c:pt>
                <c:pt idx="26">
                  <c:v>tabletop games</c:v>
                </c:pt>
                <c:pt idx="27">
                  <c:v>television</c:v>
                </c:pt>
                <c:pt idx="28">
                  <c:v>translations</c:v>
                </c:pt>
                <c:pt idx="29">
                  <c:v>video games</c:v>
                </c:pt>
                <c:pt idx="30">
                  <c:v>world music</c:v>
                </c:pt>
              </c:strCache>
            </c:strRef>
          </c:cat>
          <c:val>
            <c:numRef>
              <c:f>subpivot!$F$6:$F$37</c:f>
              <c:numCache>
                <c:formatCode>General</c:formatCode>
                <c:ptCount val="3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1">
                  <c:v>140</c:v>
                </c:pt>
                <c:pt idx="13">
                  <c:v>20</c:v>
                </c:pt>
                <c:pt idx="15">
                  <c:v>60</c:v>
                </c:pt>
                <c:pt idx="16">
                  <c:v>60</c:v>
                </c:pt>
                <c:pt idx="17">
                  <c:v>694</c:v>
                </c:pt>
                <c:pt idx="18">
                  <c:v>40</c:v>
                </c:pt>
                <c:pt idx="19">
                  <c:v>20</c:v>
                </c:pt>
                <c:pt idx="21">
                  <c:v>260</c:v>
                </c:pt>
                <c:pt idx="23">
                  <c:v>60</c:v>
                </c:pt>
                <c:pt idx="24">
                  <c:v>34</c:v>
                </c:pt>
                <c:pt idx="25">
                  <c:v>85</c:v>
                </c:pt>
                <c:pt idx="26">
                  <c:v>80</c:v>
                </c:pt>
                <c:pt idx="2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3-DC40-8077-F58C5C9B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84447"/>
        <c:axId val="2122586079"/>
      </c:barChart>
      <c:catAx>
        <c:axId val="212258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86079"/>
        <c:crosses val="autoZero"/>
        <c:auto val="1"/>
        <c:lblAlgn val="ctr"/>
        <c:lblOffset val="100"/>
        <c:noMultiLvlLbl val="0"/>
      </c:catAx>
      <c:valAx>
        <c:axId val="2122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[StarterBook_SC.xlsx]datepivot!PivotTable11</c:name>
    <c:fmtId val="0"/>
  </c:pivotSource>
  <c:chart>
    <c:autoTitleDeleted val="0"/>
    <c:pivotFmts>
      <c:pivotFmt>
        <c:idx val="0"/>
        <c:spPr>
          <a:ln w="762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762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762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datepivot!$B$6:$B$18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9-B24C-A1EC-37E3B5EAF3F4}"/>
            </c:ext>
          </c:extLst>
        </c:ser>
        <c:ser>
          <c:idx val="1"/>
          <c:order val="1"/>
          <c:tx>
            <c:strRef>
              <c:f>datepivot!$C$4:$C$5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datepivot!$C$6:$C$18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9-B24C-A1EC-37E3B5EAF3F4}"/>
            </c:ext>
          </c:extLst>
        </c:ser>
        <c:ser>
          <c:idx val="2"/>
          <c:order val="2"/>
          <c:tx>
            <c:strRef>
              <c:f>datepivot!$D$4:$D$5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datepivot!$D$6:$D$18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9-B24C-A1EC-37E3B5EAF3F4}"/>
            </c:ext>
          </c:extLst>
        </c:ser>
        <c:ser>
          <c:idx val="3"/>
          <c:order val="3"/>
          <c:tx>
            <c:strRef>
              <c:f>datepivot!$E$4:$E$5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datepivot!$E$6:$E$18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49-B24C-A1EC-37E3B5EAF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46256"/>
        <c:axId val="748547888"/>
      </c:lineChart>
      <c:catAx>
        <c:axId val="7485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47888"/>
        <c:crosses val="autoZero"/>
        <c:auto val="1"/>
        <c:lblAlgn val="ctr"/>
        <c:lblOffset val="100"/>
        <c:noMultiLvlLbl val="0"/>
      </c:catAx>
      <c:valAx>
        <c:axId val="7485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4-6748-BE8F-2C898A3931D3}"/>
            </c:ext>
          </c:extLst>
        </c:ser>
        <c:ser>
          <c:idx val="1"/>
          <c:order val="1"/>
          <c:tx>
            <c:strRef>
              <c:f>bonus!$H$1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4-6748-BE8F-2C898A3931D3}"/>
            </c:ext>
          </c:extLst>
        </c:ser>
        <c:ser>
          <c:idx val="2"/>
          <c:order val="2"/>
          <c:tx>
            <c:strRef>
              <c:f>bonus!$I$1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4-6748-BE8F-2C898A39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067391"/>
        <c:axId val="2096445631"/>
      </c:lineChart>
      <c:catAx>
        <c:axId val="21130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45631"/>
        <c:crosses val="autoZero"/>
        <c:auto val="1"/>
        <c:lblAlgn val="ctr"/>
        <c:lblOffset val="100"/>
        <c:noMultiLvlLbl val="0"/>
      </c:catAx>
      <c:valAx>
        <c:axId val="20964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6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2</xdr:row>
      <xdr:rowOff>184150</xdr:rowOff>
    </xdr:from>
    <xdr:to>
      <xdr:col>16</xdr:col>
      <xdr:colOff>673100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818D1-8046-EF4E-A3DF-98369A13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</xdr:row>
      <xdr:rowOff>184150</xdr:rowOff>
    </xdr:from>
    <xdr:to>
      <xdr:col>13</xdr:col>
      <xdr:colOff>228600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DF0CB-FFB9-C44B-A1AD-E99808FCF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3</xdr:row>
      <xdr:rowOff>6350</xdr:rowOff>
    </xdr:from>
    <xdr:to>
      <xdr:col>14</xdr:col>
      <xdr:colOff>355600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3C6A6-0F7F-DE4D-81C5-B78C25476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31750</xdr:rowOff>
    </xdr:from>
    <xdr:to>
      <xdr:col>8</xdr:col>
      <xdr:colOff>1257300</xdr:colOff>
      <xdr:row>38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7AC38-968C-954A-B023-5AD4C6E0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I CHANDRA" refreshedDate="43697.714567824078" createdVersion="6" refreshedVersion="6" minRefreshableVersion="3" recordCount="4114" xr:uid="{A80302EF-5911-5C4F-9669-87200434DB8D}">
  <cacheSource type="worksheet">
    <worksheetSource ref="A1:T4115" sheet="kickit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_created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0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_ended_conversion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12">
        <s v="film &amp; video"/>
        <s v="theater"/>
        <s v="technology"/>
        <s v="publishing"/>
        <s v="music"/>
        <s v="journalism"/>
        <s v="games"/>
        <s v="food"/>
        <s v="photography"/>
        <s v="publishing/radio " u="1"/>
        <e v="#VALUE!" u="1"/>
        <s v="film " u="1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s" numFmtId="0" databaseField="0">
      <fieldGroup base="10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3T03:00:0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14:24:4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16:51:2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12:21:4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20:01:1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9T05:35:00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4T01:44:1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5T01:07:4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21:00:00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7T02:29:0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5T01:37:5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2T03:00:00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6T03:00:00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20:27:00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13:59:00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20:14:00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6T05:30:00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8:33:4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13:00: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9:35: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8:11:5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15:03:0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5-01-01T07:59:0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15:20:00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9:39:00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9T00:36:0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12:22:2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6T04:57:1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23:08:0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16:09:2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1T07:01:5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9:00: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3T03:59:00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16:51:4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5T07:43:2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8T00:00:00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4T06:22:0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16:37:5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1T01:22:2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22:59:00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9T04:00:0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13:39:1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15:20: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3T00:00:00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7T02:22:1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14:58:2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23:09:3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20:40: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12:00:0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4T04:14:0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17:00:0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22:17:1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16:50: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22:00:00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17:07:0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23:15: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16:00:00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9:59:2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8:52:5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21:00:00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3T00:00:0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9:32:3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9:11:1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8T04:59:00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8T00:26:2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1T05:59:00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20:23:4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14:00: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13:39:5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2T06:59:00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21:30: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8T06:30: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5T00:00:00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3T03:59:00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11:41:3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3T05:01:1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17:35: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1T02:59:00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17:32:0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8:38:1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10T02:00: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4T03:02:00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9:41:0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11:30:00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8:11:2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3T03:00: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14:20: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3T01:41:00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15:48:5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8:03:1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2T07:08:1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9:39:2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8:00:00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21:00:00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17:13:4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6T00:07:2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8-01T03:00:00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2T03:14:4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23:30:00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21:39:5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9:04:4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8:38:3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3T03:08:5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9:20: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3T01:00:00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4T00:00:0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8:38:2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23:34:4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14:42:5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6T00:37:1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4T05:59:0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1T07:59:4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3T02:00:00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15:00:00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3T06:34:4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17:44:0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10:55: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9:00:00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9T01:17:1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23:00:00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3T01:11:4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10:16:0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10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22:00:00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22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23:51:2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1T02:00:00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13:59:0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20T05:28:1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22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20:16:0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x v="131"/>
    <d v="2016-07-06T00:00:00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20:30: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17:31:00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17:00:00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9:00:00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10:16:00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13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8-01T04:59:00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22:06:1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20T03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1T03:40: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22:26:1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3T05:55:00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17:17:5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13:00: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8T00:23:1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8:18:0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7T06:45: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8:00:0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6T03:53:0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13:13:1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3T01:51:4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15:04:0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13:08:1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13:25: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3T02:59: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21:52:5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2T01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10:25: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21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16:29:5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23:42:00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10-01T00:00:00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8:18:2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15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6T01:49:2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22:15: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9:02:5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12:07:3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30T05:28:0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2T04:20: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8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13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8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8:40: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9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4T00:08:4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23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4T01:55: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9:00:0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17:48:1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7T00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20:26:5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9-01T03:59:00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8-18T21:52:1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20:00:00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1T06:59:00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5T04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16:34:3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15:37:2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10:35: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9:00: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23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23:55: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16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21:00:00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21:00: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9:12:0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9-01T02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5T02:00: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9:38:4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20:59:00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20:21:0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14:00: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15:10: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6T00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4T04:43:5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8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22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10-01T05:00:0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9T03:50: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20:08:4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14:06:41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15:22:2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23:59:00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22:00: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2-28T15:22:2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15:04:4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4-01T06:59:00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20:06:0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9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7T02:39:00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2T01:05:0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10T05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22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9:29:00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21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16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22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8:39:1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23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9:49:0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21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1T00:50: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21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5T00:00:00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13:51:0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9:00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12:00:0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17:00: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16:45: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11:49:5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2T01:08:2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6T07:06:00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6T01:16:2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9:43:2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6T03:39:00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8:35: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17:40:0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13:34:5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9:00:00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6-01T03:59:00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15:37:1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7T02:00:0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11:38:0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8:27:4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15:02:4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8T01:14:2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17:42:4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9:59:0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14:55:00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6T05:57:0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22:54:5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14:53:1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20:16:0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3T03:51:00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10:51:3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7T04:39:3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2T04:43:4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5T04:00:0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8:00:00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8:49:00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11:57:4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5T06:59:00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10T01:46:0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8T00:57:5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21:23:3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2T00:58:5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7T02:01:00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14:10: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9:26:00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22:00:00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6-01T04:59:00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17:43:0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8:08:4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8:35: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2T04:00:00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6T04:03:1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10:57:1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2T07:59:0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5-01T00:01:00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9T03:59:00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16:01:5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16:00:00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1-01T00:00:00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11:24:4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5-01T03:59:00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21:00:00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7T06:24:2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23:02:1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16:42:1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20:33:5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2T01:42:2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9-01T02:00:00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15:07:2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9:05: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2-07T22:40: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16:40: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8:02:1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20T02:00:0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2-01-01T07:59:00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21:03:5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15:59:00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9:59:4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8:32:1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1T04:59:00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16:14:4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23:55: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2T07:59:00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23:00:0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11:43:0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13:40: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1T07:59:00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15:01:4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20T04:30: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22:57:00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8:00:00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1-01T04:00:00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7T04:00:00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7T03:59:0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13:57:1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8:00:00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14:16:3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9:00:00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22:00:00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15:18:3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4T02:05: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3T01:00:0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8:14:2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21:00:0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10-01T03:59:00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8:44:2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4T03:00:00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6-01T02:20:00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22:39:5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12:00: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12:53:2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14:05: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11:58:2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1T03:59:0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22:09:1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8T04:01:0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20:00: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8:52:0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8:03:1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8:16:3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4T05:19: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15:00:00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4T05:12:0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3T03:11:0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3T01:01:4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8T00:00:00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9:22:00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1T03:59:00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14:33:1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9:01:5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5-01T04:59:00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13:32:0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13:14:2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9:05: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8:25: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16:00:00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21:53:1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21:20: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17:18:00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10:51:5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4T07:01:00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23:52:00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16:31:1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17:16:3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30T05:00:00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17:01:4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9T02:49:1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8:45: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15:01:4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22:49:5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5T06:00:00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8T01:49:4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22:59:0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8T00:52:5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8T00:59:00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8T03:00:00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17:00: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8:38:0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21:32:0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13:33:2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9-01T03:44:00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9:02:0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12:00:00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7T03:30: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20:12:5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13:56:5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10T07:08:00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23:04:00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6T02:02:1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9T05:59:00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21:54:1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8:39:5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20:42:2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23:33:1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2T05:00:00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17:49:3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21:03:3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2T01:31:0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12:00:00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9:30: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8T04:33:0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3T06:46:3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20:13:0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4T04:40: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11:47:3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1T06:14:5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22:13:5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8:01:3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21:40: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17:05: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8:5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22:00:00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7T04:59:00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1T02:34:2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20:54:4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17:26:2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15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21:01:4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17:56:2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8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8T07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8T07:15: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8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22:39:1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9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2-19T21:19:4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10T00:21:4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21:46:0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8:02:5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4T02:00: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12:19:2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8:11:3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13:38:0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22:43:2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17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16:53:3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9:47:5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13:14:00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7T00:31:00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2T03:59:00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8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16:47:4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16:22:0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6-01T04:00:0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20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10T03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17:02:3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20:22:1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7T02:52:5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22:37:4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16:18:5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1T03:51:05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23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6T04:00:0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16:19:3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22:08:3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16:45: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7T07:53:4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6T02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3T03:59:00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20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20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10:47:1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12:00: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16:08:0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14:34:0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9T04:44:3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23:32:5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12:08:1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22:37:1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15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9T01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11:33:00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8-22T23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23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3T00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17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3T03:00:00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9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22:21:1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2-25T05:00:00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8:17:2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20:59:00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22:16: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9T05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12:17:0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12:38:2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22:36:2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5T02:21:2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13:15: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23:00: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14:14:00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15:09:3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3-01T04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6T06:16:2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8:48:4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5T07:00:00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14:44:0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11:46:4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8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14:46:0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14:46:00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9:23:4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16:51:0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1-01T04:59:00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23:58:4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1T03:11:1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17:12:4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9:37:2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17:00:00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16:05:00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21:20:00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1T05:00:00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4T02:00:0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7T06:59:00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3T00:10: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10:26:0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23:00:0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13:05: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8:00:00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9:26:3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9:04:2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5T01:11:4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9:36:4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9T01:07:1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16:41:5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1-01T02:12:4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15:46:0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15:13:0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16:01:5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16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21:40: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15:17:0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1T05:00:0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17:53:00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14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8:16:3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16:26:1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8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20:38:3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23:36:4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20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3T06:47:4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8:30: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15:48:3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9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7T01:40: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22:37:5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8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16:25: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20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11:00:00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20:20: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9:09:2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7T03:59:00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8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8T01:12:00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10:38:2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16:37:2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10:19:1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14:08:2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13:53:1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20:27:0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21:47:4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2T00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8:00:00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21:31:2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16:11:5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2-01T00:00:00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20:30: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8:10: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9:28:0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7-08T14:44:5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13:01:0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13:02:1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3T05:34:2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15:15: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8:43:2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4T01:40: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21:31:3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16:00:00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5T00:03:0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15:16:00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9:09:2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20:35: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9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15:20: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8T00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8:35: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15:00:00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20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22:06:2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9T01:49:0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9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13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2T00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10-01T04:59:0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4T01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5T02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9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8:14:0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9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16:36:3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17:12:1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23:42:1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8:35: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8T00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23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20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13:22:00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23:00:00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16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15:18:2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6T05:10:0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8:32:0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16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23:00:00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22:17:0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2T02:12:4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10:47:0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23:04:00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x v="638"/>
    <d v="2017-03-25T13:14:2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13:59:5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23:00:0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13:40: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15:37:5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15:24:3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9T01:00:00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2T00:37:5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20:27:4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17:25: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16:38:2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21:53:3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9T01:53:0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3T00:25: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17:34:1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14:50: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22:58:3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21:58:3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8:18:3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20:17:5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8:00:00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14:14:5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8:47:5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15:29:1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10:30: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20:14:1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15:59:3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17:04:2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9:58:1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8:57:4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9:57:0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15:00: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8:10:0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4T04:00:00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5-01-01T04:59:00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20:10: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2T02:47:0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5-01-01T06:59:00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8:26:2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9:41:3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9:02:1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16:41:4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12:02:1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9:20: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17:22:0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21:36:0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5T03:00:00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20:47:5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16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8:00: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5T02:30: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8T04:59:00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9T06:00:0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7-01T00:40: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9:01:0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9:23:4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15:55: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12:30: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22:15: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12:33:0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8T02:00:00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16:00:00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16:31:2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15:54:4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8:26:2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23:32:00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20T04:37:4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11:47:5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8:39:00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15:55: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13:56:4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5T00:59:1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20T00:44:0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12:01:0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16:20: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12:42:1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8:54:4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5T03:10: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2-01T00:00:00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20:30: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8T05:59:00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3T00:57:5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15:34:5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13:43:2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8:19:3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30T03:59:00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15:19:2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15:01:5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2T01:01:2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21:20:00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20:05: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9T04:27:4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17:53:1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2T06:00:00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10:11:0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10:04:5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9T05:00:0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4T00:39:00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1T04:59:0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20:00:00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2-01T04:59:00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12:03:4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1T03:31:2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15:33:2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21:01:5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21:00:00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22:58:2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13:44:0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3T03:59:00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10:54:00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20:19:2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22:35: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21:04:3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15:07:5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11:00:00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14:09:5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17:58:4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20T00:41:00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17:24:1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6T01:18:3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20:04:2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9T07:55: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9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8:02:0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4T06:00:0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10:43:2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10T04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13:01:2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8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1T03:26:5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6T04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23:54:5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23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9:46:4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1-01T03:59:00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23:01:00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8:43:3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6T01:26:3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1T05:00:00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23:32:5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16:51:2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5T04:00:00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16:10: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8T00:01:1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8:11:4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22:00:00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7T02:35: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14:15: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15:47:00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15:03:4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7T03:59:00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1T07:59:0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2-01T01:08:5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3T05:59:00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21:58:0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3T04:59:00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17:06:00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7T04:59:00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21:10:00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9T04:00:00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14:09:4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16:00: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10:24:1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9:05: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7T04:05:00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9T01:00:00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3T03:59:00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23:00:00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16:35: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3-01T02:00:00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2T04:59:00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20:00: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9-01T01:21:0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16:52:00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13:58:00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23:02:4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8:04:00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22:01:4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9T06:30:00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1T04:59:00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17:01:00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1T04:44:00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9T05:00:0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4T04:01:00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22:44:1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22:20: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8T06:59:00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9T07:21:2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23:55: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9:49:00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16:24:00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9:14:0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11:37:0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15:31:3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8:13:00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4-19T21:04:3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7-01T03:59:00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9T03:00:00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7T01:21:5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23:57:4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21:33:0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8:19:1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4T05:26:2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21:07:4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4T03:59:00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8:00:0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1-01T04:59:00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5T03:59:00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14:00:00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9:09:3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9:00: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6T02:34:2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5T04:59:0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9:45:00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21:00:00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9:58:2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8T05:05: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4T03:00: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9:00:00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14:57:1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22:59:00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4T00:00:00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12:35: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23:10: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14:19:0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2T02:49:2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9:59:00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8:33:1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15:10:00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2-01T04:59:00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7T00:39:5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9:17:3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9-01T00:32:0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14:28:1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9:48:4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1T05:00: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14:00: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17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11:55: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8:56:0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3T05:35: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9:55: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30T07:42:1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4T06:01:2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20:39:1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22:27:1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2T02:31:00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22:35: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20:53:3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23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9-01T06:00:00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8:49:0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17:46:1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1T00:45: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8-01T04:00:00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20:32:4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23:33:3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5T03:03:4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8T04:00:00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17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8:11:5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8T02:22:4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9:23:2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9:11:00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15:30:00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3T02:25:0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3T01:55: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4T05:45: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3T03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1T04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7T04:59:00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3T04:00:0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13:05: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4T00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1T03:37:2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5T03:20: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8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3-01T04:59:00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2T05:00:00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4T02:30:0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22:59:2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15:24:0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17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2T05:06:1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12:43:1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2T00:02:0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22:37:4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22:08:3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22:40:0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9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8T00:00:00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9T04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21:32:0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22:00:00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22:15: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2T04:03:2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4T06:00:00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8:00: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20:00:00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20:09:1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11:30: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9:58:00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1T00:12:0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10T02:19:0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20:14:2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17:01:4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14:00:0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23:59:00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8:00: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8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9:52:4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1T01:02:5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8:01:0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15:41:1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15:43:3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5T03:56:3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20:00: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3T07:05: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20:55: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14:15: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10T04:59:00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9T04:11:0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14:02:3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9:00:00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17:05: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15:15: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15:05: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6T03:59:00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15:15: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2T05:06:1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20:20: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9T07:16:4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3T04:59:0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17:01:0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4T06:59:00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9T01:21:3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16:59:1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16:43:0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4T01:24:5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22:36:3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5T07:25: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8:59:00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22:42:0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22:43:4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8:04:4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20:54:00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8T01:46:4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23:00:0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10T00:00: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3T07:04:1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8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22:24:5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8:49:2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8:51:00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21:11:5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2T05:00:00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22:59:0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16:00:0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15:27:0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8T03:28:1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9T05:03:2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8:02:0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5T00:26: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17:16:5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7T05:59:00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16:01:0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17:00: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14:59:4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2T07:11:00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15:00: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9:25: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14:30: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5T02:59:0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21:33:1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10:34: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20:00:00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5-01-01T00:03:3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22:04:5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7T01:34: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17:12:1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11:48:5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23:22:2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2T00:47:0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7T04:00:00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15:31:1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22:04:2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13:56:0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9:00: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8:46:5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3T00:49:0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20:00:00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21:59:00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11:35: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8:20: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16:00: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17:34:4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5T03:59:00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15:23:4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8:00:0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8T05:00:00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9T04:33:4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3T07:59:00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17:00: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1T01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10:00:00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20T06:04:1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20:27:00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20:59:1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20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20:38:3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5T01:16:2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d v="2016-02-12T10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9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7T00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20:09:00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6T04:08:5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22:00:00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23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16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21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6T00:00:00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17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21:54:5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2T01:00:00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9:22:2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1T00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7T05:28:2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9:08:4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23:06:2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20:32:1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10T07:54:2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6T06:30: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10-01T00:17:0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9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9:58:1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23:09:0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4T04:09:0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21:41:5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9:04:1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4T04:00: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2T04:42:0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13:35: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1T03:18:5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22:14:5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21:44:4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15:49:4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21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15:06:1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20:48:1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17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9:11:0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6T04:32:5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9T04:27:3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8:41:1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6T00:37:1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23:22:1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17:07:1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12:53:4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4T03:30:00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9:01:1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8:18:1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20:04:2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4T02:39:3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8:12:00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9T05:59:00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8T05:19:5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9:50: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4T02:15: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16:46:1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20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14:17:1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9:03:1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22:23:4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8T04:53:1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8:30:00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23:27:0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8:18:0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15:41:3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20:20: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14:21:5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5T02:59:3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9:01:0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20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21:25: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16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12:34:0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16:00: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14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4T07:51:3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21:30: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8-07T15:35: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5T06:21:3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6T00:55: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21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7-01-01T02:46:1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9:46:2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9T04:33:00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23:44:5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16:07:0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9:40: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21:45: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8:20: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11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16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7T00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7T04:38:4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9T04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17:56:3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22:52:5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23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2-01T05:06:2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17:02:4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22:54:3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7T02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17:01: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17:08:2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6T02:36:4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8:20: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4T01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16:04:4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9T02:12:0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15:45:00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8T02:43:0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15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16:24:2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17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17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6T05:08:5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6T04:00:00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17:38:1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2T01:17:4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8:29:2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21:26:1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20:18:4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16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3T04:27:3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20:12:0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17:28:5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13:00:00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15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21:44:1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17:17:0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9:21:5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8:08:4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16:42:00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2T03:59:00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14:23:3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8T04:00:00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22:42:00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8:00:00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16:49:0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23:29:5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15:58:4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13:29:2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12:09:3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17:37:3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11:42:5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9:00:00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9:38:5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3T05:59:00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1T03:00:00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8:30: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11:27:3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14:34:0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7T06:55: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14:45: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4T05:00:00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12:09:1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13:29:00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10:00:00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16:01:0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20:18:2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21:00:0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20:47:4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7T01:00:00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8:08:2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20:10: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22:09:1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23:03:00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9:25: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1-01T03:00: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11:05: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15:05: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4T00:00:00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4-01T04:00:00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10T05:15: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13:11:4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21:44:3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1T01:00:00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7T07:00:0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17:30: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16:00:00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23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8T01:00:00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20:21:1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22:46:1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8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5T03:14:5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16:00:00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4T06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14:38:5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23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21:51:0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3T05:59:0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13:18:00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21:00:00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21:00:00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14:23:5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6T02:02:2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6T07:00: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3T06:59:00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17:46:5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15:25: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9:32:4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23:42:4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8:48:2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1-01-01T04:59:00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21:17:3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22:03:5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3T01:03:1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14:40: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9T03:59:00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20:13:4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8:13:4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8:18:1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9T01:00:0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15:54:4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15:43:3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21:02:2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14:02:3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20:17:2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6T00:00:00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9:34:0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17:24:1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5T04:00:00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17:31:3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16:33:4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20:49:4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9-01T04:00:00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13:29:0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5T02:00:00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4T01:22:5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8:10: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17:50: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9T04:59:00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1T04:00:00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16:59:00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13:59:3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14:00:00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14:54:1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10T04:00:00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4T03:14:0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3T06:59:0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7T07:00:00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22:59:00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17:49:3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11:00:00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17:00:00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4T00:12:5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17:55: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16:20: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9:32:3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8:57: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1T03:00:00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2-01T02:23:3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11:00:0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3T03:40: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17:30:00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10:58:5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12:04:3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14:43:3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21:11:0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16:00: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20:15: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16:52:0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17:01:5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16:04:2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6T01:00:00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23:05: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14:00:00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1T01:02:5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16:00:00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23:00:0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17:58:5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15:45: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6T06:55:00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15:12:3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30T02:03:5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9:00: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16:17:1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15:25: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2T06:19:0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2T04:00:0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12:05: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7T01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6T02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8:34:4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22:28:2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20:43:4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13:51:1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9:17:1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16:31:5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14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14:58:3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9:35: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9T03:59:00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8:57:1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9:32:3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7T01:49:1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15:18:4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12:08:5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6T06:59:00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6T00:18:5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17:45: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5T03:59:00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1T00:00:00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9:22:5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10:00:00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5T00:56:0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3-01T05:59:00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13:42:0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9:33:1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21:37:0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17:12:5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22:25: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5T07:59:00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16:41:4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16:35: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7T00:54:2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4T01:04:1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5T04:34:5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14:15: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6T00:04:5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8:12:2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17:45: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22:50: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5T02:53:0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5T01:35: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17:03:2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3T04:11:0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8:13:3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11:47:5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9T02:00:0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9T05:08:4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9:12:1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3T01:47:5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17:38:4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12:11:00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15:31:2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3T04:30:00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16:14:00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11:32:3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17:12:0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2T04:59:00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3T03:43:0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16:22:0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3-01T03:00:00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21:48:0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23:58:0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21:19:0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20:58:5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7T00:06:1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2T05:30: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23:54:3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5-01T00:16:5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6T01:30: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12:14:4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17:20: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10:00:00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12:52:5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21:55: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5-01-01T04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3T07:38:4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6T01:25: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4T01:31:3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10:29:3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3T06:04:2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16:13:1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23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11:11:00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10:57:1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10:56:5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16:01:2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21:58:2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1T05:45: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8:38:5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8:13:2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9T03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9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20:26:2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8:06:5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10T01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9:31:2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6T06:03:3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8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11:00:00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15:00:00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8:43:4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8:24:1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3T04:59:00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13:55:00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9:55: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17:57:4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8:22:4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15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22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20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13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10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17:32:1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2T05:25:00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9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20T04:06:3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9T00:00: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16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15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21:59:0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13:39:0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16:02:4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22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1T04:00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17:25:00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23:45:0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1T00:00:00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15:54:3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20:52:1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15:52:3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2T03:00:00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2T05:00:00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8:14:4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2T00:20: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14:21:4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9:51:0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22:58:5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13:01:4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3-01T23:30: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17:28:1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20T04:59:00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10T01:00: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3T03:00:00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20:55: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10T03:59:00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17:00:0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22:09:0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7T07:51:00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2T04:37:5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14:51:00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9:06:1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7T04:02:4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22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13:31:0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15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13:27:5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15:38:00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21:14:0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20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15:38:00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8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11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9:43:00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23:36:1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5T00:10: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21:42:3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14:00: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22:00:0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8:20: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8:33:00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20:01:00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8:51:4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8:10:00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14:44:4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22:59:00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9:14:3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15:00: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16:25: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15:17:4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14:20: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6T05:04:5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14:00:00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6T06:00:00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9:40: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21:59:00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9T04:00:0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7T04:01:3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9:55: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3T00:00:00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12:01:3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16:52:1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9T06:37:2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13:24:4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2-01T00:00:00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14:05: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8:24:5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2-01T03:00:00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15:00:00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2T03:59:00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16:11:0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22:00:00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9:15: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8:00:00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8:46:1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22:03: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6T01:15:0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17:05: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23:55: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13:13:5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4-01T00:18:00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21:16:00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7T05:06:3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10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22:10: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3T04:15: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10:47:1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9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10-01T03:59:00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2T06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2T06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17:00:00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4T03:40: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15:40: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12:12:00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9T01:16:3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3T01:29:5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7T02:00: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2T00:50:0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16:49:1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20:05:00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17:31:0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22:00:00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7T00:00:00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4T01:29:4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5-25T16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8:31:2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8:28:0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23:59:00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4-01T03:59:00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22:15: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12:34:5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21:06:0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20:20: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2T02:00:00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23:54:5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1T01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10:46:3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21:20:00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21:43:1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15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11:00:00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5T01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22:49:2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20:12:00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23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20:34:2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16:25: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8T00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20:17:3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16:21:00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20:13:00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11:19:2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8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16:00: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11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5T05:11: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5T02:13:5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23:00:00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8T04:04:1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9:17:1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8-01T07:00:00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4T01:40: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9:24:1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4-01-01T05:26:00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8:00:00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22:11:5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5T00:00: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20:59:4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2T01:40: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17:00:00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3T02:13:1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22:00:00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9:00:00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15:42:1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5T04:28:0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8:09:0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8T03:59:00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7T07:59:00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16:31:2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8:48:5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16:47:3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21:21:0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6T04:59:00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17:41:2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20:48:5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2T06:59:0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20:37:4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8:10: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6T05:00:00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2T05:59:00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20:51:0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2T04:00:00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23:39:0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21:25:00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15:39:2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3T01:59:0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14:19:0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4T00:35: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9:46:5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2T02:26:0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14:49:0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8:11:00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9:49:3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15:54:4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16:25: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10:27:1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6T06:59:0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12:49:5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20:01:3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21:22:4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8:00: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22:17:3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8:46:0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14:20:00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12:00:00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21:59:0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21:00:00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1T05:45: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2-01T00:31:4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6T03:59:00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2T03:00:00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8T05:04:3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1T06:59:00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8T04:35: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21:14:3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5T04:00:0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13:03:3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15:45: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21:04:5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8T06:59:00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22:03:0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1T03:59:00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6T05:59:00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20:31:1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2T01:39:0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8:11:0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9T02:00:00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4T04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8:45: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8:34:0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4T05:00: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9:15: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20:15:00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11:49:5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21:37:1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9:20: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3T01:00:00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23:59:00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20:00:00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7T04:36:00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10T01:00:00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4-01T00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23:47:2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6T03:33:0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20:44:0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4-01T04:00: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15:56:4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9:52:3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1T06:45: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6T03:21:1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16:00:00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3T07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16:18:1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20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9:39:00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13:00:0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15:30: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21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9:13:3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22:02:4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1T03:22:00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14:51:3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1T04:00:00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5-14T04:59:00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12:49:5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9:47:5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11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3T00:10:00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7-01T06:00:00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22:22:4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23:14:0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22:04:2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11:00:00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15:01:1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10T01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5T02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15:00:0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6T05:00:00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21:30:00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8T00:52:3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9:32:2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21:40: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22:46:3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20:59:0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9:58:5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9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15:04:3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21:00:0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7T03:59:00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13:31:1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2T02:00:00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4T02:00:00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15:00:0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22:49:0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9:00:00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20:05: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17:45: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4T06:04:4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16:59:2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20:02:3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8:56:0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9T04:01:0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9:29:00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22:56:3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8:53:4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16:08:3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13:37:4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23:34:0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20:50: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11:39:3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23:31:5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20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15:48:0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13:27:2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9:39:1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8:43:1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23:30: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17:13:5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8:14:5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14:59:00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23:26:0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22:57:5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8:34:1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9:43:1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16:36:2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14:25: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14:49:0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13:48:0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22:47:5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1T03:25:0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6T00:00:00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13:12:5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14:43:5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22:45: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2T06:00: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16:11:1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17:46:0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10T06:59:00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22:24:0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13:13:4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16:00:00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10:32:4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13:39:4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4T07:50: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21:13:2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14:32:5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12:10:00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21:59:0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4T01:43: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17:16:4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8:00:00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15:19:0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8T01:38:3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16:20: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21:47:1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21:50: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4T04:00:0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3T07:38:5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21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8T07:32:1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21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9:00:00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30T06:59:00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3T04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8:03:1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4-01T01:01:3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3T07:39:2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9:01:00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16:26:1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4-01-08T02:08:00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20:01:4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22:10: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3T07:49:2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22:00:0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22:00:00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16:25: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23:54:2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12:57:0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2T07:59:00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23:08:1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15:51:1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9:25: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8T00:08:5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10-01T03:00:00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17:19:4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7T04:59:0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20T04:59:00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2T05:59:00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23:52:3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1T03:00:00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7T04:55:00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15:36:1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1T05:40: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1T06:59:00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20:17:3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23:01:4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8T01:00:00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5T00:00:00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4T02:26:5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4T00:30: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12:55: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20:31:1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8:26:5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6T05:48:4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8:28:4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17:01:2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6T07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8T07:30:00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9:08:0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17:11:4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9:49:0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3-01T04:00:00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22:11:5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5T07:59:00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4T00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1T04:17:0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9:48:2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30T03:06:4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16:45:0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23:15: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21:35: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6T06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3-01T00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3T00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14:35: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12:36:2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10T02:39:4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23:48:00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21:45: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12:00:00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22:00:0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22:45: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21:30:00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6-01T04:59:00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8:02:2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8:52:0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2T06:00:00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15:18:0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6T03:59:00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21:43:0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17:55: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17:02:4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21:00:00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8:00:00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21:36:0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9:59: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13:00:00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8:57:2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8:29:5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16:27:0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22:13:1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16:06:2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14:05: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22:01:4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10:17:5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22:45:0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9T00:48:5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4T05:26:0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12:16:1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1-01T03:59:00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2T01:10: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8:12:5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10T06:28:5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8:57:3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21:00: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23:00:0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4T05:19:0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2T06:08:2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7T04:59:00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9:33:00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1T00:00:00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2T00:26:00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8T04:59:00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15:33:1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5T00:31:0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13:24:4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2T03:30:00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9:26:1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7T03:08:2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5T05:00:00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1T04:59:00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6T05:59:0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5T03:59:00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2T05:00:00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22:38:2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5T03:59:0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5T06:58:5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9:52:2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1T06:28:3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14:01:3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2T06:02:3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20T02:36:0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3T05:59:0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17:02:00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10:09:1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2T04:21:1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11:05: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14:33:3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2T03:00:00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2T05:00:00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9:00:00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21:10: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7T02:21:5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22:42:4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10-01T00:00:0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8:42:2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6T03:59:00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8:43:5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10:18:5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2T06:32:5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2T01:00:0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12:58:1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15:55: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15:05: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9:01:0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20T03:38:2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5T04:00:00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8T01:17:2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6T07:00:00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8:01:0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8:07:3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21:35: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9T07:59:0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2T07:00:00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9T04:59:00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12:01:0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17:24:2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15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2T07:00:00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9:58:0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23:00:00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9:24:4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15:21:1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8:19:0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16:20: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3T04:42:1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21:26:2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8T03:26:3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14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7T01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21:38:5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9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22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8-01T02:50: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12:35: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22:50: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20:00:00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17:05: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23:00:00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14:31: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6T03:59:00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13:00: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4T04:00:00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14:30: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8:45: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23:54:5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23:00:00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9:44:0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23:03:3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5T04:08:5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21:02:4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21:08:1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4T04:00:00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8:46:4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17:00: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23:04:0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4T01:41:3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13:39:3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10:05: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3T03:00:00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1T04:25: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1T03:59:00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8:31:5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21:55:00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7T00:31:2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23:54:5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9T01:00:00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5T05:00:00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6T01:58:3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7T06:58:00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9T01:00:00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20:45: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30T06:02:3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8:00:00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2-01T04:59:00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23:15: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13:37:0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16:59:3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1T04:59:00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16:25: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9T02:07:2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3T04:07:2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7T00:00:0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15:38:1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22:59:00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1T01:42:5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6T00:32:1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20T02:00: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15:49:1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12:30: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3T04:00:00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8:15: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11:52:1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20:00:0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21:59:00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15:25: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8:20: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8:11:3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17:35: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12:00:00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8:00: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8:31:2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20:29:3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20:11:5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23:19:5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15:45: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2T06:41:2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13:57:1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16:01:5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9:49:4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16:21:2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21:08:0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21:00:00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8:30: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9:00:00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23:58:2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6T04:59:00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4T03:53:1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17:19:5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4T06:59:00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20:03:0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4T04:59:00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8T04:54:1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1T03:59:00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2T01:49:5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9:09:1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20:00:00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16:58:5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21:30: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5T03:00:0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17:36:1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6T03:59:00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15:02:1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8T02:43:5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7-02T03:40:00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30T03:59: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3T03:35: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20:50: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9:07:0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1T00:00:00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1T04:00:00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6T05:09:3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8:03:1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10T03:55:0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17:00: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8T04:59:0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5T01:00:00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22:16:3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20:46:1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9T04:59:0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20T01:56:4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8:40: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7T04:59:00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20:08:5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6T03:07:2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23:08:5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17:49:0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7T07:12:4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5T06:59:00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30T05:00:00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5T00:33:5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23:21:2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11:07:4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8:32:4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10T00:35: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6T02:04:2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2T04:58:1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11:41: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4T06:59:00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21:16:3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23:07:1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12:13:0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8:30: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9T01:18:5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8:00: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20:00: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4T06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16:50: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9:00:00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13:07:2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7T06:41:5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16:18:3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8:05: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16:36:2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1T00:00:00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3T06:49:5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20:20: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8:58:2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10T07:59:00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15:10: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16:56:2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20:30: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3T07:59:00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20:29:3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17:32:5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17:05: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20:27:3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8:23:1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8T03:50:0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5T03:59:00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15:00: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21:06:5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5T01:35: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10T05:00:00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16:49:1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8:00: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2T05:00:00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13:55: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10T03:59:00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13:01:4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1T00:13:0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15:11:4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6T06:01:0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15:16:3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1T04:06:3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17:04:2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1T00:07:3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21:37:0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9T05:00:00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16:00:00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8:23:5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7T02:00:00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3T03:59:00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17:00:00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22:00: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3T06:59:0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20:00: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23:00:00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1T04:59:00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17:11:3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8:31:4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2T07:00:00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14:00: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13:20: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9:59:5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6T03:00: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20:19:2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20:22:4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20:38: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9T07:28:3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9:43:0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6T06:10: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6T05:39:3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7T04:00:00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23:00:00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17:36:0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10T06:59:00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4T01:00:00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9:49:3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9:00: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3T06:59:00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8:02:2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8:00:00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9T00:00:00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17:15: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7T01:27:1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3T00:00:00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8:54:0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15:22:4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9:00:00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9:00: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2T04:59:00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20:22:3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6T06:40: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3T04:00:00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21:08:4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5T05:00:00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9T03:00:00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4T00:00:00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9:47:2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23:31:5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14:48:4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2T07:59:00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14:55: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2-01T04:02:00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9:49:0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9:51: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7T03:02:00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3T03:00:0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20:30:00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8:00:00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9:00: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15:59:2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21:01:1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15:52:4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3T01:07:5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8:17:5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6T07:52:1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16:09:0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15:32:4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22:50: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10:50: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23:00:00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8:01:2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9:18:5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23:24:1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17:23:4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8T00:00:00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9:58:3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3T03:00:00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20:28:2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7T02:00:00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1T01:00:00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2T01:58:3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7T05:00:00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21:59:0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10T00:00: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16:47:1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12:10: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12:00: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14:47:5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15:38:0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16:17:0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22:59:00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4T04:00:00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14:59:5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5T06:50:00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4T04:11:2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9T02:00: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2T04:00:00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9T04:27:2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6T03:59:00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16:01:0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8:00:00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23:22:0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17:00:0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3T04:00:00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16:44:3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5T03:59:00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17:21:2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22:54:1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17:33:4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4T03:59:00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9:10: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6T00:46:4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17:26:5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1T03:31:3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1T07:00:00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3T03:39:5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1-01-01T04:59:00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8:00:00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10T04:02:0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9:15:28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9T01:00:00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23:42:1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8:03:3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7T00:06:2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23:00:00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23:00: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13:14:1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17:25: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8:24:0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5T05:00:00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6T03:59:00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5T01:58:0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8:36:4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4T05:15: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20:29:2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8:07:2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20:14:4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23:32:1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17:00:00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22:00: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8:45: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14:59:0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5T00:00:0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8T00:08:1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15:04:3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17:50:0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17:34:00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13:44:0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22:11:3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15:22:2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21:31:2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9T07:59:00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15:25: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9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6T05:00:0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9:47:00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17:27:4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23:39:00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9:10: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14:34:3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22:22:1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8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20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30T02:25: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15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16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17:21:0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22:02:1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8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14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1T00:39:00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15:35: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16:58:0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22:00:0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16:31:1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9T00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22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23:00:00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12:45: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22:16:5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16:19:2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9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8T04:32:2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8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4T01:39:3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15:53:4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20:14:2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20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22:12:4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21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6T00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5T00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9:02:2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22:27:2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4T04:30: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2T01:21:4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4T02:37:2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16:50: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20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15:02:2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9:29:00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21:59:00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4T06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8:04:0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9T02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15:33:3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8:41:3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8:57:00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20:22:3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21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21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20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4T06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9:44:5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16:18:5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20:10: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3T00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14:02:5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9T02:39:5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1T06:00:00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6T04:22:3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21:01:1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9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17:34:4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8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23:30:00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2T03:59:0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20:42:2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15:00:00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21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9:34:0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17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10T01:41:3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16:29:5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16:23:5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16:54:5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21:25: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22:04:00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8T04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3T06:38:5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17:49:1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16:44:00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2T03:08:2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8T02:23:3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8T05:14:5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21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4T04:27:5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5T06:39:4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14:46:1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8:00:00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22:57:4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9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21:35: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3T04:59:00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15:00: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15:00: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8:06:3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6T04:33:4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15:27:5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2T04:00:00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1T05:36:00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30T04:25: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8T03:11:0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21:48:1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23:00: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16:36:4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1T04:50: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8:45: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23:03:5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13:27:3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9:00:00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14:18:0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3T04:17:0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10-01T03:00:00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9T04:28:1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9:00:00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9:29:00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17:15: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9T02:27:3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17:00:00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8T05:00:00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10:18:4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4T01:47:3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23:49:5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4T01:03:0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8:57:4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1T00:16:1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22:00:00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8:52:5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16:35: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22:48:3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8T02:00:00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22:28:0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15:30: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8:46:2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17:00: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22:00: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23:57:5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16:59:3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7T01:59:5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16:11:4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16:33:5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3T05:27:5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6T01:51:00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9:59:00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9T04:02:2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15:29:0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22:42:5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22:54:5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21:05: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23:13:0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8:00:00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8:32:5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8:38:2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9:48:3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21:06: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5T01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4T00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21:00:00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1T01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22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8:25: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23:56:1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10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21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6T00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9:21:1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20:09:1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16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8:15: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17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9T03:43:2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9:21:0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23:13:4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14:52:0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8T00:24:5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1T04:30:00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20:16:1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8T04:59:00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8T03:59:00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11:00:00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5T00:56:1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20T04:50:0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5T03:59:00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20:22:4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8:01:08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10-01-01T06:00:00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9:59:0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30T02:32:4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15:34:1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4T04:59:00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21:39:1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16:12:0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10:46:5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10-01T03:59:00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2T03:00:00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12:29:2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7T00:30:00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5T05:00:00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17:33:2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30T04:27:00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17:00:0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8T03:59:0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20:48:00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9:26:2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1T04:46:4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6-01T03:59:00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15:43:1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23:47:3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17:53:0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13:59:00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9:37:00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22:49:3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12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12:35: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30T03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8-01T00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20:50:00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23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21:05: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15:59:5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7T02:31:5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21:40: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8:12:0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3T02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14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9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2T02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23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9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17:00:00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9:55: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6T03:00:0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16:04:5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23:43:5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17:28:0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5T04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23:07:1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5T07:55: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16:12:3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13:14:00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11:52:0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14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20:45: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9:13:4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20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23:13:4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4T05:51:4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15:56:4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8:11:5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20:10: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8:05: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20:36:4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3T03:59:00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21:20:00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21:54:1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9T01:13:4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12:59:5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17:06:2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2T02:00:00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5T00:00:00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5T05:42:3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2T06:59:0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22:59:00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9T03:26:1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9:38:1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30T05:00:00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12:00:00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23:52:0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20:59:1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20:01:0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11:00:00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1T01:00:0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17:56:2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17:50: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2T06:09:2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10:07:0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20:26:4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15:04:2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20:54:2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23:11:0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12:55: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10:00:0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30T04:03:4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9T01:28:5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23:00:00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15:45: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21:49:2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6T01:00:00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13:11:1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21:54:5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20:45: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8T03:51:1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20:09:00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5T06:57:00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1T07:59:00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9:00: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21:13:2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9T07:31:0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4T06:16:5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17:09:2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23:55: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14:59:0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9:20: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10T03:48:4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3T04:00:00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13:25: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20:00:00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9:00:00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3T01:30:00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21:13:1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d v="2015-04-18T01:40: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8:06:5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23:00: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17:55: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15:00:00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9T06:59:00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21:29:3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21:00:00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22:13:3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14:32:00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10T00:51:3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9T00:29:4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9:38:00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8T06:00:0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22:45:00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5T04:59:0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21:34:4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14:59:3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3T00:42:2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9:09:2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8T00:01:3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4-06T04:04:5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21:29:1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2T05:59:0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8:07:2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21:57:0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15:42:1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23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15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4T03:00:0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23:04:5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3T02:31:1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17:22:3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5T07:01:0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3T03:19:2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6T03:22:1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4T03:21:5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20:16:0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22:00:00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21:33:2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21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20:59:3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17:35: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8:14:3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15:33:5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9:41:5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20:59:1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6T06:59:00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7T06:59:00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16:45: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4T03:59:00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9T02:00:0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22:01:0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8:00:0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15:41:2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23:00:00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9:33:4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8T07:59:5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22:57:2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23:00:00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23:44:5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12:10: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9:00:00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20:34:1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21:08:0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5T07:50: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17:52:1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13:55: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16:14: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14:23:5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5-01T05:46:3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12:59:3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8T04:00:00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8T00:00:00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10T05:32:5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21:59:00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20:00:0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15:59:3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9:00:00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6T03:26:4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21:18:3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23:45: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20T02:07:00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17:16:2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9T07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9T01:29:5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23:42:4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8:45: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6T03:10:00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17:03:2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8:10: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20:00:0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21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8:21:4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21:37:0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15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8:58:4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21:36:4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15:45: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10:36:2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8:47:4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11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3T01:31:3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23:53:1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13:54:4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9:00:00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13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16:01:5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23:00: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13:45: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9:49:5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15:55: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17:00:0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20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20:45: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8T03:02:0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6T00:19:1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2T07:07:5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16:03:2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23:28:2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15:03:4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10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2T07:00:00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7T04:59:00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12:50: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8:54:0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21:00:00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13:39:4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8T04:45: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16:50: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2T04:00:00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22:31:4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9T04:00:00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2T05:32:3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10:03:2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9:00:00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23:00:00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12:40: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22:34:0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16:00:00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16:00:0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13:16:0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11:00:00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15:31:4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6T00:00:00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10:53:1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12:07:5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11:00:0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20:57:1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20:18:5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14:39:00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6-01T03:59:0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11:55: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6T04:00:00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17:49:2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9:35: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8:38:2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16:00:00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15:14:2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14:21:2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12:36:4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6T00:00:0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22:08:5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15:24:5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22:59:00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3T01:43:00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9:01:2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10T07:00:00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16:30:00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23:00:00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10:25: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2T03:59:0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9:47:5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22:00:00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1T02:00:00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23:02:1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5T00:00:00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8T04:59:00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22:48:0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22:00:00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5T04:59:00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17:00:0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8:44:5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11:00:00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3T04:00:0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13:06:2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8T00:23:5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16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9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15:34:1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10:16:4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6T00:10: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23:17:00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1T01:05: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4T04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17:11:5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23:34:00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21:34:00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8:00:00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11:28:00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8:41:4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9:12: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14:10: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8:57:0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16:12:0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13:18:00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6T02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22:00:00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4T04:00:00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9:50: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14:14:4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7T04:32:4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17:43:3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20T02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9:37:1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20:16:2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5T03:04:5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17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17:00:00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14:46:3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17:24:2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17:05:0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15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14:18:3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6T04:59:00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17:27:1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4T00:50: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9T03:59:00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10:15: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8T04:59:0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20:43:0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9T03:00:0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20:12:0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21:00:00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9T02:00:00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22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21:00:00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2T06:00:00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15:29:05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15:57:3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4T01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9T05:37:1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21:42:1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10:33:1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9T04:00: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12:00:00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7T01:21:5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8-01T01:00:00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21:03:5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17:33:3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9:46:00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20:11:2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8:27:0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5T03:09:3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22:08:5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20:46:3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8:33:1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11:26:2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6T05:37:2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15:06:4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14:52:0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8:01:1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21:16:4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20:58:4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4T03:00:00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9T03:59:0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14:01:0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8:22:5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5T05:00:00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23:57:2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13:32:3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14:01:0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5T06:08:00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11:00:00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22:57: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15:16:0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17:00:00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3T04:59:00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10:58: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16:53: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8T01:00:00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8:33:3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23:02:3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20:18:00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3T03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21:56:3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4T03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12:44:5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17:11:00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15:34:5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20:45: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8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9:16:1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7T04:00:00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9:00: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13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17:47:2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23:00: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23:16:1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17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7T00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8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6T04:00:00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3-01T06:59:00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11:17:0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21:32:00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17:30: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17:43:3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9T03:44:5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7T03:59:0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22:51:00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16:04:1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15:47:5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5T01:00:0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6-01-01T04:00:00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6T01:35:00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7T03:00:00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12:00:0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3T02:14:00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20T05:59:00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6T06:00:00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4T02:00:0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13:25: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16:29:0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16:10: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4T06:41:2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1T04:00:00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11:00: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3T00:00:00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8:41:2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1T04:59:00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13:47:0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20:05: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8:25: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20:07:4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11:29:3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15:57:5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21:54:0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7T04:59:00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6T04:25:00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3-01T02:00:0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8:00: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21:29:4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20:04:1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3-01T05:59:00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22:08:4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16:11:4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8:09:5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5T05:11:2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1T05:05: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14:40: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9:58:3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22:59:00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16:52:1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20:04:0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5T05:00:0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1T04:00:00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13:09:1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20:24:0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22:00:00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7T03:00:0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20:18:5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2T05:59:00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22:53:2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16:13:0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23:51:1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16:00:00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11:01:3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15:54:1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5T06:20: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8T04:35:00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17:56:1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21:10: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1T01:04:1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8T02:38:4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1-01T03:59:00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13:26:4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11:59:00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2T04:59:00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4T06:03:1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9T07:59:00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23:00:0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20:50: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16:30: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6T02:50:00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17:26:3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2T03:44:1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10T04:52:00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13:16:00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21:22:00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4T00:20: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5T04:02:4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9:59:0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15:59:00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2T03:59:00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2T01:04:0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22:59: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15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14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8:59:0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22:27:2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8T06:35: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8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8:00:00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22:08: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2T06:59:00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30T01:19:3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10T05:28:5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22:31:1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16:35: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20:00: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17:36:0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1T05:59:00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30T01:46:00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9:19: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13:42:3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9T02:27:2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15:38:4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22:57:5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6T03:19:5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16:07:1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7T01:40: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20T04:21:3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23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9-01T05:00:00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8:48:00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21:12:3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16:05: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1T04:36:3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13:41:00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9T01:59:00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8:39:0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22:45: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22:00:00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6-01T03:59:00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9:05: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8-01T00:36:2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9:48:4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14:00:00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8T00:17:00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2T04:33:1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14:56:1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6T07:56:00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8:10: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2T03:45: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3T02:00:00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9T05:00:00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22:00:00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9:32:3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15:19:5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8T03:00: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9T00:45: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14:17:0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1-01T02:55: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17:33:0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15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10:43:4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12:22:0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13:12:0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15:35: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7T00:05: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21:36:3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16:18:5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23:22:1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23:49:5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8:43:2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d v="2016-01-07T04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23:26:0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20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8:49:0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9:13:3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4T04:59:0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12:54:0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1T07:24:2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12:33:5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16:16:5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4T03:38:4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22:59:00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9:12:00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15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5T04:33:0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16:15: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20:00:00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11:18:5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8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9T06:00:00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23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15:22: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7T00:15: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10-01T04:00:00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7T02:00: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5T04:00:0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20:09:3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20:49:2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5-01T04:59:00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20:00: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11:58:4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22:52:2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9T05:00:00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20:09:1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23:00:00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3T04:59:0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12:52:0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7T02:00:00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8:05: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9:20: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3T03:59:0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6T07:59:00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2T04:13:0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22:00:00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3T04:59:00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2T04:00:0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14:35: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17:31:0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21:04:5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20:45: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21:17:0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15:00:00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16:00: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14:31:1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16:51:1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9:54:0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16:00:00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17:00:00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9:04:2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23:50: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23:27:2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21:00:00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15:59:3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9:58:2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8:18:5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9T04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8:07:4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22:00:00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23:14:1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7T01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14:15: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14:00:00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11:50: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10:11:1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21:00:00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30T05:34: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8:24:3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4T05:59:00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23:43:4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16:14: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8:59:3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9T06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3T05:40: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14:31:1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23:00:00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6-01T03:59:0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5T02:00:0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9:05: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8:19:1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23:55:00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10T03:59:00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14:30:00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13:06:2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1T00:00:00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22:35: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21:00:0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16:43:2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21:29:00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20:02:5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10T05:00:00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21:00:00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14:00: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21:10: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7T04:59:00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20T07:59:5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10-01T03:59:0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22:39:0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4T03:59:00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9:19:1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23:31:00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8:20: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22:00: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9T03:59:00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12:14:5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23:59:00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23:00:0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4T06:59:0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8:08:1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9T00:00:00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17:39:4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2T02:00:00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2T03:59: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10:25: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20:19:1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17:55: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8:48:4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17:32:4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11:20: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8T03:45:00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6T01:03:2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8:26:1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1T03:59:00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13:25: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21:17:4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10-01T03:59:00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17:08:3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17:24:3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2T04:00:00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21:00:00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22:00:00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17:00:00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21:00:00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8:11:0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21:42:0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11:00:00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12:47:4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11:29:3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13:00: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9:00:00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21:00:00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9T04:30:00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4-01T03:59:00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17:23:2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20:21:4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4-01T01:27:3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6-01T05:00:0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2T00:28:2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9T04:39:4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21:00:00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9T05:59:00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2-28T05:00:00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20:09:4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8:00: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23:00:00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8:50: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12:21:3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7T03:59: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9:29:0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10:12:3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12:59:1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10:37:0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22:00:00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22:59:00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3T00:00:00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22:01:0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17:51:0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8-01T06:59:00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8:26:1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14:38:0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14:59:1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20:32:2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10T03:00:00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5T01:22:1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21:02:4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15:36:1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22:17:0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7T07:00: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22:00:00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7T01:00:00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20:05:00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6T07:17:2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13:54:00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8T00:57:0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1T02:30:00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14:03:0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2T01:05: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6T03:59:00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2T03:55:00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8:46:4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13:59:5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17:51: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16:08:2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8:59:2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5T01:00:00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23:00:00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20:17:4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16:44:4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20:38:5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16:14:4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12:30: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23:00:00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8:34:0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21:00:00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13:48:0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15:58:3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23:22:3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17:00:00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4-01T04:59:0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13:18:00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30T04:48:1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8T00:37:00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6T00:35: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21:00:00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30T03:59:0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17:00:00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23:00:0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11:00:00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23:00:00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23:00:0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9T04:01:00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11:17:00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9:34:3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10:01:5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8:27:5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5T01:22:1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15:59:0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15:59:0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7T04:55:00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16:00:00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21:00:00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3T02:26:3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3T01:37:1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22:24:5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5-01-01T05:00:00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5T00:59:4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8:00:0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20:59:2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5T04:59:00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16:00:0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17:33:3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14:39:3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15:49:5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16:56:00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13:08:00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23:00: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23:52:5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1T03:26:2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22:59:00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8:47:0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1T03:00:00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20:49:1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15:28:2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8:18:0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11:04:0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13:31:2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8:35: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22:28:00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20:17:3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6T00:46:0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14:17:2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8:10:00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6-01T03:59:00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22:00:00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17:00:00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22:05: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22:53:3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17:22:2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2T02:31:00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11:05: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12:05: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23:59:00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11:49:3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10:08:0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23:48:2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20:58:00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6T07:00:0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8T00:32:5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23:01:0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8T04:59:00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2-01T07:59:00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23:30:00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8:30:00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6T00:43:00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20:01:4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21:30:00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4T00:00:0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8:59:2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4T00:00:00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21:52:2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5T06:59:00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14:48:5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1T02:00:00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15:29:1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17:00:00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2T00:31:0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22:41:4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17:32:3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22:00:00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7T03:00:00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9:07:4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7T03:00:00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16:28:00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17:03:4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21:00:00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9T04:59:0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16:15:0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20:17:00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20:11:1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12:35: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13:59:00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12:43:5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12:20:00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20:20: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7T02:51:2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9T04:00:00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15:54:3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17:22:0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3T03:59:00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23:29:1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16:45: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8:00: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8-01T06:59:00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2T05:59:00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3T04:27:00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11:31:0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12:39:1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9T03:00:00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8:00:00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1T03:59:00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3T03:07:1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16:00:00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23:27:3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15:07:1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1T03:00:00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15:24:0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21:38:0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20:00:0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6T05:59:00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20:27:00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12:02:1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3T00:00:00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7T03:00:0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7T03:00:00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21:00:00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20:31:2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21:00:0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2T05:56:2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8:31:0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16:03:0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8:14:5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16:38:0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3T06:59:00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22:34:1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16:00:0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21:00:00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9:15: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8T05:59:4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6T00:13:1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7T05:11:00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6T06:00:00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17:18:00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20:19:2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22:00:00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21:44:00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7-01T06:59:00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7T04:59: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8:19:5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6T03:59:00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11:28:4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8:58:1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3T04:00:00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17:37:2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22:08:5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21:00:00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1T04:55:00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14:54:0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8:30:00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11:53: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4T04:59:00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2T04:59:00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8:32:5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8T03:00:0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11:00:00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14:21:00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14:22:3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13:47:0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8:40: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10:06:00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23:00:00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3T04:00:00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16:00:00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8T05:59:00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1T03:59:00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12:01:5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3T01:00:00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20:00:0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15:42:1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8T03:59:00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9:16:0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15:00: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8:00:0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11:59:00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7T07:59:00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10:05: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8:08:4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6T00:04:5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17:31:1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14:23: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8:07:3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9:57:3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9:22:3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4-01T03:59:00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4T03:59:00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5T01:00:00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9:27:5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21:26:3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22:07:0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14:05: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2T00:00:0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17:00:00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11:36:3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15:35: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5T06:38:3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21:00:00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8:58:00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7T02:45:0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8:36:00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22:00:00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9:00:00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16:00:00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17:50: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12:11:2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9:27:2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17:46:3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16:31:3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1T07:00:0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20:36:5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13:41:2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10:00: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23:37:2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1T03:59:00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14:10: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6T06:28:00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17:36:1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17:17:3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3-01T04:59:0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11:18:3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5T02:18:0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9:13:2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3T07:35: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17:11:3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16:44:3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9:00:00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23:00:0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15:32:2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8:00: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4T04:59:00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1T04:59:00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20:26:00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4T01:36:2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3T06:59:00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17:09:4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3T05:59:0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3T04:59:00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30T00:00:00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20:22:4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23:58:0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21:27:5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21:44:4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9T06:59:00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9:02:0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14:30: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5T00:00:00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14:00:0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22:48:0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10:22:1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8:53:2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17:26:5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14:09:3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9T01:00: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14:14:5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21:47:4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8T00:00:00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15:04:1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22:00:00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5T04:00:0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21:00:00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8T03:23:00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6T07:00:0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8:34:5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15:39:3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16:00: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1T03:59:00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20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17:00:00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21:19:5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3T03:59:00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22:29:0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9T01:00:00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4T03:59:00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21:11:1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16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16:48:5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15:08:5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15:11:00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8:45: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5T05:00:00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17:00:00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7T04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8T04:59:00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2T00:17:1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23:30:00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17:58: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5T07:00: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17:06:3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11:29:4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15:59:00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5T03:59:00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8:43:2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17:00:00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8T06:59:00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22:59:00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21:42:00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2T03:59:0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14:39:0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21:08:4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10T04:00:00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1T04:16:5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11:50: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6T05:58:0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9:54:00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4T07:00:00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23:16:5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8:33:00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16:12:1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23:00:0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1T03:59:00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22:43:0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12:52:00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20:57:0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23:00:00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9:34:4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3T03:59:00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12:44:5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7-01T04:59:00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10:53:5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15:38:1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6T06:59:00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20T02:48:1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2T04:19:4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21:00:00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9T03:59:0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7T05:14:1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8:53:2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22:25:00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15:21:2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2T04:59:00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9T00:00:00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22:30:00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6T02:00:00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20:53:3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14:48:3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11:10: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9:21:2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14:26:5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16:00: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12:59:5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22:59:00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3T06:59:00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16:33:1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8:00:00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21:55: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2T05:26:00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4T03:24:4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16:59:0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13:49:4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16:00:00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1T06:59:00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17:42:4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6T03:59:00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12:52:00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21:18:2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20:47:2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17:11:1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17:31:0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23:50: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23:28:0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22:59:00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9:04:2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23:00:0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21:30:00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21:00:00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20T04:55:00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9T04:06:1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3T03:55: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16:15: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10T03:23:00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12:00:00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22:30:00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21:38:1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16:38:0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8:00:00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2T06:59:00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22:00:00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10:47:4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2T01:53:58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22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6T05:09:0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17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5T03:59:00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16:45: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9:20: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22:59:00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6T05:59:00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9T03:59:00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10T07:59:0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23:51:1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21:00:00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3T00:00: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6T04:59:00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20:48:2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9:33:1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20:25: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9T05:00:00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6T02:35: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12:36:2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23:00:00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9:31:2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17:00: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9T00:36:00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8:38:0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3T04:00: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3-01T04:59:00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17:28:1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14:21:1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22:20: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8T00:00:00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9T06:00:00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5T02:08:00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9:00: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9T04:00:00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8-01T01:00:00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7T04:00:00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9:39:4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16:39:0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20:06:0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21:11:2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23:00:00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16:00:0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23:32:1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10:03:00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7T00:54:3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1T03:59:00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16:18:00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9:10: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17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16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10:43:4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22:32:0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13:55: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22:30:0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4T00:42:3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21:09:2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17:20: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22:20: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1T04:59: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16:13:3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2T03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23:19:2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1T07:00:00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21:17:2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9T06:13:0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21:48:5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9:53:3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23:00:00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9:22:3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11:00:00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6-01T03:59:00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21:43:00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4-01T03:59:00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23:00:00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16:33:4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4T03:59:00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9:13:0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21:02:00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15:38:3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4T04:20: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22:59:00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20T03:59:00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13:41:00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7T01:40: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10:09:5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7T00:00:00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13:39:4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20:46:1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17:46:5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21:22:2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20T02:45: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9:09:00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10:41:0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22:36:4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3T04:09:00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8:22:3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17:03:2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30T03:25: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15:50: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8:51:2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11:50: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6-01T01:44: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3T06:59:00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15:02:5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4T06:59:00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9T05:23:1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9:36: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8:24:4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5-01-01T02:59:0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10:32:5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7T03:34:3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20:09:3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21:14:1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22:17:5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16:50: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17:12:0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21:00:00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21:00:00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15:51:5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1-12T21:47:00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16:59:00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16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22:24:1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30T05:30:00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3T03:29:00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9:32:1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15:50: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4T03:11:00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3T04:07:5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17:44:1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4T03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16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4T01:00:00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10:00:00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14:58:4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16:15: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30T03:59:00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20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23:00:0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20T00:26:3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23:03:0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14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17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22:49:5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d v="2014-12-11T05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22:00:00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13:05: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23:26:0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8:12:2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3T04:59:00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4T07:00:00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7-01T06:00:0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6T04:59:00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8T06:00: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7T04:36:1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20:58:0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16:00:0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8:36:0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1T02:13:1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9:49:5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12:14: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9:38:00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5T05:04: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23:00:00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13:25:00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20:08:00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9T03:14:5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8:37:2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8:09:5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20:29:3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5T04:35:0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30T06:04:0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22:59:00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23:38:2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11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12:39:2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16:00:00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8T00:00:00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10:17:4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8:00:00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23:00:0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23:31:1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23:02:0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20:53:5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7T02:02:2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9T06:25: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6T04:59:00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9:51:0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4-01T06:00:0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6T03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6T03:02:4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7T00:43:00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13:00:00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15:45: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2-01T07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15:09:2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21:44:1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7T04:30:00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11:49:1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5T01:00:00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21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16:50:00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15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9:14:2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8:00:00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2T03:25: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7T07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1T02:53:4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8:35:0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8:49:0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8:58:1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23:29:00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15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21:22:2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5T00:20:00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23:25: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14:00:00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8:55: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20:17:3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21:23:3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14:54:5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8T04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16:19:4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4T04:39:4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4T02:59:00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6T06:58:2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9:34:3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9T03:55:00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20:43:3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12:52:0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6T01:37:1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9T04:00:0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13:07:2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20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8-01T07:00:00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8:55: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15:25: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20:00:00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14:22:2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7T04:19:0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9:26:2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20T06:59:00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8T00:00:00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21:05:0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13:04:00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22:11:3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9T01:56:5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8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16:08:1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15:28:0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23:34:1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20:45: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9:21:3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11:27:00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16:04:00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8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22:07:0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9:51:4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14:29:1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9:00:00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7T01:02:4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14:05: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8T03:54:1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9:23: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8:33:0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16:28:00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23:08:2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16:49:2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8:29:2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13:04:3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13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6T07:13:4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5T05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8:44:2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20:56:4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16:07:5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21:51:4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16:28:00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4T03:34:5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21:52:3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2-01T02:54:00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22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16:04:5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6T05:42:1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16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3T01:00:00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22:31:4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4T00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8:49:0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15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20:25: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9:00:00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21:44:1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21:11:2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22:30:00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14:25:00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9:10: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2-01T05:59:00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8T03:00:0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11:22:3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9:16:00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22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10T05:00:00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1T04:49:4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15:36:5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1T01:00:00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11:13:0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23:00: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15:16:3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9T06:53:0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21:05: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20:00:00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10-01T04:00:00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15:33:5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9:59:00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23:00:0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4-01T03:59:00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6T03:00:00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16:00:0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1T02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17:44:2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16:21:2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14:07:0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22:50: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9T00:56:2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8T02:49:1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23:05:00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12:00:00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3-01T03:00:0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9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8:35: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9T04:00:00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14:16:1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17:28:00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9:51:00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17:03:1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8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22:32:0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8:54:0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12:57:0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23:00:00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8:16:5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10:28:2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4T03:59:00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1T04:00:00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17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10:26:00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17:35:00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15:00:0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12:09:1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5T03:40: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9:34:5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2T04:59: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9T00:45: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8:51:00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23:55:00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17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20:24:3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5T02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21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20:21:1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8:32:00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7T06:40: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6T00:15: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2T01:00:00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22:00: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3T05:00:00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13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15:02:3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4T03:15: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8T00:00:00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8T06:34:00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9EB31-2A65-D241-8359-1DD860891D9E}" name="PivotTable2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B4:G15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10" showAll="0"/>
    <pivotField showAll="0"/>
    <pivotField axis="axisRow" dataField="1" showAll="0">
      <items count="13">
        <item m="1" x="11"/>
        <item m="1" x="9"/>
        <item m="1" x="10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8" subtotal="count" baseField="0" baseItem="0"/>
  </dataFields>
  <formats count="1">
    <format dxfId="12">
      <pivotArea dataOnly="0" labelOnly="1" fieldPosition="0">
        <references count="1">
          <reference field="5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6C19B-EBB6-FE40-96E7-EF3838A6069A}" name="PivotTable8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ategory">
  <location ref="B4:G3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10" showAll="0"/>
    <pivotField showAll="0"/>
    <pivotField axis="axisPage" multipleItemSelectionAllowed="1" showAll="0">
      <items count="13">
        <item m="1" x="11"/>
        <item m="1" x="9"/>
        <item m="1" x="10"/>
        <item x="0"/>
        <item x="1"/>
        <item h="1" x="2"/>
        <item x="3"/>
        <item x="4"/>
        <item x="5"/>
        <item x="6"/>
        <item x="7"/>
        <item h="1" x="8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6"/>
    </i>
    <i>
      <x v="17"/>
    </i>
    <i>
      <x v="18"/>
    </i>
    <i>
      <x v="20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ub-category" fld="19" subtotal="count" baseField="0" baseItem="0"/>
  </dataFields>
  <formats count="1">
    <format dxfId="11">
      <pivotArea dataOnly="0" labelOnly="1" fieldPosition="0">
        <references count="1">
          <reference field="5" count="0"/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708F0-F509-9644-B16B-FE230BA5C249}" name="PivotTable11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10" showAll="0"/>
    <pivotField showAll="0"/>
    <pivotField axis="axisPage" showAll="0">
      <items count="13">
        <item m="1" x="11"/>
        <item x="0"/>
        <item x="7"/>
        <item x="6"/>
        <item x="5"/>
        <item x="4"/>
        <item x="8"/>
        <item x="3"/>
        <item m="1" x="9"/>
        <item x="2"/>
        <item x="1"/>
        <item m="1" x="10"/>
        <item t="default"/>
      </items>
    </pivotField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Y4115"/>
  <sheetViews>
    <sheetView zoomScaleNormal="55" workbookViewId="0">
      <pane ySplit="1" topLeftCell="A2" activePane="bottomLeft" state="frozen"/>
      <selection pane="bottomLeft" activeCell="B1" sqref="B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21" bestFit="1" customWidth="1"/>
    <col min="12" max="12" width="21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22" style="5" customWidth="1"/>
    <col min="18" max="18" width="19.6640625" customWidth="1"/>
    <col min="19" max="19" width="11.33203125" customWidth="1"/>
    <col min="20" max="21" width="16.1640625" customWidth="1"/>
    <col min="23" max="23" width="13.33203125" customWidth="1"/>
  </cols>
  <sheetData>
    <row r="1" spans="1:2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8357</v>
      </c>
      <c r="L1" s="1" t="s">
        <v>8358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8307</v>
      </c>
      <c r="R1" s="1" t="s">
        <v>8308</v>
      </c>
      <c r="S1" s="1" t="s">
        <v>8309</v>
      </c>
      <c r="T1" s="1" t="s">
        <v>8310</v>
      </c>
      <c r="U1" s="1"/>
      <c r="W1" s="1" t="s">
        <v>8306</v>
      </c>
    </row>
    <row r="2" spans="1:2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1">
        <f>(((J2/60)/60)/24)+DATE(1970,1,1)</f>
        <v>42177.007071759261</v>
      </c>
      <c r="L2" s="11">
        <f>(((I2/60)/60)/24)+DATE(1970,1,1)</f>
        <v>42208.125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 s="6">
        <f>E2/N2</f>
        <v>63.917582417582416</v>
      </c>
      <c r="S2" t="str">
        <f>LEFT(P2, SEARCH("/", P2)-1)</f>
        <v>film &amp; video</v>
      </c>
      <c r="T2" t="str">
        <f>RIGHT(P2,LEN(P2)-SEARCH("/",P2))</f>
        <v>television</v>
      </c>
      <c r="W2" t="s">
        <v>8219</v>
      </c>
      <c r="Y2" s="1" t="s">
        <v>8218</v>
      </c>
    </row>
    <row r="3" spans="1:2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1">
        <f t="shared" ref="K3:K66" si="0">(((J3/60)/60)/24)+DATE(1970,1,1)</f>
        <v>42766.600497685184</v>
      </c>
      <c r="L3" s="11">
        <f t="shared" ref="L3:L66" si="1">(((I3/60)/60)/24)+DATE(1970,1,1)</f>
        <v>42796.600497685184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E3/D3</f>
        <v>1.4260827250608272</v>
      </c>
      <c r="R3" s="6">
        <f t="shared" ref="R3:R66" si="3">E3/N3</f>
        <v>185.48101265822785</v>
      </c>
      <c r="S3" t="str">
        <f t="shared" ref="S3:S66" si="4">LEFT(P3, SEARCH("/", P3)-1)</f>
        <v>film &amp; video</v>
      </c>
      <c r="T3" t="str">
        <f t="shared" ref="T3:T66" si="5">RIGHT(P3,LEN(P3)-SEARCH("/",P3))</f>
        <v>television</v>
      </c>
      <c r="W3" t="s">
        <v>8394</v>
      </c>
      <c r="Y3" t="s">
        <v>8219</v>
      </c>
    </row>
    <row r="4" spans="1:2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1">
        <f t="shared" si="0"/>
        <v>42405.702349537038</v>
      </c>
      <c r="L4" s="11">
        <f t="shared" si="1"/>
        <v>42415.702349537038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 s="6">
        <f t="shared" si="3"/>
        <v>15</v>
      </c>
      <c r="S4" t="str">
        <f t="shared" si="4"/>
        <v>film &amp; video</v>
      </c>
      <c r="T4" t="str">
        <f t="shared" si="5"/>
        <v>television</v>
      </c>
      <c r="W4" t="s">
        <v>8221</v>
      </c>
      <c r="Y4" t="s">
        <v>8394</v>
      </c>
    </row>
    <row r="5" spans="1:2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1">
        <f t="shared" si="0"/>
        <v>41828.515127314815</v>
      </c>
      <c r="L5" s="11">
        <f t="shared" si="1"/>
        <v>41858.515127314815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 s="6">
        <f t="shared" si="3"/>
        <v>69.266666666666666</v>
      </c>
      <c r="S5" t="str">
        <f t="shared" si="4"/>
        <v>film &amp; video</v>
      </c>
      <c r="T5" t="str">
        <f t="shared" si="5"/>
        <v>television</v>
      </c>
      <c r="W5" t="s">
        <v>8222</v>
      </c>
      <c r="Y5" t="s">
        <v>8221</v>
      </c>
    </row>
    <row r="6" spans="1:2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1">
        <f t="shared" si="0"/>
        <v>42327.834247685183</v>
      </c>
      <c r="L6" s="11">
        <f t="shared" si="1"/>
        <v>42357.834247685183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1.2299154545454545</v>
      </c>
      <c r="R6" s="6">
        <f t="shared" si="3"/>
        <v>190.55028169014085</v>
      </c>
      <c r="S6" t="str">
        <f t="shared" si="4"/>
        <v>film &amp; video</v>
      </c>
      <c r="T6" t="str">
        <f t="shared" si="5"/>
        <v>television</v>
      </c>
      <c r="Y6" t="s">
        <v>8222</v>
      </c>
    </row>
    <row r="7" spans="1:2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1">
        <f t="shared" si="0"/>
        <v>42563.932951388888</v>
      </c>
      <c r="L7" s="11">
        <f t="shared" si="1"/>
        <v>42580.232638888891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1.0977744436109027</v>
      </c>
      <c r="R7" s="6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1">
        <f t="shared" si="0"/>
        <v>41794.072337962964</v>
      </c>
      <c r="L8" s="11">
        <f t="shared" si="1"/>
        <v>41804.072337962964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1.064875</v>
      </c>
      <c r="R8" s="6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1">
        <f t="shared" si="0"/>
        <v>42516.047071759262</v>
      </c>
      <c r="L9" s="11">
        <f t="shared" si="1"/>
        <v>42556.047071759262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1.0122222222222221</v>
      </c>
      <c r="R9" s="6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1">
        <f t="shared" si="0"/>
        <v>42468.94458333333</v>
      </c>
      <c r="L10" s="11">
        <f t="shared" si="1"/>
        <v>42475.875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1.0004342857142856</v>
      </c>
      <c r="R10" s="6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1">
        <f t="shared" si="0"/>
        <v>42447.103518518517</v>
      </c>
      <c r="L11" s="11">
        <f t="shared" si="1"/>
        <v>42477.103518518517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1.2599800000000001</v>
      </c>
      <c r="R11" s="6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1">
        <f t="shared" si="0"/>
        <v>41780.068043981482</v>
      </c>
      <c r="L12" s="11">
        <f t="shared" si="1"/>
        <v>41815.068043981482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1.0049999999999999</v>
      </c>
      <c r="R12" s="6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1">
        <f t="shared" si="0"/>
        <v>42572.778495370367</v>
      </c>
      <c r="L13" s="11">
        <f t="shared" si="1"/>
        <v>42604.125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1.2050000000000001</v>
      </c>
      <c r="R13" s="6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1">
        <f t="shared" si="0"/>
        <v>41791.713252314818</v>
      </c>
      <c r="L14" s="11">
        <f t="shared" si="1"/>
        <v>41836.125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1.6529333333333334</v>
      </c>
      <c r="R14" s="6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1">
        <f t="shared" si="0"/>
        <v>42508.677187499998</v>
      </c>
      <c r="L15" s="11">
        <f t="shared" si="1"/>
        <v>42544.852083333331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1.5997142857142856</v>
      </c>
      <c r="R15" s="6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1">
        <f t="shared" si="0"/>
        <v>41808.02648148148</v>
      </c>
      <c r="L16" s="11">
        <f t="shared" si="1"/>
        <v>41833.582638888889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1.0093333333333334</v>
      </c>
      <c r="R16" s="6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1">
        <f t="shared" si="0"/>
        <v>42256.391875000001</v>
      </c>
      <c r="L17" s="11">
        <f t="shared" si="1"/>
        <v>42274.843055555553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1.0660000000000001</v>
      </c>
      <c r="R17" s="6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1">
        <f t="shared" si="0"/>
        <v>41760.796423611115</v>
      </c>
      <c r="L18" s="11">
        <f t="shared" si="1"/>
        <v>41806.229166666664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1.0024166666666667</v>
      </c>
      <c r="R18" s="6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1">
        <f t="shared" si="0"/>
        <v>41917.731736111113</v>
      </c>
      <c r="L19" s="11">
        <f t="shared" si="1"/>
        <v>41947.773402777777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1.0066666666666666</v>
      </c>
      <c r="R19" s="6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1">
        <f t="shared" si="0"/>
        <v>41869.542314814818</v>
      </c>
      <c r="L20" s="11">
        <f t="shared" si="1"/>
        <v>41899.542314814818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1.0632110000000001</v>
      </c>
      <c r="R20" s="6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1">
        <f t="shared" si="0"/>
        <v>42175.816365740742</v>
      </c>
      <c r="L21" s="11">
        <f t="shared" si="1"/>
        <v>42205.816365740742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1.4529411764705882</v>
      </c>
      <c r="R21" s="6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1">
        <f t="shared" si="0"/>
        <v>42200.758240740746</v>
      </c>
      <c r="L22" s="11">
        <f t="shared" si="1"/>
        <v>42260.758240740746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1.002</v>
      </c>
      <c r="R22" s="6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1">
        <f t="shared" si="0"/>
        <v>41878.627187500002</v>
      </c>
      <c r="L23" s="11">
        <f t="shared" si="1"/>
        <v>41908.627187500002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1.0913513513513513</v>
      </c>
      <c r="R23" s="6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1">
        <f t="shared" si="0"/>
        <v>41989.91134259259</v>
      </c>
      <c r="L24" s="11">
        <f t="shared" si="1"/>
        <v>42005.332638888889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1.1714285714285715</v>
      </c>
      <c r="R24" s="6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1">
        <f t="shared" si="0"/>
        <v>42097.778946759259</v>
      </c>
      <c r="L25" s="11">
        <f t="shared" si="1"/>
        <v>42124.638888888891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1.1850000000000001</v>
      </c>
      <c r="R25" s="6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1">
        <f t="shared" si="0"/>
        <v>42229.820173611108</v>
      </c>
      <c r="L26" s="11">
        <f t="shared" si="1"/>
        <v>42262.818750000006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1.0880768571428572</v>
      </c>
      <c r="R26" s="6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1">
        <f t="shared" si="0"/>
        <v>42318.025011574078</v>
      </c>
      <c r="L27" s="11">
        <f t="shared" si="1"/>
        <v>42378.025011574078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1.3333333333333333</v>
      </c>
      <c r="R27" s="6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1">
        <f t="shared" si="0"/>
        <v>41828.515555555554</v>
      </c>
      <c r="L28" s="11">
        <f t="shared" si="1"/>
        <v>41868.515555555554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1.552</v>
      </c>
      <c r="R28" s="6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1">
        <f t="shared" si="0"/>
        <v>41929.164733796293</v>
      </c>
      <c r="L29" s="11">
        <f t="shared" si="1"/>
        <v>41959.206400462965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1.1172500000000001</v>
      </c>
      <c r="R29" s="6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1">
        <f t="shared" si="0"/>
        <v>42324.96393518518</v>
      </c>
      <c r="L30" s="11">
        <f t="shared" si="1"/>
        <v>42354.96393518518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1.0035000000000001</v>
      </c>
      <c r="R30" s="6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1">
        <f t="shared" si="0"/>
        <v>41812.67324074074</v>
      </c>
      <c r="L31" s="11">
        <f t="shared" si="1"/>
        <v>41842.67324074074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1.2333333333333334</v>
      </c>
      <c r="R31" s="6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1">
        <f t="shared" si="0"/>
        <v>41842.292997685188</v>
      </c>
      <c r="L32" s="11">
        <f t="shared" si="1"/>
        <v>41872.292997685188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1.0129975</v>
      </c>
      <c r="R32" s="6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1">
        <f t="shared" si="0"/>
        <v>42376.79206018518</v>
      </c>
      <c r="L33" s="11">
        <f t="shared" si="1"/>
        <v>42394.79206018518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 s="6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1">
        <f t="shared" si="0"/>
        <v>42461.627511574072</v>
      </c>
      <c r="L34" s="11">
        <f t="shared" si="1"/>
        <v>42503.165972222225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1.0024604569420035</v>
      </c>
      <c r="R34" s="6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1">
        <f t="shared" si="0"/>
        <v>42286.660891203705</v>
      </c>
      <c r="L35" s="11">
        <f t="shared" si="1"/>
        <v>42316.702557870376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1.0209523809523811</v>
      </c>
      <c r="R35" s="6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1">
        <f t="shared" si="0"/>
        <v>41841.321770833332</v>
      </c>
      <c r="L36" s="11">
        <f t="shared" si="1"/>
        <v>41856.321770833332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1.3046153846153845</v>
      </c>
      <c r="R36" s="6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1">
        <f t="shared" si="0"/>
        <v>42098.291828703703</v>
      </c>
      <c r="L37" s="11">
        <f t="shared" si="1"/>
        <v>42122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1.665</v>
      </c>
      <c r="R37" s="6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1">
        <f t="shared" si="0"/>
        <v>42068.307002314818</v>
      </c>
      <c r="L38" s="11">
        <f t="shared" si="1"/>
        <v>42098.265335648146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1.4215</v>
      </c>
      <c r="R38" s="6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1">
        <f t="shared" si="0"/>
        <v>42032.693043981482</v>
      </c>
      <c r="L39" s="11">
        <f t="shared" si="1"/>
        <v>42062.693043981482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1.8344090909090909</v>
      </c>
      <c r="R39" s="6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1">
        <f t="shared" si="0"/>
        <v>41375.057222222218</v>
      </c>
      <c r="L40" s="11">
        <f t="shared" si="1"/>
        <v>41405.057222222218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1.1004</v>
      </c>
      <c r="R40" s="6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1">
        <f t="shared" si="0"/>
        <v>41754.047083333331</v>
      </c>
      <c r="L41" s="11">
        <f t="shared" si="1"/>
        <v>41784.957638888889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1.3098000000000001</v>
      </c>
      <c r="R41" s="6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1">
        <f t="shared" si="0"/>
        <v>41789.21398148148</v>
      </c>
      <c r="L42" s="11">
        <f t="shared" si="1"/>
        <v>41809.166666666664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1.0135000000000001</v>
      </c>
      <c r="R42" s="6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1">
        <f t="shared" si="0"/>
        <v>41887.568912037037</v>
      </c>
      <c r="L43" s="11">
        <f t="shared" si="1"/>
        <v>41917.568912037037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 s="6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1">
        <f t="shared" si="0"/>
        <v>41971.639189814814</v>
      </c>
      <c r="L44" s="11">
        <f t="shared" si="1"/>
        <v>42001.639189814814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1.4185714285714286</v>
      </c>
      <c r="R44" s="6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1">
        <f t="shared" si="0"/>
        <v>41802.790347222224</v>
      </c>
      <c r="L45" s="11">
        <f t="shared" si="1"/>
        <v>41833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3.0865999999999998</v>
      </c>
      <c r="R45" s="6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1">
        <f t="shared" si="0"/>
        <v>41874.098807870374</v>
      </c>
      <c r="L46" s="11">
        <f t="shared" si="1"/>
        <v>41919.098807870374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 s="6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1">
        <f t="shared" si="0"/>
        <v>42457.623923611114</v>
      </c>
      <c r="L47" s="11">
        <f t="shared" si="1"/>
        <v>42487.623923611114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1.2</v>
      </c>
      <c r="R47" s="6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1">
        <f t="shared" si="0"/>
        <v>42323.964976851858</v>
      </c>
      <c r="L48" s="11">
        <f t="shared" si="1"/>
        <v>42353.964976851858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1.0416666666666667</v>
      </c>
      <c r="R48" s="6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1">
        <f t="shared" si="0"/>
        <v>41932.819525462961</v>
      </c>
      <c r="L49" s="11">
        <f t="shared" si="1"/>
        <v>41992.861192129625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1.0761100000000001</v>
      </c>
      <c r="R49" s="6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1">
        <f t="shared" si="0"/>
        <v>42033.516898148147</v>
      </c>
      <c r="L50" s="11">
        <f t="shared" si="1"/>
        <v>42064.5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1.0794999999999999</v>
      </c>
      <c r="R50" s="6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1">
        <f t="shared" si="0"/>
        <v>42271.176446759258</v>
      </c>
      <c r="L51" s="11">
        <f t="shared" si="1"/>
        <v>42301.176446759258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 s="6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1">
        <f t="shared" si="0"/>
        <v>41995.752986111111</v>
      </c>
      <c r="L52" s="11">
        <f t="shared" si="1"/>
        <v>42034.708333333328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 s="6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1">
        <f t="shared" si="0"/>
        <v>42196.928668981483</v>
      </c>
      <c r="L53" s="11">
        <f t="shared" si="1"/>
        <v>42226.928668981483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1.2801818181818181</v>
      </c>
      <c r="R53" s="6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1">
        <f t="shared" si="0"/>
        <v>41807.701921296299</v>
      </c>
      <c r="L54" s="11">
        <f t="shared" si="1"/>
        <v>41837.701921296299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1.1620999999999999</v>
      </c>
      <c r="R54" s="6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1">
        <f t="shared" si="0"/>
        <v>41719.549131944441</v>
      </c>
      <c r="L55" s="11">
        <f t="shared" si="1"/>
        <v>41733.916666666664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1.0963333333333334</v>
      </c>
      <c r="R55" s="6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1">
        <f t="shared" si="0"/>
        <v>42333.713206018518</v>
      </c>
      <c r="L56" s="11">
        <f t="shared" si="1"/>
        <v>42363.713206018518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1.01</v>
      </c>
      <c r="R56" s="6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1">
        <f t="shared" si="0"/>
        <v>42496.968935185185</v>
      </c>
      <c r="L57" s="11">
        <f t="shared" si="1"/>
        <v>42517.968935185185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1.2895348837209302</v>
      </c>
      <c r="R57" s="6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1">
        <f t="shared" si="0"/>
        <v>42149.548888888887</v>
      </c>
      <c r="L58" s="11">
        <f t="shared" si="1"/>
        <v>42163.666666666672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1.0726249999999999</v>
      </c>
      <c r="R58" s="6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1">
        <f t="shared" si="0"/>
        <v>42089.83289351852</v>
      </c>
      <c r="L59" s="11">
        <f t="shared" si="1"/>
        <v>42119.83289351852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1.0189999999999999</v>
      </c>
      <c r="R59" s="6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1">
        <f t="shared" si="0"/>
        <v>41932.745046296295</v>
      </c>
      <c r="L60" s="11">
        <f t="shared" si="1"/>
        <v>41962.786712962959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1.0290999999999999</v>
      </c>
      <c r="R60" s="6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1">
        <f t="shared" si="0"/>
        <v>42230.23583333334</v>
      </c>
      <c r="L61" s="11">
        <f t="shared" si="1"/>
        <v>42261.875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1.0012570000000001</v>
      </c>
      <c r="R61" s="6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1">
        <f t="shared" si="0"/>
        <v>41701.901817129627</v>
      </c>
      <c r="L62" s="11">
        <f t="shared" si="1"/>
        <v>41721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1.0329622222222221</v>
      </c>
      <c r="R62" s="6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1">
        <f t="shared" si="0"/>
        <v>41409.814317129632</v>
      </c>
      <c r="L63" s="11">
        <f t="shared" si="1"/>
        <v>41431.814317129632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1.4830000000000001</v>
      </c>
      <c r="R63" s="6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1">
        <f t="shared" si="0"/>
        <v>41311.799513888887</v>
      </c>
      <c r="L64" s="11">
        <f t="shared" si="1"/>
        <v>41336.799513888887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1.5473333333333332</v>
      </c>
      <c r="R64" s="6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1">
        <f t="shared" si="0"/>
        <v>41612.912187499998</v>
      </c>
      <c r="L65" s="11">
        <f t="shared" si="1"/>
        <v>41636.207638888889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1.1351849999999999</v>
      </c>
      <c r="R65" s="6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1">
        <f t="shared" si="0"/>
        <v>41433.01829861111</v>
      </c>
      <c r="L66" s="11">
        <f t="shared" si="1"/>
        <v>41463.01829861111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1.7333333333333334</v>
      </c>
      <c r="R66" s="6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1">
        <f t="shared" ref="K67:K130" si="6">(((J67/60)/60)/24)+DATE(1970,1,1)</f>
        <v>41835.821226851855</v>
      </c>
      <c r="L67" s="11">
        <f t="shared" ref="L67:L130" si="7">(((I67/60)/60)/24)+DATE(1970,1,1)</f>
        <v>41862.249305555553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8">E67/D67</f>
        <v>1.0752857142857142</v>
      </c>
      <c r="R67" s="6">
        <f t="shared" ref="R67:R130" si="9">E67/N67</f>
        <v>132.05263157894737</v>
      </c>
      <c r="S67" t="str">
        <f t="shared" ref="S67:S130" si="10">LEFT(P67, SEARCH("/", P67)-1)</f>
        <v>film &amp; video</v>
      </c>
      <c r="T67" t="str">
        <f t="shared" ref="T67:T130" si="11">RIGHT(P67,LEN(P67)-SEARCH("/",P67))</f>
        <v>shorts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1">
        <f t="shared" si="6"/>
        <v>42539.849768518514</v>
      </c>
      <c r="L68" s="11">
        <f t="shared" si="7"/>
        <v>42569.849768518514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8"/>
        <v>1.1859999999999999</v>
      </c>
      <c r="R68" s="6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1">
        <f t="shared" si="6"/>
        <v>41075.583379629628</v>
      </c>
      <c r="L69" s="11">
        <f t="shared" si="7"/>
        <v>41105.583379629628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8"/>
        <v>1.1625000000000001</v>
      </c>
      <c r="R69" s="6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1">
        <f t="shared" si="6"/>
        <v>41663.569340277776</v>
      </c>
      <c r="L70" s="11">
        <f t="shared" si="7"/>
        <v>41693.569340277776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8"/>
        <v>1.2716666666666667</v>
      </c>
      <c r="R70" s="6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1">
        <f t="shared" si="6"/>
        <v>40786.187789351854</v>
      </c>
      <c r="L71" s="11">
        <f t="shared" si="7"/>
        <v>40818.290972222225</v>
      </c>
      <c r="M71" t="b">
        <v>0</v>
      </c>
      <c r="N71">
        <v>178</v>
      </c>
      <c r="O71" t="b">
        <v>1</v>
      </c>
      <c r="P71" t="s">
        <v>8266</v>
      </c>
      <c r="Q71" s="5">
        <f t="shared" si="8"/>
        <v>1.109423</v>
      </c>
      <c r="R71" s="6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1">
        <f t="shared" si="6"/>
        <v>40730.896354166667</v>
      </c>
      <c r="L72" s="11">
        <f t="shared" si="7"/>
        <v>40790.896354166667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8"/>
        <v>1.272</v>
      </c>
      <c r="R72" s="6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1">
        <f t="shared" si="6"/>
        <v>40997.271493055552</v>
      </c>
      <c r="L73" s="11">
        <f t="shared" si="7"/>
        <v>41057.271493055552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8"/>
        <v>1.2394444444444443</v>
      </c>
      <c r="R73" s="6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1">
        <f t="shared" si="6"/>
        <v>41208.010196759256</v>
      </c>
      <c r="L74" s="11">
        <f t="shared" si="7"/>
        <v>41228</v>
      </c>
      <c r="M74" t="b">
        <v>0</v>
      </c>
      <c r="N74">
        <v>41</v>
      </c>
      <c r="O74" t="b">
        <v>1</v>
      </c>
      <c r="P74" t="s">
        <v>8266</v>
      </c>
      <c r="Q74" s="5">
        <f t="shared" si="8"/>
        <v>1.084090909090909</v>
      </c>
      <c r="R74" s="6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1">
        <f t="shared" si="6"/>
        <v>40587.75675925926</v>
      </c>
      <c r="L75" s="11">
        <f t="shared" si="7"/>
        <v>40666.165972222225</v>
      </c>
      <c r="M75" t="b">
        <v>0</v>
      </c>
      <c r="N75">
        <v>18</v>
      </c>
      <c r="O75" t="b">
        <v>1</v>
      </c>
      <c r="P75" t="s">
        <v>8266</v>
      </c>
      <c r="Q75" s="5">
        <f t="shared" si="8"/>
        <v>1</v>
      </c>
      <c r="R75" s="6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1">
        <f t="shared" si="6"/>
        <v>42360.487210648149</v>
      </c>
      <c r="L76" s="11">
        <f t="shared" si="7"/>
        <v>42390.487210648149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8"/>
        <v>1.1293199999999999</v>
      </c>
      <c r="R76" s="6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1">
        <f t="shared" si="6"/>
        <v>41357.209166666667</v>
      </c>
      <c r="L77" s="11">
        <f t="shared" si="7"/>
        <v>41387.209166666667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8"/>
        <v>1.1542857142857144</v>
      </c>
      <c r="R77" s="6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1">
        <f t="shared" si="6"/>
        <v>40844.691643518519</v>
      </c>
      <c r="L78" s="11">
        <f t="shared" si="7"/>
        <v>40904.733310185184</v>
      </c>
      <c r="M78" t="b">
        <v>0</v>
      </c>
      <c r="N78">
        <v>15</v>
      </c>
      <c r="O78" t="b">
        <v>1</v>
      </c>
      <c r="P78" t="s">
        <v>8266</v>
      </c>
      <c r="Q78" s="5">
        <f t="shared" si="8"/>
        <v>1.5333333333333334</v>
      </c>
      <c r="R78" s="6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1">
        <f t="shared" si="6"/>
        <v>40997.144872685189</v>
      </c>
      <c r="L79" s="11">
        <f t="shared" si="7"/>
        <v>41050.124305555553</v>
      </c>
      <c r="M79" t="b">
        <v>0</v>
      </c>
      <c r="N79">
        <v>26</v>
      </c>
      <c r="O79" t="b">
        <v>1</v>
      </c>
      <c r="P79" t="s">
        <v>8266</v>
      </c>
      <c r="Q79" s="5">
        <f t="shared" si="8"/>
        <v>3.9249999999999998</v>
      </c>
      <c r="R79" s="6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1">
        <f t="shared" si="6"/>
        <v>42604.730567129634</v>
      </c>
      <c r="L80" s="11">
        <f t="shared" si="7"/>
        <v>42614.730567129634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8"/>
        <v>27.02</v>
      </c>
      <c r="R80" s="6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1">
        <f t="shared" si="6"/>
        <v>41724.776539351849</v>
      </c>
      <c r="L81" s="11">
        <f t="shared" si="7"/>
        <v>41754.776539351849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8"/>
        <v>1.27</v>
      </c>
      <c r="R81" s="6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1">
        <f t="shared" si="6"/>
        <v>41583.083981481483</v>
      </c>
      <c r="L82" s="11">
        <f t="shared" si="7"/>
        <v>41618.083981481483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8"/>
        <v>1.0725</v>
      </c>
      <c r="R82" s="6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1">
        <f t="shared" si="6"/>
        <v>41100.158877314818</v>
      </c>
      <c r="L83" s="11">
        <f t="shared" si="7"/>
        <v>41104.126388888886</v>
      </c>
      <c r="M83" t="b">
        <v>0</v>
      </c>
      <c r="N83">
        <v>28</v>
      </c>
      <c r="O83" t="b">
        <v>1</v>
      </c>
      <c r="P83" t="s">
        <v>8266</v>
      </c>
      <c r="Q83" s="5">
        <f t="shared" si="8"/>
        <v>1.98</v>
      </c>
      <c r="R83" s="6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1">
        <f t="shared" si="6"/>
        <v>40795.820150462961</v>
      </c>
      <c r="L84" s="11">
        <f t="shared" si="7"/>
        <v>40825.820150462961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8"/>
        <v>1.0001249999999999</v>
      </c>
      <c r="R84" s="6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1">
        <f t="shared" si="6"/>
        <v>42042.615613425922</v>
      </c>
      <c r="L85" s="11">
        <f t="shared" si="7"/>
        <v>42057.479166666672</v>
      </c>
      <c r="M85" t="b">
        <v>0</v>
      </c>
      <c r="N85">
        <v>13</v>
      </c>
      <c r="O85" t="b">
        <v>1</v>
      </c>
      <c r="P85" t="s">
        <v>8266</v>
      </c>
      <c r="Q85" s="5">
        <f t="shared" si="8"/>
        <v>1.0249999999999999</v>
      </c>
      <c r="R85" s="6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1">
        <f t="shared" si="6"/>
        <v>40648.757939814815</v>
      </c>
      <c r="L86" s="11">
        <f t="shared" si="7"/>
        <v>40678.757939814815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8"/>
        <v>1</v>
      </c>
      <c r="R86" s="6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1">
        <f t="shared" si="6"/>
        <v>40779.125428240739</v>
      </c>
      <c r="L87" s="11">
        <f t="shared" si="7"/>
        <v>40809.125428240739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8"/>
        <v>1.2549999999999999</v>
      </c>
      <c r="R87" s="6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1">
        <f t="shared" si="6"/>
        <v>42291.556076388893</v>
      </c>
      <c r="L88" s="11">
        <f t="shared" si="7"/>
        <v>42365.59774305555</v>
      </c>
      <c r="M88" t="b">
        <v>0</v>
      </c>
      <c r="N88">
        <v>17</v>
      </c>
      <c r="O88" t="b">
        <v>1</v>
      </c>
      <c r="P88" t="s">
        <v>8266</v>
      </c>
      <c r="Q88" s="5">
        <f t="shared" si="8"/>
        <v>1.0646666666666667</v>
      </c>
      <c r="R88" s="6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1">
        <f t="shared" si="6"/>
        <v>40322.53938657407</v>
      </c>
      <c r="L89" s="11">
        <f t="shared" si="7"/>
        <v>40332.070138888892</v>
      </c>
      <c r="M89" t="b">
        <v>0</v>
      </c>
      <c r="N89">
        <v>25</v>
      </c>
      <c r="O89" t="b">
        <v>1</v>
      </c>
      <c r="P89" t="s">
        <v>8266</v>
      </c>
      <c r="Q89" s="5">
        <f t="shared" si="8"/>
        <v>1.046</v>
      </c>
      <c r="R89" s="6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1">
        <f t="shared" si="6"/>
        <v>41786.65892361111</v>
      </c>
      <c r="L90" s="11">
        <f t="shared" si="7"/>
        <v>41812.65892361111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8"/>
        <v>1.0285714285714285</v>
      </c>
      <c r="R90" s="6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1">
        <f t="shared" si="6"/>
        <v>41402.752222222225</v>
      </c>
      <c r="L91" s="11">
        <f t="shared" si="7"/>
        <v>41427.752222222225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8"/>
        <v>1.1506666666666667</v>
      </c>
      <c r="R91" s="6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1">
        <f t="shared" si="6"/>
        <v>40706.297442129631</v>
      </c>
      <c r="L92" s="11">
        <f t="shared" si="7"/>
        <v>40736.297442129631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8"/>
        <v>1.004</v>
      </c>
      <c r="R92" s="6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1">
        <f t="shared" si="6"/>
        <v>40619.402361111112</v>
      </c>
      <c r="L93" s="11">
        <f t="shared" si="7"/>
        <v>40680.402361111112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8"/>
        <v>1.2</v>
      </c>
      <c r="R93" s="6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1">
        <f t="shared" si="6"/>
        <v>42721.198877314819</v>
      </c>
      <c r="L94" s="11">
        <f t="shared" si="7"/>
        <v>42767.333333333328</v>
      </c>
      <c r="M94" t="b">
        <v>0</v>
      </c>
      <c r="N94">
        <v>43</v>
      </c>
      <c r="O94" t="b">
        <v>1</v>
      </c>
      <c r="P94" t="s">
        <v>8266</v>
      </c>
      <c r="Q94" s="5">
        <f t="shared" si="8"/>
        <v>1.052</v>
      </c>
      <c r="R94" s="6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1">
        <f t="shared" si="6"/>
        <v>41065.858067129629</v>
      </c>
      <c r="L95" s="11">
        <f t="shared" si="7"/>
        <v>41093.875</v>
      </c>
      <c r="M95" t="b">
        <v>0</v>
      </c>
      <c r="N95">
        <v>15</v>
      </c>
      <c r="O95" t="b">
        <v>1</v>
      </c>
      <c r="P95" t="s">
        <v>8266</v>
      </c>
      <c r="Q95" s="5">
        <f t="shared" si="8"/>
        <v>1.1060000000000001</v>
      </c>
      <c r="R95" s="6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1">
        <f t="shared" si="6"/>
        <v>41716.717847222222</v>
      </c>
      <c r="L96" s="11">
        <f t="shared" si="7"/>
        <v>41736.717847222222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8"/>
        <v>1.04</v>
      </c>
      <c r="R96" s="6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1">
        <f t="shared" si="6"/>
        <v>40935.005104166667</v>
      </c>
      <c r="L97" s="11">
        <f t="shared" si="7"/>
        <v>40965.005104166667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8"/>
        <v>1.3142857142857143</v>
      </c>
      <c r="R97" s="6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1">
        <f t="shared" si="6"/>
        <v>40324.662511574075</v>
      </c>
      <c r="L98" s="11">
        <f t="shared" si="7"/>
        <v>40391.125</v>
      </c>
      <c r="M98" t="b">
        <v>0</v>
      </c>
      <c r="N98">
        <v>34</v>
      </c>
      <c r="O98" t="b">
        <v>1</v>
      </c>
      <c r="P98" t="s">
        <v>8266</v>
      </c>
      <c r="Q98" s="5">
        <f t="shared" si="8"/>
        <v>1.1466666666666667</v>
      </c>
      <c r="R98" s="6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1">
        <f t="shared" si="6"/>
        <v>40706.135208333333</v>
      </c>
      <c r="L99" s="11">
        <f t="shared" si="7"/>
        <v>40736.135208333333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8"/>
        <v>1.0625</v>
      </c>
      <c r="R99" s="6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1">
        <f t="shared" si="6"/>
        <v>41214.79483796296</v>
      </c>
      <c r="L100" s="11">
        <f t="shared" si="7"/>
        <v>41250.979166666664</v>
      </c>
      <c r="M100" t="b">
        <v>0</v>
      </c>
      <c r="N100">
        <v>60</v>
      </c>
      <c r="O100" t="b">
        <v>1</v>
      </c>
      <c r="P100" t="s">
        <v>8266</v>
      </c>
      <c r="Q100" s="5">
        <f t="shared" si="8"/>
        <v>1.0625</v>
      </c>
      <c r="R100" s="6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1">
        <f t="shared" si="6"/>
        <v>41631.902766203704</v>
      </c>
      <c r="L101" s="11">
        <f t="shared" si="7"/>
        <v>41661.902766203704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8"/>
        <v>1.0601933333333333</v>
      </c>
      <c r="R101" s="6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1">
        <f t="shared" si="6"/>
        <v>41197.753310185188</v>
      </c>
      <c r="L102" s="11">
        <f t="shared" si="7"/>
        <v>41217.794976851852</v>
      </c>
      <c r="M102" t="b">
        <v>0</v>
      </c>
      <c r="N102">
        <v>26</v>
      </c>
      <c r="O102" t="b">
        <v>1</v>
      </c>
      <c r="P102" t="s">
        <v>8266</v>
      </c>
      <c r="Q102" s="5">
        <f t="shared" si="8"/>
        <v>1</v>
      </c>
      <c r="R102" s="6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1">
        <f t="shared" si="6"/>
        <v>41274.776736111111</v>
      </c>
      <c r="L103" s="11">
        <f t="shared" si="7"/>
        <v>41298.776736111111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8"/>
        <v>1</v>
      </c>
      <c r="R103" s="6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1">
        <f t="shared" si="6"/>
        <v>40505.131168981483</v>
      </c>
      <c r="L104" s="11">
        <f t="shared" si="7"/>
        <v>40535.131168981483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8"/>
        <v>1.2775000000000001</v>
      </c>
      <c r="R104" s="6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1">
        <f t="shared" si="6"/>
        <v>41682.805902777778</v>
      </c>
      <c r="L105" s="11">
        <f t="shared" si="7"/>
        <v>41705.805902777778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8"/>
        <v>1.0515384615384615</v>
      </c>
      <c r="R105" s="6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1">
        <f t="shared" si="6"/>
        <v>40612.695208333331</v>
      </c>
      <c r="L106" s="11">
        <f t="shared" si="7"/>
        <v>40636.041666666664</v>
      </c>
      <c r="M106" t="b">
        <v>0</v>
      </c>
      <c r="N106">
        <v>10</v>
      </c>
      <c r="O106" t="b">
        <v>1</v>
      </c>
      <c r="P106" t="s">
        <v>8266</v>
      </c>
      <c r="Q106" s="5">
        <f t="shared" si="8"/>
        <v>1.2</v>
      </c>
      <c r="R106" s="6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1">
        <f t="shared" si="6"/>
        <v>42485.724768518514</v>
      </c>
      <c r="L107" s="11">
        <f t="shared" si="7"/>
        <v>42504</v>
      </c>
      <c r="M107" t="b">
        <v>0</v>
      </c>
      <c r="N107">
        <v>60</v>
      </c>
      <c r="O107" t="b">
        <v>1</v>
      </c>
      <c r="P107" t="s">
        <v>8266</v>
      </c>
      <c r="Q107" s="5">
        <f t="shared" si="8"/>
        <v>1.074090909090909</v>
      </c>
      <c r="R107" s="6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1">
        <f t="shared" si="6"/>
        <v>40987.776631944449</v>
      </c>
      <c r="L108" s="11">
        <f t="shared" si="7"/>
        <v>41001.776631944449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8"/>
        <v>1.0049999999999999</v>
      </c>
      <c r="R108" s="6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1">
        <f t="shared" si="6"/>
        <v>40635.982488425929</v>
      </c>
      <c r="L109" s="11">
        <f t="shared" si="7"/>
        <v>40657.982488425929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8"/>
        <v>1.0246666666666666</v>
      </c>
      <c r="R109" s="6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1">
        <f t="shared" si="6"/>
        <v>41365.613078703704</v>
      </c>
      <c r="L110" s="11">
        <f t="shared" si="7"/>
        <v>41425.613078703704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8"/>
        <v>2.4666666666666668</v>
      </c>
      <c r="R110" s="6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1">
        <f t="shared" si="6"/>
        <v>40570.025810185187</v>
      </c>
      <c r="L111" s="11">
        <f t="shared" si="7"/>
        <v>40600.025810185187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8"/>
        <v>2.1949999999999998</v>
      </c>
      <c r="R111" s="6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1">
        <f t="shared" si="6"/>
        <v>41557.949687500004</v>
      </c>
      <c r="L112" s="11">
        <f t="shared" si="7"/>
        <v>41592.249305555553</v>
      </c>
      <c r="M112" t="b">
        <v>0</v>
      </c>
      <c r="N112">
        <v>26</v>
      </c>
      <c r="O112" t="b">
        <v>1</v>
      </c>
      <c r="P112" t="s">
        <v>8266</v>
      </c>
      <c r="Q112" s="5">
        <f t="shared" si="8"/>
        <v>1.3076923076923077</v>
      </c>
      <c r="R112" s="6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1">
        <f t="shared" si="6"/>
        <v>42125.333182870367</v>
      </c>
      <c r="L113" s="11">
        <f t="shared" si="7"/>
        <v>42155.333182870367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8"/>
        <v>1.5457142857142858</v>
      </c>
      <c r="R113" s="6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1">
        <f t="shared" si="6"/>
        <v>41718.043032407404</v>
      </c>
      <c r="L114" s="11">
        <f t="shared" si="7"/>
        <v>41742.083333333336</v>
      </c>
      <c r="M114" t="b">
        <v>0</v>
      </c>
      <c r="N114">
        <v>81</v>
      </c>
      <c r="O114" t="b">
        <v>1</v>
      </c>
      <c r="P114" t="s">
        <v>8266</v>
      </c>
      <c r="Q114" s="5">
        <f t="shared" si="8"/>
        <v>1.04</v>
      </c>
      <c r="R114" s="6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1">
        <f t="shared" si="6"/>
        <v>40753.758425925924</v>
      </c>
      <c r="L115" s="11">
        <f t="shared" si="7"/>
        <v>40761.625</v>
      </c>
      <c r="M115" t="b">
        <v>0</v>
      </c>
      <c r="N115">
        <v>78</v>
      </c>
      <c r="O115" t="b">
        <v>1</v>
      </c>
      <c r="P115" t="s">
        <v>8266</v>
      </c>
      <c r="Q115" s="5">
        <f t="shared" si="8"/>
        <v>1.41</v>
      </c>
      <c r="R115" s="6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1">
        <f t="shared" si="6"/>
        <v>40861.27416666667</v>
      </c>
      <c r="L116" s="11">
        <f t="shared" si="7"/>
        <v>40921.27416666667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8"/>
        <v>1.0333333333333334</v>
      </c>
      <c r="R116" s="6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1">
        <f t="shared" si="6"/>
        <v>40918.738935185182</v>
      </c>
      <c r="L117" s="11">
        <f t="shared" si="7"/>
        <v>40943.738935185182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8"/>
        <v>1.4044444444444444</v>
      </c>
      <c r="R117" s="6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1">
        <f t="shared" si="6"/>
        <v>40595.497164351851</v>
      </c>
      <c r="L118" s="11">
        <f t="shared" si="7"/>
        <v>40641.455497685187</v>
      </c>
      <c r="M118" t="b">
        <v>0</v>
      </c>
      <c r="N118">
        <v>57</v>
      </c>
      <c r="O118" t="b">
        <v>1</v>
      </c>
      <c r="P118" t="s">
        <v>8266</v>
      </c>
      <c r="Q118" s="5">
        <f t="shared" si="8"/>
        <v>1.1365714285714286</v>
      </c>
      <c r="R118" s="6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1">
        <f t="shared" si="6"/>
        <v>40248.834999999999</v>
      </c>
      <c r="L119" s="11">
        <f t="shared" si="7"/>
        <v>40338.791666666664</v>
      </c>
      <c r="M119" t="b">
        <v>0</v>
      </c>
      <c r="N119">
        <v>27</v>
      </c>
      <c r="O119" t="b">
        <v>1</v>
      </c>
      <c r="P119" t="s">
        <v>8266</v>
      </c>
      <c r="Q119" s="5">
        <f t="shared" si="8"/>
        <v>1.0049377777777779</v>
      </c>
      <c r="R119" s="6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1">
        <f t="shared" si="6"/>
        <v>40723.053657407407</v>
      </c>
      <c r="L120" s="11">
        <f t="shared" si="7"/>
        <v>40753.053657407407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8"/>
        <v>1.1303159999999999</v>
      </c>
      <c r="R120" s="6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1">
        <f t="shared" si="6"/>
        <v>40739.069282407407</v>
      </c>
      <c r="L121" s="11">
        <f t="shared" si="7"/>
        <v>40768.958333333336</v>
      </c>
      <c r="M121" t="b">
        <v>0</v>
      </c>
      <c r="N121">
        <v>37</v>
      </c>
      <c r="O121" t="b">
        <v>1</v>
      </c>
      <c r="P121" t="s">
        <v>8266</v>
      </c>
      <c r="Q121" s="5">
        <f t="shared" si="8"/>
        <v>1.0455692307692308</v>
      </c>
      <c r="R121" s="6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8394</v>
      </c>
      <c r="G122" t="s">
        <v>8231</v>
      </c>
      <c r="H122" t="s">
        <v>8252</v>
      </c>
      <c r="I122">
        <v>1475457107</v>
      </c>
      <c r="J122">
        <v>1472865107</v>
      </c>
      <c r="K122" s="11">
        <f t="shared" si="6"/>
        <v>42616.049849537041</v>
      </c>
      <c r="L122" s="11">
        <f t="shared" si="7"/>
        <v>42646.049849537041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8"/>
        <v>1.4285714285714287E-4</v>
      </c>
      <c r="R122" s="6">
        <f t="shared" si="9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8394</v>
      </c>
      <c r="G123" t="s">
        <v>8224</v>
      </c>
      <c r="H123" t="s">
        <v>8246</v>
      </c>
      <c r="I123">
        <v>1429352160</v>
      </c>
      <c r="J123">
        <v>1427993710</v>
      </c>
      <c r="K123" s="11">
        <f t="shared" si="6"/>
        <v>42096.704976851848</v>
      </c>
      <c r="L123" s="11">
        <f t="shared" si="7"/>
        <v>42112.427777777775</v>
      </c>
      <c r="M123" t="b">
        <v>0</v>
      </c>
      <c r="N123">
        <v>1</v>
      </c>
      <c r="O123" t="b">
        <v>0</v>
      </c>
      <c r="P123" t="s">
        <v>8267</v>
      </c>
      <c r="Q123" s="5">
        <f t="shared" si="8"/>
        <v>3.3333333333333332E-4</v>
      </c>
      <c r="R123" s="6">
        <f t="shared" si="9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8394</v>
      </c>
      <c r="G124" t="s">
        <v>8224</v>
      </c>
      <c r="H124" t="s">
        <v>8246</v>
      </c>
      <c r="I124">
        <v>1476094907</v>
      </c>
      <c r="J124">
        <v>1470910907</v>
      </c>
      <c r="K124" s="11">
        <f t="shared" si="6"/>
        <v>42593.431793981479</v>
      </c>
      <c r="L124" s="11">
        <f t="shared" si="7"/>
        <v>42653.431793981479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8"/>
        <v>0</v>
      </c>
      <c r="R124" s="6" t="e">
        <f t="shared" si="9"/>
        <v>#DIV/0!</v>
      </c>
      <c r="S124" t="str">
        <f t="shared" si="10"/>
        <v>film &amp; video</v>
      </c>
      <c r="T124" t="str">
        <f t="shared" si="11"/>
        <v>science fiction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8394</v>
      </c>
      <c r="G125" t="s">
        <v>8224</v>
      </c>
      <c r="H125" t="s">
        <v>8246</v>
      </c>
      <c r="I125">
        <v>1414533600</v>
      </c>
      <c r="J125">
        <v>1411411564</v>
      </c>
      <c r="K125" s="11">
        <f t="shared" si="6"/>
        <v>41904.781990740739</v>
      </c>
      <c r="L125" s="11">
        <f t="shared" si="7"/>
        <v>41940.916666666664</v>
      </c>
      <c r="M125" t="b">
        <v>0</v>
      </c>
      <c r="N125">
        <v>6</v>
      </c>
      <c r="O125" t="b">
        <v>0</v>
      </c>
      <c r="P125" t="s">
        <v>8267</v>
      </c>
      <c r="Q125" s="5">
        <f t="shared" si="8"/>
        <v>2.7454545454545453E-3</v>
      </c>
      <c r="R125" s="6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8394</v>
      </c>
      <c r="G126" t="s">
        <v>8224</v>
      </c>
      <c r="H126" t="s">
        <v>8246</v>
      </c>
      <c r="I126">
        <v>1431728242</v>
      </c>
      <c r="J126">
        <v>1429568242</v>
      </c>
      <c r="K126" s="11">
        <f t="shared" si="6"/>
        <v>42114.928726851853</v>
      </c>
      <c r="L126" s="11">
        <f t="shared" si="7"/>
        <v>42139.928726851853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8"/>
        <v>0</v>
      </c>
      <c r="R126" s="6" t="e">
        <f t="shared" si="9"/>
        <v>#DIV/0!</v>
      </c>
      <c r="S126" t="str">
        <f t="shared" si="10"/>
        <v>film &amp; video</v>
      </c>
      <c r="T126" t="str">
        <f t="shared" si="11"/>
        <v>science fiction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8394</v>
      </c>
      <c r="G127" t="s">
        <v>8229</v>
      </c>
      <c r="H127" t="s">
        <v>8251</v>
      </c>
      <c r="I127">
        <v>1486165880</v>
      </c>
      <c r="J127">
        <v>1480981880</v>
      </c>
      <c r="K127" s="11">
        <f t="shared" si="6"/>
        <v>42709.993981481486</v>
      </c>
      <c r="L127" s="11">
        <f t="shared" si="7"/>
        <v>42769.993981481486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8"/>
        <v>0.14000000000000001</v>
      </c>
      <c r="R127" s="6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8394</v>
      </c>
      <c r="G128" t="s">
        <v>8224</v>
      </c>
      <c r="H128" t="s">
        <v>8246</v>
      </c>
      <c r="I128">
        <v>1433988000</v>
      </c>
      <c r="J128">
        <v>1431353337</v>
      </c>
      <c r="K128" s="11">
        <f t="shared" si="6"/>
        <v>42135.589548611111</v>
      </c>
      <c r="L128" s="11">
        <f t="shared" si="7"/>
        <v>42166.083333333328</v>
      </c>
      <c r="M128" t="b">
        <v>0</v>
      </c>
      <c r="N128">
        <v>13</v>
      </c>
      <c r="O128" t="b">
        <v>0</v>
      </c>
      <c r="P128" t="s">
        <v>8267</v>
      </c>
      <c r="Q128" s="5">
        <f t="shared" si="8"/>
        <v>5.5480000000000002E-2</v>
      </c>
      <c r="R128" s="6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8394</v>
      </c>
      <c r="G129" t="s">
        <v>8224</v>
      </c>
      <c r="H129" t="s">
        <v>8246</v>
      </c>
      <c r="I129">
        <v>1428069541</v>
      </c>
      <c r="J129">
        <v>1425481141</v>
      </c>
      <c r="K129" s="11">
        <f t="shared" si="6"/>
        <v>42067.62431712963</v>
      </c>
      <c r="L129" s="11">
        <f t="shared" si="7"/>
        <v>42097.582650462966</v>
      </c>
      <c r="M129" t="b">
        <v>0</v>
      </c>
      <c r="N129">
        <v>4</v>
      </c>
      <c r="O129" t="b">
        <v>0</v>
      </c>
      <c r="P129" t="s">
        <v>8267</v>
      </c>
      <c r="Q129" s="5">
        <f t="shared" si="8"/>
        <v>2.375E-2</v>
      </c>
      <c r="R129" s="6">
        <f t="shared" si="9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8394</v>
      </c>
      <c r="G130" t="s">
        <v>8224</v>
      </c>
      <c r="H130" t="s">
        <v>8246</v>
      </c>
      <c r="I130">
        <v>1476941293</v>
      </c>
      <c r="J130">
        <v>1473917293</v>
      </c>
      <c r="K130" s="11">
        <f t="shared" si="6"/>
        <v>42628.22792824074</v>
      </c>
      <c r="L130" s="11">
        <f t="shared" si="7"/>
        <v>42663.22792824074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si="8"/>
        <v>1.8669999999999999E-2</v>
      </c>
      <c r="R130" s="6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8394</v>
      </c>
      <c r="G131" t="s">
        <v>8224</v>
      </c>
      <c r="H131" t="s">
        <v>8246</v>
      </c>
      <c r="I131">
        <v>1414708183</v>
      </c>
      <c r="J131">
        <v>1409524183</v>
      </c>
      <c r="K131" s="11">
        <f t="shared" ref="K131:K194" si="12">(((J131/60)/60)/24)+DATE(1970,1,1)</f>
        <v>41882.937303240738</v>
      </c>
      <c r="L131" s="11">
        <f t="shared" ref="L131:L194" si="13">(((I131/60)/60)/24)+DATE(1970,1,1)</f>
        <v>41942.937303240738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4">E131/D131</f>
        <v>0</v>
      </c>
      <c r="R131" s="6" t="e">
        <f t="shared" ref="R131:R194" si="15">E131/N131</f>
        <v>#DIV/0!</v>
      </c>
      <c r="S131" t="str">
        <f t="shared" ref="S131:S194" si="16">LEFT(P131, SEARCH("/", P131)-1)</f>
        <v>film &amp; video</v>
      </c>
      <c r="T131" t="str">
        <f t="shared" ref="T131:T194" si="17">RIGHT(P131,LEN(P131)-SEARCH("/",P131))</f>
        <v>science fiction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8394</v>
      </c>
      <c r="G132" t="s">
        <v>8225</v>
      </c>
      <c r="H132" t="s">
        <v>8247</v>
      </c>
      <c r="I132">
        <v>1402949760</v>
      </c>
      <c r="J132">
        <v>1400536692</v>
      </c>
      <c r="K132" s="11">
        <f t="shared" si="12"/>
        <v>41778.915416666663</v>
      </c>
      <c r="L132" s="11">
        <f t="shared" si="13"/>
        <v>41806.844444444447</v>
      </c>
      <c r="M132" t="b">
        <v>0</v>
      </c>
      <c r="N132">
        <v>0</v>
      </c>
      <c r="O132" t="b">
        <v>0</v>
      </c>
      <c r="P132" t="s">
        <v>8267</v>
      </c>
      <c r="Q132" s="5">
        <f t="shared" si="14"/>
        <v>0</v>
      </c>
      <c r="R132" s="6" t="e">
        <f t="shared" si="15"/>
        <v>#DIV/0!</v>
      </c>
      <c r="S132" t="str">
        <f t="shared" si="16"/>
        <v>film &amp; video</v>
      </c>
      <c r="T132" t="str">
        <f t="shared" si="17"/>
        <v>science fiction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8394</v>
      </c>
      <c r="G133" t="s">
        <v>8224</v>
      </c>
      <c r="H133" t="s">
        <v>8246</v>
      </c>
      <c r="I133">
        <v>1467763200</v>
      </c>
      <c r="J133">
        <v>1466453161</v>
      </c>
      <c r="K133" s="11">
        <f t="shared" si="12"/>
        <v>42541.837511574078</v>
      </c>
      <c r="L133" s="11">
        <f t="shared" si="13"/>
        <v>42557</v>
      </c>
      <c r="M133" t="b">
        <v>0</v>
      </c>
      <c r="N133">
        <v>0</v>
      </c>
      <c r="O133" t="b">
        <v>0</v>
      </c>
      <c r="P133" t="s">
        <v>8267</v>
      </c>
      <c r="Q133" s="5">
        <f t="shared" si="14"/>
        <v>0</v>
      </c>
      <c r="R133" s="6" t="e">
        <f t="shared" si="15"/>
        <v>#DIV/0!</v>
      </c>
      <c r="S133" t="str">
        <f t="shared" si="16"/>
        <v>film &amp; video</v>
      </c>
      <c r="T133" t="str">
        <f t="shared" si="17"/>
        <v>science fiction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8394</v>
      </c>
      <c r="G134" t="s">
        <v>8224</v>
      </c>
      <c r="H134" t="s">
        <v>8246</v>
      </c>
      <c r="I134">
        <v>1415392207</v>
      </c>
      <c r="J134">
        <v>1411500607</v>
      </c>
      <c r="K134" s="11">
        <f t="shared" si="12"/>
        <v>41905.812581018516</v>
      </c>
      <c r="L134" s="11">
        <f t="shared" si="13"/>
        <v>41950.854247685187</v>
      </c>
      <c r="M134" t="b">
        <v>0</v>
      </c>
      <c r="N134">
        <v>81</v>
      </c>
      <c r="O134" t="b">
        <v>0</v>
      </c>
      <c r="P134" t="s">
        <v>8267</v>
      </c>
      <c r="Q134" s="5">
        <f t="shared" si="14"/>
        <v>9.5687499999999995E-2</v>
      </c>
      <c r="R134" s="6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8394</v>
      </c>
      <c r="G135" t="s">
        <v>8224</v>
      </c>
      <c r="H135" t="s">
        <v>8246</v>
      </c>
      <c r="I135">
        <v>1464715860</v>
      </c>
      <c r="J135">
        <v>1462130584</v>
      </c>
      <c r="K135" s="11">
        <f t="shared" si="12"/>
        <v>42491.80768518518</v>
      </c>
      <c r="L135" s="11">
        <f t="shared" si="13"/>
        <v>42521.729861111111</v>
      </c>
      <c r="M135" t="b">
        <v>0</v>
      </c>
      <c r="N135">
        <v>0</v>
      </c>
      <c r="O135" t="b">
        <v>0</v>
      </c>
      <c r="P135" t="s">
        <v>8267</v>
      </c>
      <c r="Q135" s="5">
        <f t="shared" si="14"/>
        <v>0</v>
      </c>
      <c r="R135" s="6" t="e">
        <f t="shared" si="15"/>
        <v>#DIV/0!</v>
      </c>
      <c r="S135" t="str">
        <f t="shared" si="16"/>
        <v>film &amp; video</v>
      </c>
      <c r="T135" t="str">
        <f t="shared" si="17"/>
        <v>science fiction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8394</v>
      </c>
      <c r="G136" t="s">
        <v>8224</v>
      </c>
      <c r="H136" t="s">
        <v>8246</v>
      </c>
      <c r="I136">
        <v>1441386000</v>
      </c>
      <c r="J136">
        <v>1438811418</v>
      </c>
      <c r="K136" s="11">
        <f t="shared" si="12"/>
        <v>42221.909930555557</v>
      </c>
      <c r="L136" s="11">
        <f t="shared" si="13"/>
        <v>42251.708333333328</v>
      </c>
      <c r="M136" t="b">
        <v>0</v>
      </c>
      <c r="N136">
        <v>0</v>
      </c>
      <c r="O136" t="b">
        <v>0</v>
      </c>
      <c r="P136" t="s">
        <v>8267</v>
      </c>
      <c r="Q136" s="5">
        <f t="shared" si="14"/>
        <v>0</v>
      </c>
      <c r="R136" s="6" t="e">
        <f t="shared" si="15"/>
        <v>#DIV/0!</v>
      </c>
      <c r="S136" t="str">
        <f t="shared" si="16"/>
        <v>film &amp; video</v>
      </c>
      <c r="T136" t="str">
        <f t="shared" si="17"/>
        <v>science fiction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8394</v>
      </c>
      <c r="G137" t="s">
        <v>8224</v>
      </c>
      <c r="H137" t="s">
        <v>8246</v>
      </c>
      <c r="I137">
        <v>1404241200</v>
      </c>
      <c r="J137">
        <v>1401354597</v>
      </c>
      <c r="K137" s="11">
        <f t="shared" si="12"/>
        <v>41788.381909722222</v>
      </c>
      <c r="L137" s="11">
        <f t="shared" si="13"/>
        <v>41821.791666666664</v>
      </c>
      <c r="M137" t="b">
        <v>0</v>
      </c>
      <c r="N137">
        <v>5</v>
      </c>
      <c r="O137" t="b">
        <v>0</v>
      </c>
      <c r="P137" t="s">
        <v>8267</v>
      </c>
      <c r="Q137" s="5">
        <f t="shared" si="14"/>
        <v>0.13433333333333333</v>
      </c>
      <c r="R137" s="6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8394</v>
      </c>
      <c r="G138" t="s">
        <v>8224</v>
      </c>
      <c r="H138" t="s">
        <v>8246</v>
      </c>
      <c r="I138">
        <v>1431771360</v>
      </c>
      <c r="J138">
        <v>1427968234</v>
      </c>
      <c r="K138" s="11">
        <f t="shared" si="12"/>
        <v>42096.410115740742</v>
      </c>
      <c r="L138" s="11">
        <f t="shared" si="13"/>
        <v>42140.427777777775</v>
      </c>
      <c r="M138" t="b">
        <v>0</v>
      </c>
      <c r="N138">
        <v>0</v>
      </c>
      <c r="O138" t="b">
        <v>0</v>
      </c>
      <c r="P138" t="s">
        <v>8267</v>
      </c>
      <c r="Q138" s="5">
        <f t="shared" si="14"/>
        <v>0</v>
      </c>
      <c r="R138" s="6" t="e">
        <f t="shared" si="15"/>
        <v>#DIV/0!</v>
      </c>
      <c r="S138" t="str">
        <f t="shared" si="16"/>
        <v>film &amp; video</v>
      </c>
      <c r="T138" t="str">
        <f t="shared" si="17"/>
        <v>science fiction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8394</v>
      </c>
      <c r="G139" t="s">
        <v>8232</v>
      </c>
      <c r="H139" t="s">
        <v>8253</v>
      </c>
      <c r="I139">
        <v>1444657593</v>
      </c>
      <c r="J139">
        <v>1440337593</v>
      </c>
      <c r="K139" s="11">
        <f t="shared" si="12"/>
        <v>42239.573993055557</v>
      </c>
      <c r="L139" s="11">
        <f t="shared" si="13"/>
        <v>42289.573993055557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14"/>
        <v>0</v>
      </c>
      <c r="R139" s="6" t="e">
        <f t="shared" si="15"/>
        <v>#DIV/0!</v>
      </c>
      <c r="S139" t="str">
        <f t="shared" si="16"/>
        <v>film &amp; video</v>
      </c>
      <c r="T139" t="str">
        <f t="shared" si="17"/>
        <v>science fiction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8394</v>
      </c>
      <c r="G140" t="s">
        <v>8224</v>
      </c>
      <c r="H140" t="s">
        <v>8246</v>
      </c>
      <c r="I140">
        <v>1438405140</v>
      </c>
      <c r="J140">
        <v>1435731041</v>
      </c>
      <c r="K140" s="11">
        <f t="shared" si="12"/>
        <v>42186.257418981477</v>
      </c>
      <c r="L140" s="11">
        <f t="shared" si="13"/>
        <v>42217.207638888889</v>
      </c>
      <c r="M140" t="b">
        <v>0</v>
      </c>
      <c r="N140">
        <v>58</v>
      </c>
      <c r="O140" t="b">
        <v>0</v>
      </c>
      <c r="P140" t="s">
        <v>8267</v>
      </c>
      <c r="Q140" s="5">
        <f t="shared" si="14"/>
        <v>3.1413333333333335E-2</v>
      </c>
      <c r="R140" s="6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8394</v>
      </c>
      <c r="G141" t="s">
        <v>8224</v>
      </c>
      <c r="H141" t="s">
        <v>8246</v>
      </c>
      <c r="I141">
        <v>1436738772</v>
      </c>
      <c r="J141">
        <v>1435874772</v>
      </c>
      <c r="K141" s="11">
        <f t="shared" si="12"/>
        <v>42187.920972222222</v>
      </c>
      <c r="L141" s="11">
        <f t="shared" si="13"/>
        <v>42197.920972222222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4"/>
        <v>1</v>
      </c>
      <c r="R141" s="6">
        <f t="shared" si="15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8394</v>
      </c>
      <c r="G142" t="s">
        <v>8224</v>
      </c>
      <c r="H142" t="s">
        <v>8246</v>
      </c>
      <c r="I142">
        <v>1426823132</v>
      </c>
      <c r="J142">
        <v>1424234732</v>
      </c>
      <c r="K142" s="11">
        <f t="shared" si="12"/>
        <v>42053.198287037041</v>
      </c>
      <c r="L142" s="11">
        <f t="shared" si="13"/>
        <v>42083.15662037037</v>
      </c>
      <c r="M142" t="b">
        <v>0</v>
      </c>
      <c r="N142">
        <v>0</v>
      </c>
      <c r="O142" t="b">
        <v>0</v>
      </c>
      <c r="P142" t="s">
        <v>8267</v>
      </c>
      <c r="Q142" s="5">
        <f t="shared" si="14"/>
        <v>0</v>
      </c>
      <c r="R142" s="6" t="e">
        <f t="shared" si="15"/>
        <v>#DIV/0!</v>
      </c>
      <c r="S142" t="str">
        <f t="shared" si="16"/>
        <v>film &amp; video</v>
      </c>
      <c r="T142" t="str">
        <f t="shared" si="17"/>
        <v>science fiction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8394</v>
      </c>
      <c r="G143" t="s">
        <v>8224</v>
      </c>
      <c r="H143" t="s">
        <v>8246</v>
      </c>
      <c r="I143">
        <v>1433043623</v>
      </c>
      <c r="J143">
        <v>1429155623</v>
      </c>
      <c r="K143" s="11">
        <f t="shared" si="12"/>
        <v>42110.153043981481</v>
      </c>
      <c r="L143" s="11">
        <f t="shared" si="13"/>
        <v>42155.153043981481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4"/>
        <v>0.10775</v>
      </c>
      <c r="R143" s="6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8394</v>
      </c>
      <c r="G144" t="s">
        <v>8224</v>
      </c>
      <c r="H144" t="s">
        <v>8246</v>
      </c>
      <c r="I144">
        <v>1416176778</v>
      </c>
      <c r="J144">
        <v>1414358778</v>
      </c>
      <c r="K144" s="11">
        <f t="shared" si="12"/>
        <v>41938.893263888887</v>
      </c>
      <c r="L144" s="11">
        <f t="shared" si="13"/>
        <v>41959.934930555552</v>
      </c>
      <c r="M144" t="b">
        <v>0</v>
      </c>
      <c r="N144">
        <v>1</v>
      </c>
      <c r="O144" t="b">
        <v>0</v>
      </c>
      <c r="P144" t="s">
        <v>8267</v>
      </c>
      <c r="Q144" s="5">
        <f t="shared" si="14"/>
        <v>3.3333333333333335E-3</v>
      </c>
      <c r="R144" s="6">
        <f t="shared" si="15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8394</v>
      </c>
      <c r="G145" t="s">
        <v>8226</v>
      </c>
      <c r="H145" t="s">
        <v>8248</v>
      </c>
      <c r="I145">
        <v>1472882100</v>
      </c>
      <c r="J145">
        <v>1467941542</v>
      </c>
      <c r="K145" s="11">
        <f t="shared" si="12"/>
        <v>42559.064143518524</v>
      </c>
      <c r="L145" s="11">
        <f t="shared" si="13"/>
        <v>42616.246527777781</v>
      </c>
      <c r="M145" t="b">
        <v>0</v>
      </c>
      <c r="N145">
        <v>0</v>
      </c>
      <c r="O145" t="b">
        <v>0</v>
      </c>
      <c r="P145" t="s">
        <v>8267</v>
      </c>
      <c r="Q145" s="5">
        <f t="shared" si="14"/>
        <v>0</v>
      </c>
      <c r="R145" s="6" t="e">
        <f t="shared" si="15"/>
        <v>#DIV/0!</v>
      </c>
      <c r="S145" t="str">
        <f t="shared" si="16"/>
        <v>film &amp; video</v>
      </c>
      <c r="T145" t="str">
        <f t="shared" si="17"/>
        <v>science fiction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8394</v>
      </c>
      <c r="G146" t="s">
        <v>8229</v>
      </c>
      <c r="H146" t="s">
        <v>8251</v>
      </c>
      <c r="I146">
        <v>1428945472</v>
      </c>
      <c r="J146">
        <v>1423765072</v>
      </c>
      <c r="K146" s="11">
        <f t="shared" si="12"/>
        <v>42047.762407407412</v>
      </c>
      <c r="L146" s="11">
        <f t="shared" si="13"/>
        <v>42107.72074074074</v>
      </c>
      <c r="M146" t="b">
        <v>0</v>
      </c>
      <c r="N146">
        <v>37</v>
      </c>
      <c r="O146" t="b">
        <v>0</v>
      </c>
      <c r="P146" t="s">
        <v>8267</v>
      </c>
      <c r="Q146" s="5">
        <f t="shared" si="14"/>
        <v>0.27600000000000002</v>
      </c>
      <c r="R146" s="6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8394</v>
      </c>
      <c r="G147" t="s">
        <v>8224</v>
      </c>
      <c r="H147" t="s">
        <v>8246</v>
      </c>
      <c r="I147">
        <v>1439298052</v>
      </c>
      <c r="J147">
        <v>1436965252</v>
      </c>
      <c r="K147" s="11">
        <f t="shared" si="12"/>
        <v>42200.542268518519</v>
      </c>
      <c r="L147" s="11">
        <f t="shared" si="13"/>
        <v>42227.542268518519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4"/>
        <v>7.5111111111111115E-2</v>
      </c>
      <c r="R147" s="6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8394</v>
      </c>
      <c r="G148" t="s">
        <v>8224</v>
      </c>
      <c r="H148" t="s">
        <v>8246</v>
      </c>
      <c r="I148">
        <v>1484698998</v>
      </c>
      <c r="J148">
        <v>1479514998</v>
      </c>
      <c r="K148" s="11">
        <f t="shared" si="12"/>
        <v>42693.016180555554</v>
      </c>
      <c r="L148" s="11">
        <f t="shared" si="13"/>
        <v>42753.016180555554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4"/>
        <v>5.7499999999999999E-3</v>
      </c>
      <c r="R148" s="6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8394</v>
      </c>
      <c r="G149" t="s">
        <v>8225</v>
      </c>
      <c r="H149" t="s">
        <v>8247</v>
      </c>
      <c r="I149">
        <v>1420741080</v>
      </c>
      <c r="J149">
        <v>1417026340</v>
      </c>
      <c r="K149" s="11">
        <f t="shared" si="12"/>
        <v>41969.767824074079</v>
      </c>
      <c r="L149" s="11">
        <f t="shared" si="13"/>
        <v>42012.762499999997</v>
      </c>
      <c r="M149" t="b">
        <v>0</v>
      </c>
      <c r="N149">
        <v>0</v>
      </c>
      <c r="O149" t="b">
        <v>0</v>
      </c>
      <c r="P149" t="s">
        <v>8267</v>
      </c>
      <c r="Q149" s="5">
        <f t="shared" si="14"/>
        <v>0</v>
      </c>
      <c r="R149" s="6" t="e">
        <f t="shared" si="15"/>
        <v>#DIV/0!</v>
      </c>
      <c r="S149" t="str">
        <f t="shared" si="16"/>
        <v>film &amp; video</v>
      </c>
      <c r="T149" t="str">
        <f t="shared" si="17"/>
        <v>science fiction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8394</v>
      </c>
      <c r="G150" t="s">
        <v>8224</v>
      </c>
      <c r="H150" t="s">
        <v>8246</v>
      </c>
      <c r="I150">
        <v>1456555536</v>
      </c>
      <c r="J150">
        <v>1453963536</v>
      </c>
      <c r="K150" s="11">
        <f t="shared" si="12"/>
        <v>42397.281666666662</v>
      </c>
      <c r="L150" s="11">
        <f t="shared" si="13"/>
        <v>42427.281666666662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4"/>
        <v>8.0000000000000004E-4</v>
      </c>
      <c r="R150" s="6">
        <f t="shared" si="15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8394</v>
      </c>
      <c r="G151" t="s">
        <v>8224</v>
      </c>
      <c r="H151" t="s">
        <v>8246</v>
      </c>
      <c r="I151">
        <v>1419494400</v>
      </c>
      <c r="J151">
        <v>1416888470</v>
      </c>
      <c r="K151" s="11">
        <f t="shared" si="12"/>
        <v>41968.172106481477</v>
      </c>
      <c r="L151" s="11">
        <f t="shared" si="13"/>
        <v>41998.333333333328</v>
      </c>
      <c r="M151" t="b">
        <v>0</v>
      </c>
      <c r="N151">
        <v>6</v>
      </c>
      <c r="O151" t="b">
        <v>0</v>
      </c>
      <c r="P151" t="s">
        <v>8267</v>
      </c>
      <c r="Q151" s="5">
        <f t="shared" si="14"/>
        <v>9.1999999999999998E-3</v>
      </c>
      <c r="R151" s="6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8394</v>
      </c>
      <c r="G152" t="s">
        <v>8224</v>
      </c>
      <c r="H152" t="s">
        <v>8246</v>
      </c>
      <c r="I152">
        <v>1432612382</v>
      </c>
      <c r="J152">
        <v>1427428382</v>
      </c>
      <c r="K152" s="11">
        <f t="shared" si="12"/>
        <v>42090.161828703705</v>
      </c>
      <c r="L152" s="11">
        <f t="shared" si="13"/>
        <v>42150.161828703705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4"/>
        <v>0.23163076923076922</v>
      </c>
      <c r="R152" s="6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8394</v>
      </c>
      <c r="G153" t="s">
        <v>8226</v>
      </c>
      <c r="H153" t="s">
        <v>8248</v>
      </c>
      <c r="I153">
        <v>1434633191</v>
      </c>
      <c r="J153">
        <v>1429449191</v>
      </c>
      <c r="K153" s="11">
        <f t="shared" si="12"/>
        <v>42113.550821759258</v>
      </c>
      <c r="L153" s="11">
        <f t="shared" si="13"/>
        <v>42173.550821759258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4"/>
        <v>5.5999999999999995E-4</v>
      </c>
      <c r="R153" s="6">
        <f t="shared" si="15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8394</v>
      </c>
      <c r="G154" t="s">
        <v>8224</v>
      </c>
      <c r="H154" t="s">
        <v>8246</v>
      </c>
      <c r="I154">
        <v>1411437100</v>
      </c>
      <c r="J154">
        <v>1408845100</v>
      </c>
      <c r="K154" s="11">
        <f t="shared" si="12"/>
        <v>41875.077546296299</v>
      </c>
      <c r="L154" s="11">
        <f t="shared" si="13"/>
        <v>41905.077546296299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14"/>
        <v>7.8947368421052633E-5</v>
      </c>
      <c r="R154" s="6">
        <f t="shared" si="15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8394</v>
      </c>
      <c r="G155" t="s">
        <v>8224</v>
      </c>
      <c r="H155" t="s">
        <v>8246</v>
      </c>
      <c r="I155">
        <v>1417532644</v>
      </c>
      <c r="J155">
        <v>1413900244</v>
      </c>
      <c r="K155" s="11">
        <f t="shared" si="12"/>
        <v>41933.586157407408</v>
      </c>
      <c r="L155" s="11">
        <f t="shared" si="13"/>
        <v>41975.627824074079</v>
      </c>
      <c r="M155" t="b">
        <v>0</v>
      </c>
      <c r="N155">
        <v>10</v>
      </c>
      <c r="O155" t="b">
        <v>0</v>
      </c>
      <c r="P155" t="s">
        <v>8267</v>
      </c>
      <c r="Q155" s="5">
        <f t="shared" si="14"/>
        <v>7.1799999999999998E-3</v>
      </c>
      <c r="R155" s="6">
        <f t="shared" si="15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8394</v>
      </c>
      <c r="G156" t="s">
        <v>8224</v>
      </c>
      <c r="H156" t="s">
        <v>8246</v>
      </c>
      <c r="I156">
        <v>1433336895</v>
      </c>
      <c r="J156">
        <v>1429621695</v>
      </c>
      <c r="K156" s="11">
        <f t="shared" si="12"/>
        <v>42115.547395833331</v>
      </c>
      <c r="L156" s="11">
        <f t="shared" si="13"/>
        <v>42158.547395833331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4"/>
        <v>2.6666666666666668E-2</v>
      </c>
      <c r="R156" s="6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8394</v>
      </c>
      <c r="G157" t="s">
        <v>8224</v>
      </c>
      <c r="H157" t="s">
        <v>8246</v>
      </c>
      <c r="I157">
        <v>1437657935</v>
      </c>
      <c r="J157">
        <v>1434201935</v>
      </c>
      <c r="K157" s="11">
        <f t="shared" si="12"/>
        <v>42168.559432870374</v>
      </c>
      <c r="L157" s="11">
        <f t="shared" si="13"/>
        <v>42208.559432870374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4"/>
        <v>6.0000000000000002E-5</v>
      </c>
      <c r="R157" s="6">
        <f t="shared" si="15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8394</v>
      </c>
      <c r="G158" t="s">
        <v>8229</v>
      </c>
      <c r="H158" t="s">
        <v>8251</v>
      </c>
      <c r="I158">
        <v>1407034796</v>
      </c>
      <c r="J158">
        <v>1401850796</v>
      </c>
      <c r="K158" s="11">
        <f t="shared" si="12"/>
        <v>41794.124953703707</v>
      </c>
      <c r="L158" s="11">
        <f t="shared" si="13"/>
        <v>41854.124953703707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4"/>
        <v>5.0999999999999997E-2</v>
      </c>
      <c r="R158" s="6">
        <f t="shared" si="15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8394</v>
      </c>
      <c r="G159" t="s">
        <v>8224</v>
      </c>
      <c r="H159" t="s">
        <v>8246</v>
      </c>
      <c r="I159">
        <v>1456523572</v>
      </c>
      <c r="J159">
        <v>1453931572</v>
      </c>
      <c r="K159" s="11">
        <f t="shared" si="12"/>
        <v>42396.911712962959</v>
      </c>
      <c r="L159" s="11">
        <f t="shared" si="13"/>
        <v>42426.911712962959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4"/>
        <v>2.671118530884808E-3</v>
      </c>
      <c r="R159" s="6">
        <f t="shared" si="15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8394</v>
      </c>
      <c r="G160" t="s">
        <v>8224</v>
      </c>
      <c r="H160" t="s">
        <v>8246</v>
      </c>
      <c r="I160">
        <v>1413942628</v>
      </c>
      <c r="J160">
        <v>1411350628</v>
      </c>
      <c r="K160" s="11">
        <f t="shared" si="12"/>
        <v>41904.07671296296</v>
      </c>
      <c r="L160" s="11">
        <f t="shared" si="13"/>
        <v>41934.07671296296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14"/>
        <v>0</v>
      </c>
      <c r="R160" s="6" t="e">
        <f t="shared" si="15"/>
        <v>#DIV/0!</v>
      </c>
      <c r="S160" t="str">
        <f t="shared" si="16"/>
        <v>film &amp; video</v>
      </c>
      <c r="T160" t="str">
        <f t="shared" si="17"/>
        <v>science fiction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8394</v>
      </c>
      <c r="G161" t="s">
        <v>8224</v>
      </c>
      <c r="H161" t="s">
        <v>8246</v>
      </c>
      <c r="I161">
        <v>1467541545</v>
      </c>
      <c r="J161">
        <v>1464085545</v>
      </c>
      <c r="K161" s="11">
        <f t="shared" si="12"/>
        <v>42514.434548611112</v>
      </c>
      <c r="L161" s="11">
        <f t="shared" si="13"/>
        <v>42554.434548611112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4"/>
        <v>2.0000000000000002E-5</v>
      </c>
      <c r="R161" s="6">
        <f t="shared" si="15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1">
        <f t="shared" si="12"/>
        <v>42171.913090277783</v>
      </c>
      <c r="L162" s="11">
        <f t="shared" si="13"/>
        <v>42231.913090277783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14"/>
        <v>0</v>
      </c>
      <c r="R162" s="6" t="e">
        <f t="shared" si="15"/>
        <v>#DIV/0!</v>
      </c>
      <c r="S162" t="str">
        <f t="shared" si="16"/>
        <v>film &amp; video</v>
      </c>
      <c r="T162" t="str">
        <f t="shared" si="17"/>
        <v>drama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1">
        <f t="shared" si="12"/>
        <v>41792.687442129631</v>
      </c>
      <c r="L163" s="11">
        <f t="shared" si="13"/>
        <v>41822.687442129631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4"/>
        <v>1E-4</v>
      </c>
      <c r="R163" s="6">
        <f t="shared" si="15"/>
        <v>5</v>
      </c>
      <c r="S163" t="str">
        <f t="shared" si="16"/>
        <v>film &amp; video</v>
      </c>
      <c r="T163" t="str">
        <f t="shared" si="17"/>
        <v>drama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1">
        <f t="shared" si="12"/>
        <v>41835.126805555556</v>
      </c>
      <c r="L164" s="11">
        <f t="shared" si="13"/>
        <v>41867.987500000003</v>
      </c>
      <c r="M164" t="b">
        <v>0</v>
      </c>
      <c r="N164">
        <v>10</v>
      </c>
      <c r="O164" t="b">
        <v>0</v>
      </c>
      <c r="P164" t="s">
        <v>8268</v>
      </c>
      <c r="Q164" s="5">
        <f t="shared" si="14"/>
        <v>0.15535714285714286</v>
      </c>
      <c r="R164" s="6">
        <f t="shared" si="15"/>
        <v>43.5</v>
      </c>
      <c r="S164" t="str">
        <f t="shared" si="16"/>
        <v>film &amp; video</v>
      </c>
      <c r="T164" t="str">
        <f t="shared" si="17"/>
        <v>drama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1">
        <f t="shared" si="12"/>
        <v>42243.961273148147</v>
      </c>
      <c r="L165" s="11">
        <f t="shared" si="13"/>
        <v>42278</v>
      </c>
      <c r="M165" t="b">
        <v>0</v>
      </c>
      <c r="N165">
        <v>0</v>
      </c>
      <c r="O165" t="b">
        <v>0</v>
      </c>
      <c r="P165" t="s">
        <v>8268</v>
      </c>
      <c r="Q165" s="5">
        <f t="shared" si="14"/>
        <v>0</v>
      </c>
      <c r="R165" s="6" t="e">
        <f t="shared" si="15"/>
        <v>#DIV/0!</v>
      </c>
      <c r="S165" t="str">
        <f t="shared" si="16"/>
        <v>film &amp; video</v>
      </c>
      <c r="T165" t="str">
        <f t="shared" si="17"/>
        <v>drama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1">
        <f t="shared" si="12"/>
        <v>41841.762743055559</v>
      </c>
      <c r="L166" s="11">
        <f t="shared" si="13"/>
        <v>41901.762743055559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4"/>
        <v>5.3333333333333332E-3</v>
      </c>
      <c r="R166" s="6">
        <f t="shared" si="15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1">
        <f t="shared" si="12"/>
        <v>42351.658842592587</v>
      </c>
      <c r="L167" s="11">
        <f t="shared" si="13"/>
        <v>42381.658842592587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14"/>
        <v>0</v>
      </c>
      <c r="R167" s="6" t="e">
        <f t="shared" si="15"/>
        <v>#DIV/0!</v>
      </c>
      <c r="S167" t="str">
        <f t="shared" si="16"/>
        <v>film &amp; video</v>
      </c>
      <c r="T167" t="str">
        <f t="shared" si="17"/>
        <v>drama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1">
        <f t="shared" si="12"/>
        <v>42721.075949074075</v>
      </c>
      <c r="L168" s="11">
        <f t="shared" si="13"/>
        <v>42751.075949074075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4"/>
        <v>0.6</v>
      </c>
      <c r="R168" s="6">
        <f t="shared" si="15"/>
        <v>3000</v>
      </c>
      <c r="S168" t="str">
        <f t="shared" si="16"/>
        <v>film &amp; video</v>
      </c>
      <c r="T168" t="str">
        <f t="shared" si="17"/>
        <v>drama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1">
        <f t="shared" si="12"/>
        <v>42160.927488425921</v>
      </c>
      <c r="L169" s="11">
        <f t="shared" si="13"/>
        <v>42220.927488425921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4"/>
        <v>1E-4</v>
      </c>
      <c r="R169" s="6">
        <f t="shared" si="15"/>
        <v>5.5</v>
      </c>
      <c r="S169" t="str">
        <f t="shared" si="16"/>
        <v>film &amp; video</v>
      </c>
      <c r="T169" t="str">
        <f t="shared" si="17"/>
        <v>drama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1">
        <f t="shared" si="12"/>
        <v>42052.83530092593</v>
      </c>
      <c r="L170" s="11">
        <f t="shared" si="13"/>
        <v>42082.793634259258</v>
      </c>
      <c r="M170" t="b">
        <v>0</v>
      </c>
      <c r="N170">
        <v>3</v>
      </c>
      <c r="O170" t="b">
        <v>0</v>
      </c>
      <c r="P170" t="s">
        <v>8268</v>
      </c>
      <c r="Q170" s="5">
        <f t="shared" si="14"/>
        <v>4.0625000000000001E-2</v>
      </c>
      <c r="R170" s="6">
        <f t="shared" si="15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1">
        <f t="shared" si="12"/>
        <v>41900.505312499998</v>
      </c>
      <c r="L171" s="11">
        <f t="shared" si="13"/>
        <v>41930.505312499998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4"/>
        <v>0.224</v>
      </c>
      <c r="R171" s="6">
        <f t="shared" si="15"/>
        <v>56</v>
      </c>
      <c r="S171" t="str">
        <f t="shared" si="16"/>
        <v>film &amp; video</v>
      </c>
      <c r="T171" t="str">
        <f t="shared" si="17"/>
        <v>drama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1">
        <f t="shared" si="12"/>
        <v>42216.977812500001</v>
      </c>
      <c r="L172" s="11">
        <f t="shared" si="13"/>
        <v>42246.227777777778</v>
      </c>
      <c r="M172" t="b">
        <v>0</v>
      </c>
      <c r="N172">
        <v>10</v>
      </c>
      <c r="O172" t="b">
        <v>0</v>
      </c>
      <c r="P172" t="s">
        <v>8268</v>
      </c>
      <c r="Q172" s="5">
        <f t="shared" si="14"/>
        <v>3.2500000000000001E-2</v>
      </c>
      <c r="R172" s="6">
        <f t="shared" si="15"/>
        <v>32.5</v>
      </c>
      <c r="S172" t="str">
        <f t="shared" si="16"/>
        <v>film &amp; video</v>
      </c>
      <c r="T172" t="str">
        <f t="shared" si="17"/>
        <v>drama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1">
        <f t="shared" si="12"/>
        <v>42534.180717592593</v>
      </c>
      <c r="L173" s="11">
        <f t="shared" si="13"/>
        <v>42594.180717592593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4"/>
        <v>2.0000000000000002E-5</v>
      </c>
      <c r="R173" s="6">
        <f t="shared" si="15"/>
        <v>1</v>
      </c>
      <c r="S173" t="str">
        <f t="shared" si="16"/>
        <v>film &amp; video</v>
      </c>
      <c r="T173" t="str">
        <f t="shared" si="17"/>
        <v>drama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1">
        <f t="shared" si="12"/>
        <v>42047.394942129627</v>
      </c>
      <c r="L174" s="11">
        <f t="shared" si="13"/>
        <v>42082.353275462956</v>
      </c>
      <c r="M174" t="b">
        <v>0</v>
      </c>
      <c r="N174">
        <v>0</v>
      </c>
      <c r="O174" t="b">
        <v>0</v>
      </c>
      <c r="P174" t="s">
        <v>8268</v>
      </c>
      <c r="Q174" s="5">
        <f t="shared" si="14"/>
        <v>0</v>
      </c>
      <c r="R174" s="6" t="e">
        <f t="shared" si="15"/>
        <v>#DIV/0!</v>
      </c>
      <c r="S174" t="str">
        <f t="shared" si="16"/>
        <v>film &amp; video</v>
      </c>
      <c r="T174" t="str">
        <f t="shared" si="17"/>
        <v>drama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1">
        <f t="shared" si="12"/>
        <v>42033.573009259257</v>
      </c>
      <c r="L175" s="11">
        <f t="shared" si="13"/>
        <v>42063.573009259257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14"/>
        <v>0</v>
      </c>
      <c r="R175" s="6" t="e">
        <f t="shared" si="15"/>
        <v>#DIV/0!</v>
      </c>
      <c r="S175" t="str">
        <f t="shared" si="16"/>
        <v>film &amp; video</v>
      </c>
      <c r="T175" t="str">
        <f t="shared" si="17"/>
        <v>drama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1">
        <f t="shared" si="12"/>
        <v>42072.758981481486</v>
      </c>
      <c r="L176" s="11">
        <f t="shared" si="13"/>
        <v>42132.758981481486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14"/>
        <v>0</v>
      </c>
      <c r="R176" s="6" t="e">
        <f t="shared" si="15"/>
        <v>#DIV/0!</v>
      </c>
      <c r="S176" t="str">
        <f t="shared" si="16"/>
        <v>film &amp; video</v>
      </c>
      <c r="T176" t="str">
        <f t="shared" si="17"/>
        <v>drama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1">
        <f t="shared" si="12"/>
        <v>41855.777905092589</v>
      </c>
      <c r="L177" s="11">
        <f t="shared" si="13"/>
        <v>41880.777905092589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4"/>
        <v>6.4850000000000005E-2</v>
      </c>
      <c r="R177" s="6">
        <f t="shared" si="15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1">
        <f t="shared" si="12"/>
        <v>42191.824062500003</v>
      </c>
      <c r="L178" s="11">
        <f t="shared" si="13"/>
        <v>42221.824062500003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14"/>
        <v>0</v>
      </c>
      <c r="R178" s="6" t="e">
        <f t="shared" si="15"/>
        <v>#DIV/0!</v>
      </c>
      <c r="S178" t="str">
        <f t="shared" si="16"/>
        <v>film &amp; video</v>
      </c>
      <c r="T178" t="str">
        <f t="shared" si="17"/>
        <v>drama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1">
        <f t="shared" si="12"/>
        <v>42070.047754629632</v>
      </c>
      <c r="L179" s="11">
        <f t="shared" si="13"/>
        <v>42087.00608796296</v>
      </c>
      <c r="M179" t="b">
        <v>0</v>
      </c>
      <c r="N179">
        <v>7</v>
      </c>
      <c r="O179" t="b">
        <v>0</v>
      </c>
      <c r="P179" t="s">
        <v>8268</v>
      </c>
      <c r="Q179" s="5">
        <f t="shared" si="14"/>
        <v>0.4</v>
      </c>
      <c r="R179" s="6">
        <f t="shared" si="15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1">
        <f t="shared" si="12"/>
        <v>42304.955381944441</v>
      </c>
      <c r="L180" s="11">
        <f t="shared" si="13"/>
        <v>42334.997048611112</v>
      </c>
      <c r="M180" t="b">
        <v>0</v>
      </c>
      <c r="N180">
        <v>0</v>
      </c>
      <c r="O180" t="b">
        <v>0</v>
      </c>
      <c r="P180" t="s">
        <v>8268</v>
      </c>
      <c r="Q180" s="5">
        <f t="shared" si="14"/>
        <v>0</v>
      </c>
      <c r="R180" s="6" t="e">
        <f t="shared" si="15"/>
        <v>#DIV/0!</v>
      </c>
      <c r="S180" t="str">
        <f t="shared" si="16"/>
        <v>film &amp; video</v>
      </c>
      <c r="T180" t="str">
        <f t="shared" si="17"/>
        <v>drama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1">
        <f t="shared" si="12"/>
        <v>42403.080497685187</v>
      </c>
      <c r="L181" s="11">
        <f t="shared" si="13"/>
        <v>42433.080497685187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4"/>
        <v>0.2</v>
      </c>
      <c r="R181" s="6">
        <f t="shared" si="15"/>
        <v>100</v>
      </c>
      <c r="S181" t="str">
        <f t="shared" si="16"/>
        <v>film &amp; video</v>
      </c>
      <c r="T181" t="str">
        <f t="shared" si="17"/>
        <v>drama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1">
        <f t="shared" si="12"/>
        <v>42067.991238425922</v>
      </c>
      <c r="L182" s="11">
        <f t="shared" si="13"/>
        <v>42107.791666666672</v>
      </c>
      <c r="M182" t="b">
        <v>0</v>
      </c>
      <c r="N182">
        <v>13</v>
      </c>
      <c r="O182" t="b">
        <v>0</v>
      </c>
      <c r="P182" t="s">
        <v>8268</v>
      </c>
      <c r="Q182" s="5">
        <f t="shared" si="14"/>
        <v>0.33416666666666667</v>
      </c>
      <c r="R182" s="6">
        <f t="shared" si="15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1">
        <f t="shared" si="12"/>
        <v>42147.741840277777</v>
      </c>
      <c r="L183" s="11">
        <f t="shared" si="13"/>
        <v>42177.741840277777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4"/>
        <v>0.21092608822670172</v>
      </c>
      <c r="R183" s="6">
        <f t="shared" si="15"/>
        <v>180.5</v>
      </c>
      <c r="S183" t="str">
        <f t="shared" si="16"/>
        <v>film &amp; video</v>
      </c>
      <c r="T183" t="str">
        <f t="shared" si="17"/>
        <v>drama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1">
        <f t="shared" si="12"/>
        <v>42712.011944444443</v>
      </c>
      <c r="L184" s="11">
        <f t="shared" si="13"/>
        <v>42742.011944444443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14"/>
        <v>0</v>
      </c>
      <c r="R184" s="6" t="e">
        <f t="shared" si="15"/>
        <v>#DIV/0!</v>
      </c>
      <c r="S184" t="str">
        <f t="shared" si="16"/>
        <v>film &amp; video</v>
      </c>
      <c r="T184" t="str">
        <f t="shared" si="17"/>
        <v>drama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1">
        <f t="shared" si="12"/>
        <v>41939.810300925928</v>
      </c>
      <c r="L185" s="11">
        <f t="shared" si="13"/>
        <v>41969.851967592593</v>
      </c>
      <c r="M185" t="b">
        <v>0</v>
      </c>
      <c r="N185">
        <v>12</v>
      </c>
      <c r="O185" t="b">
        <v>0</v>
      </c>
      <c r="P185" t="s">
        <v>8268</v>
      </c>
      <c r="Q185" s="5">
        <f t="shared" si="14"/>
        <v>0.35855999999999999</v>
      </c>
      <c r="R185" s="6">
        <f t="shared" si="15"/>
        <v>373.5</v>
      </c>
      <c r="S185" t="str">
        <f t="shared" si="16"/>
        <v>film &amp; video</v>
      </c>
      <c r="T185" t="str">
        <f t="shared" si="17"/>
        <v>drama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1">
        <f t="shared" si="12"/>
        <v>41825.791226851856</v>
      </c>
      <c r="L186" s="11">
        <f t="shared" si="13"/>
        <v>41883.165972222225</v>
      </c>
      <c r="M186" t="b">
        <v>0</v>
      </c>
      <c r="N186">
        <v>2</v>
      </c>
      <c r="O186" t="b">
        <v>0</v>
      </c>
      <c r="P186" t="s">
        <v>8268</v>
      </c>
      <c r="Q186" s="5">
        <f t="shared" si="14"/>
        <v>3.4000000000000002E-2</v>
      </c>
      <c r="R186" s="6">
        <f t="shared" si="15"/>
        <v>25.5</v>
      </c>
      <c r="S186" t="str">
        <f t="shared" si="16"/>
        <v>film &amp; video</v>
      </c>
      <c r="T186" t="str">
        <f t="shared" si="17"/>
        <v>drama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1">
        <f t="shared" si="12"/>
        <v>42570.91133101852</v>
      </c>
      <c r="L187" s="11">
        <f t="shared" si="13"/>
        <v>42600.91133101852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4"/>
        <v>5.5E-2</v>
      </c>
      <c r="R187" s="6">
        <f t="shared" si="15"/>
        <v>220</v>
      </c>
      <c r="S187" t="str">
        <f t="shared" si="16"/>
        <v>film &amp; video</v>
      </c>
      <c r="T187" t="str">
        <f t="shared" si="17"/>
        <v>drama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1">
        <f t="shared" si="12"/>
        <v>42767.812893518523</v>
      </c>
      <c r="L188" s="11">
        <f t="shared" si="13"/>
        <v>42797.833333333328</v>
      </c>
      <c r="M188" t="b">
        <v>0</v>
      </c>
      <c r="N188">
        <v>0</v>
      </c>
      <c r="O188" t="b">
        <v>0</v>
      </c>
      <c r="P188" t="s">
        <v>8268</v>
      </c>
      <c r="Q188" s="5">
        <f t="shared" si="14"/>
        <v>0</v>
      </c>
      <c r="R188" s="6" t="e">
        <f t="shared" si="15"/>
        <v>#DIV/0!</v>
      </c>
      <c r="S188" t="str">
        <f t="shared" si="16"/>
        <v>film &amp; video</v>
      </c>
      <c r="T188" t="str">
        <f t="shared" si="17"/>
        <v>drama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1">
        <f t="shared" si="12"/>
        <v>42182.234456018516</v>
      </c>
      <c r="L189" s="11">
        <f t="shared" si="13"/>
        <v>42206.290972222225</v>
      </c>
      <c r="M189" t="b">
        <v>0</v>
      </c>
      <c r="N189">
        <v>5</v>
      </c>
      <c r="O189" t="b">
        <v>0</v>
      </c>
      <c r="P189" t="s">
        <v>8268</v>
      </c>
      <c r="Q189" s="5">
        <f t="shared" si="14"/>
        <v>0.16</v>
      </c>
      <c r="R189" s="6">
        <f t="shared" si="15"/>
        <v>160</v>
      </c>
      <c r="S189" t="str">
        <f t="shared" si="16"/>
        <v>film &amp; video</v>
      </c>
      <c r="T189" t="str">
        <f t="shared" si="17"/>
        <v>drama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1">
        <f t="shared" si="12"/>
        <v>41857.18304398148</v>
      </c>
      <c r="L190" s="11">
        <f t="shared" si="13"/>
        <v>41887.18304398148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14"/>
        <v>0</v>
      </c>
      <c r="R190" s="6" t="e">
        <f t="shared" si="15"/>
        <v>#DIV/0!</v>
      </c>
      <c r="S190" t="str">
        <f t="shared" si="16"/>
        <v>film &amp; video</v>
      </c>
      <c r="T190" t="str">
        <f t="shared" si="17"/>
        <v>drama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1">
        <f t="shared" si="12"/>
        <v>42556.690706018519</v>
      </c>
      <c r="L191" s="11">
        <f t="shared" si="13"/>
        <v>42616.690706018519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4"/>
        <v>6.8999999999999997E-4</v>
      </c>
      <c r="R191" s="6">
        <f t="shared" si="15"/>
        <v>69</v>
      </c>
      <c r="S191" t="str">
        <f t="shared" si="16"/>
        <v>film &amp; video</v>
      </c>
      <c r="T191" t="str">
        <f t="shared" si="17"/>
        <v>drama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1">
        <f t="shared" si="12"/>
        <v>42527.650995370372</v>
      </c>
      <c r="L192" s="11">
        <f t="shared" si="13"/>
        <v>42537.650995370372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4"/>
        <v>4.1666666666666666E-3</v>
      </c>
      <c r="R192" s="6">
        <f t="shared" si="15"/>
        <v>50</v>
      </c>
      <c r="S192" t="str">
        <f t="shared" si="16"/>
        <v>film &amp; video</v>
      </c>
      <c r="T192" t="str">
        <f t="shared" si="17"/>
        <v>drama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1">
        <f t="shared" si="12"/>
        <v>42239.441412037035</v>
      </c>
      <c r="L193" s="11">
        <f t="shared" si="13"/>
        <v>42279.441412037035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4"/>
        <v>0.05</v>
      </c>
      <c r="R193" s="6">
        <f t="shared" si="15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1">
        <f t="shared" si="12"/>
        <v>41899.792037037041</v>
      </c>
      <c r="L194" s="11">
        <f t="shared" si="13"/>
        <v>41929.792037037041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si="14"/>
        <v>1.7E-5</v>
      </c>
      <c r="R194" s="6">
        <f t="shared" si="15"/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1">
        <f t="shared" ref="K195:K258" si="18">(((J195/60)/60)/24)+DATE(1970,1,1)</f>
        <v>41911.934791666667</v>
      </c>
      <c r="L195" s="11">
        <f t="shared" ref="L195:L258" si="19">(((I195/60)/60)/24)+DATE(1970,1,1)</f>
        <v>41971.976458333331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20">E195/D195</f>
        <v>0</v>
      </c>
      <c r="R195" s="6" t="e">
        <f t="shared" ref="R195:R258" si="21">E195/N195</f>
        <v>#DIV/0!</v>
      </c>
      <c r="S195" t="str">
        <f t="shared" ref="S195:S258" si="22">LEFT(P195, SEARCH("/", P195)-1)</f>
        <v>film &amp; video</v>
      </c>
      <c r="T195" t="str">
        <f t="shared" ref="T195:T258" si="23">RIGHT(P195,LEN(P195)-SEARCH("/",P195))</f>
        <v>drama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1">
        <f t="shared" si="18"/>
        <v>42375.996886574074</v>
      </c>
      <c r="L196" s="11">
        <f t="shared" si="19"/>
        <v>42435.996886574074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20"/>
        <v>1.1999999999999999E-3</v>
      </c>
      <c r="R196" s="6">
        <f t="shared" si="21"/>
        <v>1</v>
      </c>
      <c r="S196" t="str">
        <f t="shared" si="22"/>
        <v>film &amp; video</v>
      </c>
      <c r="T196" t="str">
        <f t="shared" si="23"/>
        <v>drama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1">
        <f t="shared" si="18"/>
        <v>42135.67050925926</v>
      </c>
      <c r="L197" s="11">
        <f t="shared" si="19"/>
        <v>42195.67050925926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20"/>
        <v>0</v>
      </c>
      <c r="R197" s="6" t="e">
        <f t="shared" si="21"/>
        <v>#DIV/0!</v>
      </c>
      <c r="S197" t="str">
        <f t="shared" si="22"/>
        <v>film &amp; video</v>
      </c>
      <c r="T197" t="str">
        <f t="shared" si="23"/>
        <v>drama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1">
        <f t="shared" si="18"/>
        <v>42259.542800925927</v>
      </c>
      <c r="L198" s="11">
        <f t="shared" si="19"/>
        <v>42287.875</v>
      </c>
      <c r="M198" t="b">
        <v>0</v>
      </c>
      <c r="N198">
        <v>19</v>
      </c>
      <c r="O198" t="b">
        <v>0</v>
      </c>
      <c r="P198" t="s">
        <v>8268</v>
      </c>
      <c r="Q198" s="5">
        <f t="shared" si="20"/>
        <v>0.41857142857142859</v>
      </c>
      <c r="R198" s="6">
        <f t="shared" si="21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1">
        <f t="shared" si="18"/>
        <v>42741.848379629635</v>
      </c>
      <c r="L199" s="11">
        <f t="shared" si="19"/>
        <v>42783.875</v>
      </c>
      <c r="M199" t="b">
        <v>0</v>
      </c>
      <c r="N199">
        <v>8</v>
      </c>
      <c r="O199" t="b">
        <v>0</v>
      </c>
      <c r="P199" t="s">
        <v>8268</v>
      </c>
      <c r="Q199" s="5">
        <f t="shared" si="20"/>
        <v>0.1048</v>
      </c>
      <c r="R199" s="6">
        <f t="shared" si="21"/>
        <v>32.75</v>
      </c>
      <c r="S199" t="str">
        <f t="shared" si="22"/>
        <v>film &amp; video</v>
      </c>
      <c r="T199" t="str">
        <f t="shared" si="23"/>
        <v>drama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1">
        <f t="shared" si="18"/>
        <v>41887.383356481485</v>
      </c>
      <c r="L200" s="11">
        <f t="shared" si="19"/>
        <v>41917.383356481485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20"/>
        <v>1.116E-2</v>
      </c>
      <c r="R200" s="6">
        <f t="shared" si="21"/>
        <v>46.5</v>
      </c>
      <c r="S200" t="str">
        <f t="shared" si="22"/>
        <v>film &amp; video</v>
      </c>
      <c r="T200" t="str">
        <f t="shared" si="23"/>
        <v>drama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1">
        <f t="shared" si="18"/>
        <v>42584.123865740738</v>
      </c>
      <c r="L201" s="11">
        <f t="shared" si="19"/>
        <v>42614.123865740738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20"/>
        <v>0</v>
      </c>
      <c r="R201" s="6" t="e">
        <f t="shared" si="21"/>
        <v>#DIV/0!</v>
      </c>
      <c r="S201" t="str">
        <f t="shared" si="22"/>
        <v>film &amp; video</v>
      </c>
      <c r="T201" t="str">
        <f t="shared" si="23"/>
        <v>drama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1">
        <f t="shared" si="18"/>
        <v>41867.083368055559</v>
      </c>
      <c r="L202" s="11">
        <f t="shared" si="19"/>
        <v>41897.083368055559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20"/>
        <v>0.26192500000000002</v>
      </c>
      <c r="R202" s="6">
        <f t="shared" si="21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1">
        <f t="shared" si="18"/>
        <v>42023.818622685183</v>
      </c>
      <c r="L203" s="11">
        <f t="shared" si="19"/>
        <v>42043.818622685183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20"/>
        <v>0.58461538461538465</v>
      </c>
      <c r="R203" s="6">
        <f t="shared" si="21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1">
        <f t="shared" si="18"/>
        <v>42255.927824074075</v>
      </c>
      <c r="L204" s="11">
        <f t="shared" si="19"/>
        <v>42285.874305555553</v>
      </c>
      <c r="M204" t="b">
        <v>0</v>
      </c>
      <c r="N204">
        <v>0</v>
      </c>
      <c r="O204" t="b">
        <v>0</v>
      </c>
      <c r="P204" t="s">
        <v>8268</v>
      </c>
      <c r="Q204" s="5">
        <f t="shared" si="20"/>
        <v>0</v>
      </c>
      <c r="R204" s="6" t="e">
        <f t="shared" si="21"/>
        <v>#DIV/0!</v>
      </c>
      <c r="S204" t="str">
        <f t="shared" si="22"/>
        <v>film &amp; video</v>
      </c>
      <c r="T204" t="str">
        <f t="shared" si="23"/>
        <v>drama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1">
        <f t="shared" si="18"/>
        <v>41973.847962962958</v>
      </c>
      <c r="L205" s="11">
        <f t="shared" si="19"/>
        <v>42033.847962962958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20"/>
        <v>0.2984</v>
      </c>
      <c r="R205" s="6">
        <f t="shared" si="21"/>
        <v>93.25</v>
      </c>
      <c r="S205" t="str">
        <f t="shared" si="22"/>
        <v>film &amp; video</v>
      </c>
      <c r="T205" t="str">
        <f t="shared" si="23"/>
        <v>drama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1">
        <f t="shared" si="18"/>
        <v>42556.583368055552</v>
      </c>
      <c r="L206" s="11">
        <f t="shared" si="19"/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20"/>
        <v>0.50721666666666665</v>
      </c>
      <c r="R206" s="6">
        <f t="shared" si="21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1">
        <f t="shared" si="18"/>
        <v>42248.632199074069</v>
      </c>
      <c r="L207" s="11">
        <f t="shared" si="19"/>
        <v>42283.632199074069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20"/>
        <v>0.16250000000000001</v>
      </c>
      <c r="R207" s="6">
        <f t="shared" si="21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1">
        <f t="shared" si="18"/>
        <v>42567.004432870366</v>
      </c>
      <c r="L208" s="11">
        <f t="shared" si="19"/>
        <v>42588.004432870366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20"/>
        <v>0</v>
      </c>
      <c r="R208" s="6" t="e">
        <f t="shared" si="21"/>
        <v>#DIV/0!</v>
      </c>
      <c r="S208" t="str">
        <f t="shared" si="22"/>
        <v>film &amp; video</v>
      </c>
      <c r="T208" t="str">
        <f t="shared" si="23"/>
        <v>drama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1">
        <f t="shared" si="18"/>
        <v>41978.197199074071</v>
      </c>
      <c r="L209" s="11">
        <f t="shared" si="19"/>
        <v>42008.197199074071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20"/>
        <v>0.15214285714285714</v>
      </c>
      <c r="R209" s="6">
        <f t="shared" si="21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1">
        <f t="shared" si="18"/>
        <v>41959.369988425926</v>
      </c>
      <c r="L210" s="11">
        <f t="shared" si="19"/>
        <v>41989.369988425926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20"/>
        <v>0</v>
      </c>
      <c r="R210" s="6" t="e">
        <f t="shared" si="21"/>
        <v>#DIV/0!</v>
      </c>
      <c r="S210" t="str">
        <f t="shared" si="22"/>
        <v>film &amp; video</v>
      </c>
      <c r="T210" t="str">
        <f t="shared" si="23"/>
        <v>drama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1">
        <f t="shared" si="18"/>
        <v>42165.922858796301</v>
      </c>
      <c r="L211" s="11">
        <f t="shared" si="19"/>
        <v>42195.922858796301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20"/>
        <v>0</v>
      </c>
      <c r="R211" s="6" t="e">
        <f t="shared" si="21"/>
        <v>#DIV/0!</v>
      </c>
      <c r="S211" t="str">
        <f t="shared" si="22"/>
        <v>film &amp; video</v>
      </c>
      <c r="T211" t="str">
        <f t="shared" si="23"/>
        <v>drama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1">
        <f t="shared" si="18"/>
        <v>42249.064722222218</v>
      </c>
      <c r="L212" s="11">
        <f t="shared" si="19"/>
        <v>42278.208333333328</v>
      </c>
      <c r="M212" t="b">
        <v>0</v>
      </c>
      <c r="N212">
        <v>33</v>
      </c>
      <c r="O212" t="b">
        <v>0</v>
      </c>
      <c r="P212" t="s">
        <v>8268</v>
      </c>
      <c r="Q212" s="5">
        <f t="shared" si="20"/>
        <v>0.2525</v>
      </c>
      <c r="R212" s="6">
        <f t="shared" si="21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1">
        <f t="shared" si="18"/>
        <v>42236.159918981488</v>
      </c>
      <c r="L213" s="11">
        <f t="shared" si="19"/>
        <v>42266.159918981488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20"/>
        <v>0.44600000000000001</v>
      </c>
      <c r="R213" s="6">
        <f t="shared" si="21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1">
        <f t="shared" si="18"/>
        <v>42416.881018518514</v>
      </c>
      <c r="L214" s="11">
        <f t="shared" si="19"/>
        <v>42476.839351851857</v>
      </c>
      <c r="M214" t="b">
        <v>0</v>
      </c>
      <c r="N214">
        <v>1</v>
      </c>
      <c r="O214" t="b">
        <v>0</v>
      </c>
      <c r="P214" t="s">
        <v>8268</v>
      </c>
      <c r="Q214" s="5">
        <f t="shared" si="20"/>
        <v>1.5873015873015873E-4</v>
      </c>
      <c r="R214" s="6">
        <f t="shared" si="21"/>
        <v>1</v>
      </c>
      <c r="S214" t="str">
        <f t="shared" si="22"/>
        <v>film &amp; video</v>
      </c>
      <c r="T214" t="str">
        <f t="shared" si="23"/>
        <v>drama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1">
        <f t="shared" si="18"/>
        <v>42202.594293981485</v>
      </c>
      <c r="L215" s="11">
        <f t="shared" si="19"/>
        <v>42232.587974537033</v>
      </c>
      <c r="M215" t="b">
        <v>0</v>
      </c>
      <c r="N215">
        <v>1</v>
      </c>
      <c r="O215" t="b">
        <v>0</v>
      </c>
      <c r="P215" t="s">
        <v>8268</v>
      </c>
      <c r="Q215" s="5">
        <f t="shared" si="20"/>
        <v>4.0000000000000002E-4</v>
      </c>
      <c r="R215" s="6">
        <f t="shared" si="21"/>
        <v>20</v>
      </c>
      <c r="S215" t="str">
        <f t="shared" si="22"/>
        <v>film &amp; video</v>
      </c>
      <c r="T215" t="str">
        <f t="shared" si="23"/>
        <v>drama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1">
        <f t="shared" si="18"/>
        <v>42009.64061342593</v>
      </c>
      <c r="L216" s="11">
        <f t="shared" si="19"/>
        <v>42069.64061342593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20"/>
        <v>8.0000000000000007E-5</v>
      </c>
      <c r="R216" s="6">
        <f t="shared" si="21"/>
        <v>1</v>
      </c>
      <c r="S216" t="str">
        <f t="shared" si="22"/>
        <v>film &amp; video</v>
      </c>
      <c r="T216" t="str">
        <f t="shared" si="23"/>
        <v>drama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1">
        <f t="shared" si="18"/>
        <v>42375.230115740742</v>
      </c>
      <c r="L217" s="11">
        <f t="shared" si="19"/>
        <v>42417.999305555553</v>
      </c>
      <c r="M217" t="b">
        <v>0</v>
      </c>
      <c r="N217">
        <v>1</v>
      </c>
      <c r="O217" t="b">
        <v>0</v>
      </c>
      <c r="P217" t="s">
        <v>8268</v>
      </c>
      <c r="Q217" s="5">
        <f t="shared" si="20"/>
        <v>2.2727272727272726E-3</v>
      </c>
      <c r="R217" s="6">
        <f t="shared" si="21"/>
        <v>10</v>
      </c>
      <c r="S217" t="str">
        <f t="shared" si="22"/>
        <v>film &amp; video</v>
      </c>
      <c r="T217" t="str">
        <f t="shared" si="23"/>
        <v>drama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1">
        <f t="shared" si="18"/>
        <v>42066.958761574075</v>
      </c>
      <c r="L218" s="11">
        <f t="shared" si="19"/>
        <v>42116.917094907403</v>
      </c>
      <c r="M218" t="b">
        <v>0</v>
      </c>
      <c r="N218">
        <v>84</v>
      </c>
      <c r="O218" t="b">
        <v>0</v>
      </c>
      <c r="P218" t="s">
        <v>8268</v>
      </c>
      <c r="Q218" s="5">
        <f t="shared" si="20"/>
        <v>0.55698440000000005</v>
      </c>
      <c r="R218" s="6">
        <f t="shared" si="21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1">
        <f t="shared" si="18"/>
        <v>41970.64061342593</v>
      </c>
      <c r="L219" s="11">
        <f t="shared" si="19"/>
        <v>42001.64061342593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20"/>
        <v>0.11942999999999999</v>
      </c>
      <c r="R219" s="6">
        <f t="shared" si="21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1">
        <f t="shared" si="18"/>
        <v>42079.628344907411</v>
      </c>
      <c r="L220" s="11">
        <f t="shared" si="19"/>
        <v>42139.628344907411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20"/>
        <v>0.02</v>
      </c>
      <c r="R220" s="6">
        <f t="shared" si="21"/>
        <v>100</v>
      </c>
      <c r="S220" t="str">
        <f t="shared" si="22"/>
        <v>film &amp; video</v>
      </c>
      <c r="T220" t="str">
        <f t="shared" si="23"/>
        <v>drama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1">
        <f t="shared" si="18"/>
        <v>42429.326678240745</v>
      </c>
      <c r="L221" s="11">
        <f t="shared" si="19"/>
        <v>42461.290972222225</v>
      </c>
      <c r="M221" t="b">
        <v>0</v>
      </c>
      <c r="N221">
        <v>76</v>
      </c>
      <c r="O221" t="b">
        <v>0</v>
      </c>
      <c r="P221" t="s">
        <v>8268</v>
      </c>
      <c r="Q221" s="5">
        <f t="shared" si="20"/>
        <v>0.17630000000000001</v>
      </c>
      <c r="R221" s="6">
        <f t="shared" si="21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1">
        <f t="shared" si="18"/>
        <v>42195.643865740742</v>
      </c>
      <c r="L222" s="11">
        <f t="shared" si="19"/>
        <v>42236.837499999994</v>
      </c>
      <c r="M222" t="b">
        <v>0</v>
      </c>
      <c r="N222">
        <v>3</v>
      </c>
      <c r="O222" t="b">
        <v>0</v>
      </c>
      <c r="P222" t="s">
        <v>8268</v>
      </c>
      <c r="Q222" s="5">
        <f t="shared" si="20"/>
        <v>7.1999999999999998E-3</v>
      </c>
      <c r="R222" s="6">
        <f t="shared" si="21"/>
        <v>120</v>
      </c>
      <c r="S222" t="str">
        <f t="shared" si="22"/>
        <v>film &amp; video</v>
      </c>
      <c r="T222" t="str">
        <f t="shared" si="23"/>
        <v>drama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1">
        <f t="shared" si="18"/>
        <v>42031.837546296301</v>
      </c>
      <c r="L223" s="11">
        <f t="shared" si="19"/>
        <v>42091.79587962963</v>
      </c>
      <c r="M223" t="b">
        <v>0</v>
      </c>
      <c r="N223">
        <v>0</v>
      </c>
      <c r="O223" t="b">
        <v>0</v>
      </c>
      <c r="P223" t="s">
        <v>8268</v>
      </c>
      <c r="Q223" s="5">
        <f t="shared" si="20"/>
        <v>0</v>
      </c>
      <c r="R223" s="6" t="e">
        <f t="shared" si="21"/>
        <v>#DIV/0!</v>
      </c>
      <c r="S223" t="str">
        <f t="shared" si="22"/>
        <v>film &amp; video</v>
      </c>
      <c r="T223" t="str">
        <f t="shared" si="23"/>
        <v>drama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1">
        <f t="shared" si="18"/>
        <v>42031.769884259258</v>
      </c>
      <c r="L224" s="11">
        <f t="shared" si="19"/>
        <v>42090.110416666663</v>
      </c>
      <c r="M224" t="b">
        <v>0</v>
      </c>
      <c r="N224">
        <v>2</v>
      </c>
      <c r="O224" t="b">
        <v>0</v>
      </c>
      <c r="P224" t="s">
        <v>8268</v>
      </c>
      <c r="Q224" s="5">
        <f t="shared" si="20"/>
        <v>0.13</v>
      </c>
      <c r="R224" s="6">
        <f t="shared" si="21"/>
        <v>65</v>
      </c>
      <c r="S224" t="str">
        <f t="shared" si="22"/>
        <v>film &amp; video</v>
      </c>
      <c r="T224" t="str">
        <f t="shared" si="23"/>
        <v>drama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1">
        <f t="shared" si="18"/>
        <v>42482.048032407409</v>
      </c>
      <c r="L225" s="11">
        <f t="shared" si="19"/>
        <v>42512.045138888891</v>
      </c>
      <c r="M225" t="b">
        <v>0</v>
      </c>
      <c r="N225">
        <v>0</v>
      </c>
      <c r="O225" t="b">
        <v>0</v>
      </c>
      <c r="P225" t="s">
        <v>8268</v>
      </c>
      <c r="Q225" s="5">
        <f t="shared" si="20"/>
        <v>0</v>
      </c>
      <c r="R225" s="6" t="e">
        <f t="shared" si="21"/>
        <v>#DIV/0!</v>
      </c>
      <c r="S225" t="str">
        <f t="shared" si="22"/>
        <v>film &amp; video</v>
      </c>
      <c r="T225" t="str">
        <f t="shared" si="23"/>
        <v>drama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1">
        <f t="shared" si="18"/>
        <v>42135.235254629632</v>
      </c>
      <c r="L226" s="11">
        <f t="shared" si="19"/>
        <v>42195.235254629632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20"/>
        <v>0</v>
      </c>
      <c r="R226" s="6" t="e">
        <f t="shared" si="21"/>
        <v>#DIV/0!</v>
      </c>
      <c r="S226" t="str">
        <f t="shared" si="22"/>
        <v>film &amp; video</v>
      </c>
      <c r="T226" t="str">
        <f t="shared" si="23"/>
        <v>drama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1">
        <f t="shared" si="18"/>
        <v>42438.961273148147</v>
      </c>
      <c r="L227" s="11">
        <f t="shared" si="19"/>
        <v>42468.919606481482</v>
      </c>
      <c r="M227" t="b">
        <v>0</v>
      </c>
      <c r="N227">
        <v>0</v>
      </c>
      <c r="O227" t="b">
        <v>0</v>
      </c>
      <c r="P227" t="s">
        <v>8268</v>
      </c>
      <c r="Q227" s="5">
        <f t="shared" si="20"/>
        <v>0</v>
      </c>
      <c r="R227" s="6" t="e">
        <f t="shared" si="21"/>
        <v>#DIV/0!</v>
      </c>
      <c r="S227" t="str">
        <f t="shared" si="22"/>
        <v>film &amp; video</v>
      </c>
      <c r="T227" t="str">
        <f t="shared" si="23"/>
        <v>drama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1">
        <f t="shared" si="18"/>
        <v>42106.666018518517</v>
      </c>
      <c r="L228" s="11">
        <f t="shared" si="19"/>
        <v>42155.395138888889</v>
      </c>
      <c r="M228" t="b">
        <v>0</v>
      </c>
      <c r="N228">
        <v>2</v>
      </c>
      <c r="O228" t="b">
        <v>0</v>
      </c>
      <c r="P228" t="s">
        <v>8268</v>
      </c>
      <c r="Q228" s="5">
        <f t="shared" si="20"/>
        <v>8.6206896551724137E-3</v>
      </c>
      <c r="R228" s="6">
        <f t="shared" si="21"/>
        <v>125</v>
      </c>
      <c r="S228" t="str">
        <f t="shared" si="22"/>
        <v>film &amp; video</v>
      </c>
      <c r="T228" t="str">
        <f t="shared" si="23"/>
        <v>drama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1">
        <f t="shared" si="18"/>
        <v>42164.893993055557</v>
      </c>
      <c r="L229" s="11">
        <f t="shared" si="19"/>
        <v>42194.893993055557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20"/>
        <v>0</v>
      </c>
      <c r="R229" s="6" t="e">
        <f t="shared" si="21"/>
        <v>#DIV/0!</v>
      </c>
      <c r="S229" t="str">
        <f t="shared" si="22"/>
        <v>film &amp; video</v>
      </c>
      <c r="T229" t="str">
        <f t="shared" si="23"/>
        <v>drama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1">
        <f t="shared" si="18"/>
        <v>42096.686400462961</v>
      </c>
      <c r="L230" s="11">
        <f t="shared" si="19"/>
        <v>42156.686400462961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20"/>
        <v>0</v>
      </c>
      <c r="R230" s="6" t="e">
        <f t="shared" si="21"/>
        <v>#DIV/0!</v>
      </c>
      <c r="S230" t="str">
        <f t="shared" si="22"/>
        <v>film &amp; video</v>
      </c>
      <c r="T230" t="str">
        <f t="shared" si="23"/>
        <v>drama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1">
        <f t="shared" si="18"/>
        <v>42383.933993055558</v>
      </c>
      <c r="L231" s="11">
        <f t="shared" si="19"/>
        <v>42413.933993055558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20"/>
        <v>0</v>
      </c>
      <c r="R231" s="6" t="e">
        <f t="shared" si="21"/>
        <v>#DIV/0!</v>
      </c>
      <c r="S231" t="str">
        <f t="shared" si="22"/>
        <v>film &amp; video</v>
      </c>
      <c r="T231" t="str">
        <f t="shared" si="23"/>
        <v>drama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1">
        <f t="shared" si="18"/>
        <v>42129.777210648142</v>
      </c>
      <c r="L232" s="11">
        <f t="shared" si="19"/>
        <v>42159.777210648142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20"/>
        <v>4.0000000000000001E-3</v>
      </c>
      <c r="R232" s="6">
        <f t="shared" si="21"/>
        <v>30</v>
      </c>
      <c r="S232" t="str">
        <f t="shared" si="22"/>
        <v>film &amp; video</v>
      </c>
      <c r="T232" t="str">
        <f t="shared" si="23"/>
        <v>drama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1">
        <f t="shared" si="18"/>
        <v>42341.958923611113</v>
      </c>
      <c r="L233" s="11">
        <f t="shared" si="19"/>
        <v>42371.958923611113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20"/>
        <v>0</v>
      </c>
      <c r="R233" s="6" t="e">
        <f t="shared" si="21"/>
        <v>#DIV/0!</v>
      </c>
      <c r="S233" t="str">
        <f t="shared" si="22"/>
        <v>film &amp; video</v>
      </c>
      <c r="T233" t="str">
        <f t="shared" si="23"/>
        <v>drama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1">
        <f t="shared" si="18"/>
        <v>42032.82576388889</v>
      </c>
      <c r="L234" s="11">
        <f t="shared" si="19"/>
        <v>42062.82576388889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20"/>
        <v>2.75E-2</v>
      </c>
      <c r="R234" s="6">
        <f t="shared" si="21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1">
        <f t="shared" si="18"/>
        <v>42612.911712962959</v>
      </c>
      <c r="L235" s="11">
        <f t="shared" si="19"/>
        <v>42642.911712962959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20"/>
        <v>0</v>
      </c>
      <c r="R235" s="6" t="e">
        <f t="shared" si="21"/>
        <v>#DIV/0!</v>
      </c>
      <c r="S235" t="str">
        <f t="shared" si="22"/>
        <v>film &amp; video</v>
      </c>
      <c r="T235" t="str">
        <f t="shared" si="23"/>
        <v>drama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1">
        <f t="shared" si="18"/>
        <v>42136.035405092596</v>
      </c>
      <c r="L236" s="11">
        <f t="shared" si="19"/>
        <v>42176.035405092596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20"/>
        <v>0.40100000000000002</v>
      </c>
      <c r="R236" s="6">
        <f t="shared" si="21"/>
        <v>80.2</v>
      </c>
      <c r="S236" t="str">
        <f t="shared" si="22"/>
        <v>film &amp; video</v>
      </c>
      <c r="T236" t="str">
        <f t="shared" si="23"/>
        <v>drama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1">
        <f t="shared" si="18"/>
        <v>42164.908530092594</v>
      </c>
      <c r="L237" s="11">
        <f t="shared" si="19"/>
        <v>42194.908530092594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20"/>
        <v>0</v>
      </c>
      <c r="R237" s="6" t="e">
        <f t="shared" si="21"/>
        <v>#DIV/0!</v>
      </c>
      <c r="S237" t="str">
        <f t="shared" si="22"/>
        <v>film &amp; video</v>
      </c>
      <c r="T237" t="str">
        <f t="shared" si="23"/>
        <v>drama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1">
        <f t="shared" si="18"/>
        <v>42321.08447916666</v>
      </c>
      <c r="L238" s="11">
        <f t="shared" si="19"/>
        <v>42374</v>
      </c>
      <c r="M238" t="b">
        <v>0</v>
      </c>
      <c r="N238">
        <v>0</v>
      </c>
      <c r="O238" t="b">
        <v>0</v>
      </c>
      <c r="P238" t="s">
        <v>8268</v>
      </c>
      <c r="Q238" s="5">
        <f t="shared" si="20"/>
        <v>0</v>
      </c>
      <c r="R238" s="6" t="e">
        <f t="shared" si="21"/>
        <v>#DIV/0!</v>
      </c>
      <c r="S238" t="str">
        <f t="shared" si="22"/>
        <v>film &amp; video</v>
      </c>
      <c r="T238" t="str">
        <f t="shared" si="23"/>
        <v>drama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1">
        <f t="shared" si="18"/>
        <v>42377.577187499999</v>
      </c>
      <c r="L239" s="11">
        <f t="shared" si="19"/>
        <v>42437.577187499999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20"/>
        <v>3.3333333333333335E-3</v>
      </c>
      <c r="R239" s="6">
        <f t="shared" si="21"/>
        <v>50</v>
      </c>
      <c r="S239" t="str">
        <f t="shared" si="22"/>
        <v>film &amp; video</v>
      </c>
      <c r="T239" t="str">
        <f t="shared" si="23"/>
        <v>drama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1">
        <f t="shared" si="18"/>
        <v>42713.962499999994</v>
      </c>
      <c r="L240" s="11">
        <f t="shared" si="19"/>
        <v>42734.375</v>
      </c>
      <c r="M240" t="b">
        <v>0</v>
      </c>
      <c r="N240">
        <v>0</v>
      </c>
      <c r="O240" t="b">
        <v>0</v>
      </c>
      <c r="P240" t="s">
        <v>8268</v>
      </c>
      <c r="Q240" s="5">
        <f t="shared" si="20"/>
        <v>0</v>
      </c>
      <c r="R240" s="6" t="e">
        <f t="shared" si="21"/>
        <v>#DIV/0!</v>
      </c>
      <c r="S240" t="str">
        <f t="shared" si="22"/>
        <v>film &amp; video</v>
      </c>
      <c r="T240" t="str">
        <f t="shared" si="23"/>
        <v>drama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1">
        <f t="shared" si="18"/>
        <v>42297.110300925924</v>
      </c>
      <c r="L241" s="11">
        <f t="shared" si="19"/>
        <v>42316.5</v>
      </c>
      <c r="M241" t="b">
        <v>0</v>
      </c>
      <c r="N241">
        <v>5</v>
      </c>
      <c r="O241" t="b">
        <v>0</v>
      </c>
      <c r="P241" t="s">
        <v>8268</v>
      </c>
      <c r="Q241" s="5">
        <f t="shared" si="20"/>
        <v>0.25</v>
      </c>
      <c r="R241" s="6">
        <f t="shared" si="21"/>
        <v>50</v>
      </c>
      <c r="S241" t="str">
        <f t="shared" si="22"/>
        <v>film &amp; video</v>
      </c>
      <c r="T241" t="str">
        <f t="shared" si="23"/>
        <v>drama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1">
        <f t="shared" si="18"/>
        <v>41354.708460648151</v>
      </c>
      <c r="L242" s="11">
        <f t="shared" si="19"/>
        <v>41399.708460648151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20"/>
        <v>1.0763413333333334</v>
      </c>
      <c r="R242" s="6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1">
        <f t="shared" si="18"/>
        <v>41949.697962962964</v>
      </c>
      <c r="L243" s="11">
        <f t="shared" si="19"/>
        <v>41994.697962962964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20"/>
        <v>1.1263736263736264</v>
      </c>
      <c r="R243" s="6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1">
        <f t="shared" si="18"/>
        <v>40862.492939814816</v>
      </c>
      <c r="L244" s="11">
        <f t="shared" si="19"/>
        <v>40897.492939814816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20"/>
        <v>1.1346153846153846</v>
      </c>
      <c r="R244" s="6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1">
        <f t="shared" si="18"/>
        <v>41662.047500000001</v>
      </c>
      <c r="L245" s="11">
        <f t="shared" si="19"/>
        <v>41692.047500000001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20"/>
        <v>1.0259199999999999</v>
      </c>
      <c r="R245" s="6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1">
        <f t="shared" si="18"/>
        <v>40213.323599537034</v>
      </c>
      <c r="L246" s="11">
        <f t="shared" si="19"/>
        <v>40253.29583333333</v>
      </c>
      <c r="M246" t="b">
        <v>1</v>
      </c>
      <c r="N246">
        <v>84</v>
      </c>
      <c r="O246" t="b">
        <v>1</v>
      </c>
      <c r="P246" t="s">
        <v>8269</v>
      </c>
      <c r="Q246" s="5">
        <f t="shared" si="20"/>
        <v>1.1375714285714287</v>
      </c>
      <c r="R246" s="6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1">
        <f t="shared" si="18"/>
        <v>41107.053067129629</v>
      </c>
      <c r="L247" s="11">
        <f t="shared" si="19"/>
        <v>41137.053067129629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20"/>
        <v>1.0371999999999999</v>
      </c>
      <c r="R247" s="6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1">
        <f t="shared" si="18"/>
        <v>40480.363483796296</v>
      </c>
      <c r="L248" s="11">
        <f t="shared" si="19"/>
        <v>40530.405150462961</v>
      </c>
      <c r="M248" t="b">
        <v>1</v>
      </c>
      <c r="N248">
        <v>223</v>
      </c>
      <c r="O248" t="b">
        <v>1</v>
      </c>
      <c r="P248" t="s">
        <v>8269</v>
      </c>
      <c r="Q248" s="5">
        <f t="shared" si="20"/>
        <v>3.0546000000000002</v>
      </c>
      <c r="R248" s="6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1">
        <f t="shared" si="18"/>
        <v>40430.604328703703</v>
      </c>
      <c r="L249" s="11">
        <f t="shared" si="19"/>
        <v>40467.152083333334</v>
      </c>
      <c r="M249" t="b">
        <v>1</v>
      </c>
      <c r="N249">
        <v>62</v>
      </c>
      <c r="O249" t="b">
        <v>1</v>
      </c>
      <c r="P249" t="s">
        <v>8269</v>
      </c>
      <c r="Q249" s="5">
        <f t="shared" si="20"/>
        <v>1.341</v>
      </c>
      <c r="R249" s="6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1">
        <f t="shared" si="18"/>
        <v>40870.774409722224</v>
      </c>
      <c r="L250" s="11">
        <f t="shared" si="19"/>
        <v>40915.774409722224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20"/>
        <v>1.0133294117647058</v>
      </c>
      <c r="R250" s="6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1">
        <f t="shared" si="18"/>
        <v>40332.923842592594</v>
      </c>
      <c r="L251" s="11">
        <f t="shared" si="19"/>
        <v>40412.736111111109</v>
      </c>
      <c r="M251" t="b">
        <v>1</v>
      </c>
      <c r="N251">
        <v>235</v>
      </c>
      <c r="O251" t="b">
        <v>1</v>
      </c>
      <c r="P251" t="s">
        <v>8269</v>
      </c>
      <c r="Q251" s="5">
        <f t="shared" si="20"/>
        <v>1.1292</v>
      </c>
      <c r="R251" s="6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1">
        <f t="shared" si="18"/>
        <v>41401.565868055557</v>
      </c>
      <c r="L252" s="11">
        <f t="shared" si="19"/>
        <v>41431.565868055557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20"/>
        <v>1.0558333333333334</v>
      </c>
      <c r="R252" s="6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1">
        <f t="shared" si="18"/>
        <v>41013.787569444445</v>
      </c>
      <c r="L253" s="11">
        <f t="shared" si="19"/>
        <v>41045.791666666664</v>
      </c>
      <c r="M253" t="b">
        <v>1</v>
      </c>
      <c r="N253">
        <v>77</v>
      </c>
      <c r="O253" t="b">
        <v>1</v>
      </c>
      <c r="P253" t="s">
        <v>8269</v>
      </c>
      <c r="Q253" s="5">
        <f t="shared" si="20"/>
        <v>1.2557142857142858</v>
      </c>
      <c r="R253" s="6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1">
        <f t="shared" si="18"/>
        <v>40266.662708333337</v>
      </c>
      <c r="L254" s="11">
        <f t="shared" si="19"/>
        <v>40330.165972222225</v>
      </c>
      <c r="M254" t="b">
        <v>1</v>
      </c>
      <c r="N254">
        <v>108</v>
      </c>
      <c r="O254" t="b">
        <v>1</v>
      </c>
      <c r="P254" t="s">
        <v>8269</v>
      </c>
      <c r="Q254" s="5">
        <f t="shared" si="20"/>
        <v>1.8455999999999999</v>
      </c>
      <c r="R254" s="6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1">
        <f t="shared" si="18"/>
        <v>40924.650868055556</v>
      </c>
      <c r="L255" s="11">
        <f t="shared" si="19"/>
        <v>40954.650868055556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20"/>
        <v>1.0073333333333334</v>
      </c>
      <c r="R255" s="6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1">
        <f t="shared" si="18"/>
        <v>42263.952662037031</v>
      </c>
      <c r="L256" s="11">
        <f t="shared" si="19"/>
        <v>42294.083333333328</v>
      </c>
      <c r="M256" t="b">
        <v>1</v>
      </c>
      <c r="N256">
        <v>314</v>
      </c>
      <c r="O256" t="b">
        <v>1</v>
      </c>
      <c r="P256" t="s">
        <v>8269</v>
      </c>
      <c r="Q256" s="5">
        <f t="shared" si="20"/>
        <v>1.1694724999999999</v>
      </c>
      <c r="R256" s="6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1">
        <f t="shared" si="18"/>
        <v>40588.526412037041</v>
      </c>
      <c r="L257" s="11">
        <f t="shared" si="19"/>
        <v>40618.48474537037</v>
      </c>
      <c r="M257" t="b">
        <v>1</v>
      </c>
      <c r="N257">
        <v>188</v>
      </c>
      <c r="O257" t="b">
        <v>1</v>
      </c>
      <c r="P257" t="s">
        <v>8269</v>
      </c>
      <c r="Q257" s="5">
        <f t="shared" si="20"/>
        <v>1.0673325</v>
      </c>
      <c r="R257" s="6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1">
        <f t="shared" si="18"/>
        <v>41319.769293981481</v>
      </c>
      <c r="L258" s="11">
        <f t="shared" si="19"/>
        <v>41349.769293981481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si="20"/>
        <v>1.391</v>
      </c>
      <c r="R258" s="6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1">
        <f t="shared" ref="K259:K322" si="24">(((J259/60)/60)/24)+DATE(1970,1,1)</f>
        <v>42479.626875000002</v>
      </c>
      <c r="L259" s="11">
        <f t="shared" ref="L259:L322" si="25">(((I259/60)/60)/24)+DATE(1970,1,1)</f>
        <v>42509.626875000002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26">E259/D259</f>
        <v>1.0672648571428571</v>
      </c>
      <c r="R259" s="6">
        <f t="shared" ref="R259:R322" si="27">E259/N259</f>
        <v>66.70405357142856</v>
      </c>
      <c r="S259" t="str">
        <f t="shared" ref="S259:S322" si="28">LEFT(P259, SEARCH("/", P259)-1)</f>
        <v>film &amp; video</v>
      </c>
      <c r="T259" t="str">
        <f t="shared" ref="T259:T322" si="29">RIGHT(P259,LEN(P259)-SEARCH("/",P259))</f>
        <v>documentary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1">
        <f t="shared" si="24"/>
        <v>40682.051689814813</v>
      </c>
      <c r="L260" s="11">
        <f t="shared" si="25"/>
        <v>40712.051689814813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26"/>
        <v>1.9114</v>
      </c>
      <c r="R260" s="6">
        <f t="shared" si="27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1">
        <f t="shared" si="24"/>
        <v>42072.738067129627</v>
      </c>
      <c r="L261" s="11">
        <f t="shared" si="25"/>
        <v>42102.738067129627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26"/>
        <v>1.3193789333333332</v>
      </c>
      <c r="R261" s="6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1">
        <f t="shared" si="24"/>
        <v>40330.755543981482</v>
      </c>
      <c r="L262" s="11">
        <f t="shared" si="25"/>
        <v>40376.415972222225</v>
      </c>
      <c r="M262" t="b">
        <v>1</v>
      </c>
      <c r="N262">
        <v>88</v>
      </c>
      <c r="O262" t="b">
        <v>1</v>
      </c>
      <c r="P262" t="s">
        <v>8269</v>
      </c>
      <c r="Q262" s="5">
        <f t="shared" si="26"/>
        <v>1.0640000000000001</v>
      </c>
      <c r="R262" s="6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1">
        <f t="shared" si="24"/>
        <v>41017.885462962964</v>
      </c>
      <c r="L263" s="11">
        <f t="shared" si="25"/>
        <v>41067.621527777781</v>
      </c>
      <c r="M263" t="b">
        <v>1</v>
      </c>
      <c r="N263">
        <v>220</v>
      </c>
      <c r="O263" t="b">
        <v>1</v>
      </c>
      <c r="P263" t="s">
        <v>8269</v>
      </c>
      <c r="Q263" s="5">
        <f t="shared" si="26"/>
        <v>1.0740000000000001</v>
      </c>
      <c r="R263" s="6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1">
        <f t="shared" si="24"/>
        <v>40555.24800925926</v>
      </c>
      <c r="L264" s="11">
        <f t="shared" si="25"/>
        <v>40600.24800925926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26"/>
        <v>2.4</v>
      </c>
      <c r="R264" s="6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1">
        <f t="shared" si="24"/>
        <v>41149.954791666663</v>
      </c>
      <c r="L265" s="11">
        <f t="shared" si="25"/>
        <v>41179.954791666663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26"/>
        <v>1.1808107999999999</v>
      </c>
      <c r="R265" s="6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1">
        <f t="shared" si="24"/>
        <v>41010.620312500003</v>
      </c>
      <c r="L266" s="11">
        <f t="shared" si="25"/>
        <v>41040.620312500003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26"/>
        <v>1.1819999999999999</v>
      </c>
      <c r="R266" s="6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1">
        <f t="shared" si="24"/>
        <v>40267.245717592588</v>
      </c>
      <c r="L267" s="11">
        <f t="shared" si="25"/>
        <v>40308.844444444447</v>
      </c>
      <c r="M267" t="b">
        <v>1</v>
      </c>
      <c r="N267">
        <v>58</v>
      </c>
      <c r="O267" t="b">
        <v>1</v>
      </c>
      <c r="P267" t="s">
        <v>8269</v>
      </c>
      <c r="Q267" s="5">
        <f t="shared" si="26"/>
        <v>1.111</v>
      </c>
      <c r="R267" s="6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1">
        <f t="shared" si="24"/>
        <v>40205.174849537041</v>
      </c>
      <c r="L268" s="11">
        <f t="shared" si="25"/>
        <v>40291.160416666666</v>
      </c>
      <c r="M268" t="b">
        <v>1</v>
      </c>
      <c r="N268">
        <v>36</v>
      </c>
      <c r="O268" t="b">
        <v>1</v>
      </c>
      <c r="P268" t="s">
        <v>8269</v>
      </c>
      <c r="Q268" s="5">
        <f t="shared" si="26"/>
        <v>1.4550000000000001</v>
      </c>
      <c r="R268" s="6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1">
        <f t="shared" si="24"/>
        <v>41785.452534722222</v>
      </c>
      <c r="L269" s="11">
        <f t="shared" si="25"/>
        <v>41815.452534722222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26"/>
        <v>1.3162883248730965</v>
      </c>
      <c r="R269" s="6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1">
        <f t="shared" si="24"/>
        <v>40809.15252314815</v>
      </c>
      <c r="L270" s="11">
        <f t="shared" si="25"/>
        <v>40854.194189814814</v>
      </c>
      <c r="M270" t="b">
        <v>1</v>
      </c>
      <c r="N270">
        <v>111</v>
      </c>
      <c r="O270" t="b">
        <v>1</v>
      </c>
      <c r="P270" t="s">
        <v>8269</v>
      </c>
      <c r="Q270" s="5">
        <f t="shared" si="26"/>
        <v>1.1140000000000001</v>
      </c>
      <c r="R270" s="6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1">
        <f t="shared" si="24"/>
        <v>42758.197013888886</v>
      </c>
      <c r="L271" s="11">
        <f t="shared" si="25"/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26"/>
        <v>1.4723377</v>
      </c>
      <c r="R271" s="6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1">
        <f t="shared" si="24"/>
        <v>40637.866550925923</v>
      </c>
      <c r="L272" s="11">
        <f t="shared" si="25"/>
        <v>40688.166666666664</v>
      </c>
      <c r="M272" t="b">
        <v>1</v>
      </c>
      <c r="N272">
        <v>61</v>
      </c>
      <c r="O272" t="b">
        <v>1</v>
      </c>
      <c r="P272" t="s">
        <v>8269</v>
      </c>
      <c r="Q272" s="5">
        <f t="shared" si="26"/>
        <v>1.5260869565217392</v>
      </c>
      <c r="R272" s="6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1">
        <f t="shared" si="24"/>
        <v>41612.10024305556</v>
      </c>
      <c r="L273" s="11">
        <f t="shared" si="25"/>
        <v>41641.333333333336</v>
      </c>
      <c r="M273" t="b">
        <v>1</v>
      </c>
      <c r="N273">
        <v>287</v>
      </c>
      <c r="O273" t="b">
        <v>1</v>
      </c>
      <c r="P273" t="s">
        <v>8269</v>
      </c>
      <c r="Q273" s="5">
        <f t="shared" si="26"/>
        <v>1.0468</v>
      </c>
      <c r="R273" s="6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1">
        <f t="shared" si="24"/>
        <v>40235.900358796294</v>
      </c>
      <c r="L274" s="11">
        <f t="shared" si="25"/>
        <v>40296.78402777778</v>
      </c>
      <c r="M274" t="b">
        <v>1</v>
      </c>
      <c r="N274">
        <v>65</v>
      </c>
      <c r="O274" t="b">
        <v>1</v>
      </c>
      <c r="P274" t="s">
        <v>8269</v>
      </c>
      <c r="Q274" s="5">
        <f t="shared" si="26"/>
        <v>1.7743366666666667</v>
      </c>
      <c r="R274" s="6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1">
        <f t="shared" si="24"/>
        <v>40697.498449074075</v>
      </c>
      <c r="L275" s="11">
        <f t="shared" si="25"/>
        <v>40727.498449074075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26"/>
        <v>1.077758</v>
      </c>
      <c r="R275" s="6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1">
        <f t="shared" si="24"/>
        <v>40969.912372685183</v>
      </c>
      <c r="L276" s="11">
        <f t="shared" si="25"/>
        <v>41004.290972222225</v>
      </c>
      <c r="M276" t="b">
        <v>1</v>
      </c>
      <c r="N276">
        <v>113</v>
      </c>
      <c r="O276" t="b">
        <v>1</v>
      </c>
      <c r="P276" t="s">
        <v>8269</v>
      </c>
      <c r="Q276" s="5">
        <f t="shared" si="26"/>
        <v>1.56</v>
      </c>
      <c r="R276" s="6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1">
        <f t="shared" si="24"/>
        <v>41193.032013888893</v>
      </c>
      <c r="L277" s="11">
        <f t="shared" si="25"/>
        <v>41223.073680555557</v>
      </c>
      <c r="M277" t="b">
        <v>1</v>
      </c>
      <c r="N277">
        <v>332</v>
      </c>
      <c r="O277" t="b">
        <v>1</v>
      </c>
      <c r="P277" t="s">
        <v>8269</v>
      </c>
      <c r="Q277" s="5">
        <f t="shared" si="26"/>
        <v>1.08395</v>
      </c>
      <c r="R277" s="6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1">
        <f t="shared" si="24"/>
        <v>40967.081874999996</v>
      </c>
      <c r="L278" s="11">
        <f t="shared" si="25"/>
        <v>41027.040208333332</v>
      </c>
      <c r="M278" t="b">
        <v>1</v>
      </c>
      <c r="N278">
        <v>62</v>
      </c>
      <c r="O278" t="b">
        <v>1</v>
      </c>
      <c r="P278" t="s">
        <v>8269</v>
      </c>
      <c r="Q278" s="5">
        <f t="shared" si="26"/>
        <v>1.476</v>
      </c>
      <c r="R278" s="6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1">
        <f t="shared" si="24"/>
        <v>42117.891423611116</v>
      </c>
      <c r="L279" s="11">
        <f t="shared" si="25"/>
        <v>42147.891423611116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26"/>
        <v>1.1038153846153846</v>
      </c>
      <c r="R279" s="6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1">
        <f t="shared" si="24"/>
        <v>41164.040960648148</v>
      </c>
      <c r="L280" s="11">
        <f t="shared" si="25"/>
        <v>41194.040960648148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26"/>
        <v>1.5034814814814814</v>
      </c>
      <c r="R280" s="6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1">
        <f t="shared" si="24"/>
        <v>42759.244166666671</v>
      </c>
      <c r="L281" s="11">
        <f t="shared" si="25"/>
        <v>42793.084027777775</v>
      </c>
      <c r="M281" t="b">
        <v>1</v>
      </c>
      <c r="N281">
        <v>305</v>
      </c>
      <c r="O281" t="b">
        <v>1</v>
      </c>
      <c r="P281" t="s">
        <v>8269</v>
      </c>
      <c r="Q281" s="5">
        <f t="shared" si="26"/>
        <v>1.5731829411764706</v>
      </c>
      <c r="R281" s="6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1">
        <f t="shared" si="24"/>
        <v>41744.590682870366</v>
      </c>
      <c r="L282" s="11">
        <f t="shared" si="25"/>
        <v>41789.590682870366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26"/>
        <v>1.5614399999999999</v>
      </c>
      <c r="R282" s="6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1">
        <f t="shared" si="24"/>
        <v>39950.163344907407</v>
      </c>
      <c r="L283" s="11">
        <f t="shared" si="25"/>
        <v>40035.80972222222</v>
      </c>
      <c r="M283" t="b">
        <v>1</v>
      </c>
      <c r="N283">
        <v>79</v>
      </c>
      <c r="O283" t="b">
        <v>1</v>
      </c>
      <c r="P283" t="s">
        <v>8269</v>
      </c>
      <c r="Q283" s="5">
        <f t="shared" si="26"/>
        <v>1.2058763636363636</v>
      </c>
      <c r="R283" s="6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1">
        <f t="shared" si="24"/>
        <v>40194.920046296298</v>
      </c>
      <c r="L284" s="11">
        <f t="shared" si="25"/>
        <v>40231.916666666664</v>
      </c>
      <c r="M284" t="b">
        <v>1</v>
      </c>
      <c r="N284">
        <v>179</v>
      </c>
      <c r="O284" t="b">
        <v>1</v>
      </c>
      <c r="P284" t="s">
        <v>8269</v>
      </c>
      <c r="Q284" s="5">
        <f t="shared" si="26"/>
        <v>1.0118888888888888</v>
      </c>
      <c r="R284" s="6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1">
        <f t="shared" si="24"/>
        <v>40675.71</v>
      </c>
      <c r="L285" s="11">
        <f t="shared" si="25"/>
        <v>40695.207638888889</v>
      </c>
      <c r="M285" t="b">
        <v>1</v>
      </c>
      <c r="N285">
        <v>202</v>
      </c>
      <c r="O285" t="b">
        <v>1</v>
      </c>
      <c r="P285" t="s">
        <v>8269</v>
      </c>
      <c r="Q285" s="5">
        <f t="shared" si="26"/>
        <v>1.142725</v>
      </c>
      <c r="R285" s="6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1">
        <f t="shared" si="24"/>
        <v>40904.738194444442</v>
      </c>
      <c r="L286" s="11">
        <f t="shared" si="25"/>
        <v>40929.738194444442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26"/>
        <v>1.0462615</v>
      </c>
      <c r="R286" s="6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1">
        <f t="shared" si="24"/>
        <v>41506.756111111114</v>
      </c>
      <c r="L287" s="11">
        <f t="shared" si="25"/>
        <v>41536.756111111114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26"/>
        <v>2.2882507142857142</v>
      </c>
      <c r="R287" s="6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1">
        <f t="shared" si="24"/>
        <v>41313.816249999996</v>
      </c>
      <c r="L288" s="11">
        <f t="shared" si="25"/>
        <v>41358.774583333332</v>
      </c>
      <c r="M288" t="b">
        <v>1</v>
      </c>
      <c r="N288">
        <v>135</v>
      </c>
      <c r="O288" t="b">
        <v>1</v>
      </c>
      <c r="P288" t="s">
        <v>8269</v>
      </c>
      <c r="Q288" s="5">
        <f t="shared" si="26"/>
        <v>1.0915333333333332</v>
      </c>
      <c r="R288" s="6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1">
        <f t="shared" si="24"/>
        <v>41184.277986111112</v>
      </c>
      <c r="L289" s="11">
        <f t="shared" si="25"/>
        <v>41215.166666666664</v>
      </c>
      <c r="M289" t="b">
        <v>1</v>
      </c>
      <c r="N289">
        <v>290</v>
      </c>
      <c r="O289" t="b">
        <v>1</v>
      </c>
      <c r="P289" t="s">
        <v>8269</v>
      </c>
      <c r="Q289" s="5">
        <f t="shared" si="26"/>
        <v>1.7629999999999999</v>
      </c>
      <c r="R289" s="6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1">
        <f t="shared" si="24"/>
        <v>41051.168900462959</v>
      </c>
      <c r="L290" s="11">
        <f t="shared" si="25"/>
        <v>41086.168900462959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26"/>
        <v>1.0321061999999999</v>
      </c>
      <c r="R290" s="6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1">
        <f t="shared" si="24"/>
        <v>41550.456412037034</v>
      </c>
      <c r="L291" s="11">
        <f t="shared" si="25"/>
        <v>41580.456412037034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26"/>
        <v>1.0482</v>
      </c>
      <c r="R291" s="6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1">
        <f t="shared" si="24"/>
        <v>40526.36917824074</v>
      </c>
      <c r="L292" s="11">
        <f t="shared" si="25"/>
        <v>40576.332638888889</v>
      </c>
      <c r="M292" t="b">
        <v>1</v>
      </c>
      <c r="N292">
        <v>168</v>
      </c>
      <c r="O292" t="b">
        <v>1</v>
      </c>
      <c r="P292" t="s">
        <v>8269</v>
      </c>
      <c r="Q292" s="5">
        <f t="shared" si="26"/>
        <v>1.0668444444444445</v>
      </c>
      <c r="R292" s="6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1">
        <f t="shared" si="24"/>
        <v>41376.769050925926</v>
      </c>
      <c r="L293" s="11">
        <f t="shared" si="25"/>
        <v>41395.000694444447</v>
      </c>
      <c r="M293" t="b">
        <v>1</v>
      </c>
      <c r="N293">
        <v>128</v>
      </c>
      <c r="O293" t="b">
        <v>1</v>
      </c>
      <c r="P293" t="s">
        <v>8269</v>
      </c>
      <c r="Q293" s="5">
        <f t="shared" si="26"/>
        <v>1.2001999999999999</v>
      </c>
      <c r="R293" s="6">
        <f t="shared" si="27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1">
        <f t="shared" si="24"/>
        <v>40812.803229166668</v>
      </c>
      <c r="L294" s="11">
        <f t="shared" si="25"/>
        <v>40845.165972222225</v>
      </c>
      <c r="M294" t="b">
        <v>1</v>
      </c>
      <c r="N294">
        <v>493</v>
      </c>
      <c r="O294" t="b">
        <v>1</v>
      </c>
      <c r="P294" t="s">
        <v>8269</v>
      </c>
      <c r="Q294" s="5">
        <f t="shared" si="26"/>
        <v>1.0150693333333334</v>
      </c>
      <c r="R294" s="6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1">
        <f t="shared" si="24"/>
        <v>41719.667986111112</v>
      </c>
      <c r="L295" s="11">
        <f t="shared" si="25"/>
        <v>41749.667986111112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26"/>
        <v>1.0138461538461538</v>
      </c>
      <c r="R295" s="6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1">
        <f t="shared" si="24"/>
        <v>40343.084421296298</v>
      </c>
      <c r="L296" s="11">
        <f t="shared" si="25"/>
        <v>40378.666666666664</v>
      </c>
      <c r="M296" t="b">
        <v>1</v>
      </c>
      <c r="N296">
        <v>50</v>
      </c>
      <c r="O296" t="b">
        <v>1</v>
      </c>
      <c r="P296" t="s">
        <v>8269</v>
      </c>
      <c r="Q296" s="5">
        <f t="shared" si="26"/>
        <v>1</v>
      </c>
      <c r="R296" s="6">
        <f t="shared" si="27"/>
        <v>100</v>
      </c>
      <c r="S296" t="str">
        <f t="shared" si="28"/>
        <v>film &amp; video</v>
      </c>
      <c r="T296" t="str">
        <f t="shared" si="29"/>
        <v>documentary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1">
        <f t="shared" si="24"/>
        <v>41519.004733796297</v>
      </c>
      <c r="L297" s="11">
        <f t="shared" si="25"/>
        <v>41579</v>
      </c>
      <c r="M297" t="b">
        <v>1</v>
      </c>
      <c r="N297">
        <v>665</v>
      </c>
      <c r="O297" t="b">
        <v>1</v>
      </c>
      <c r="P297" t="s">
        <v>8269</v>
      </c>
      <c r="Q297" s="5">
        <f t="shared" si="26"/>
        <v>1.3310911999999999</v>
      </c>
      <c r="R297" s="6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1">
        <f t="shared" si="24"/>
        <v>41134.475497685184</v>
      </c>
      <c r="L298" s="11">
        <f t="shared" si="25"/>
        <v>41159.475497685184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26"/>
        <v>1.187262</v>
      </c>
      <c r="R298" s="6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1">
        <f t="shared" si="24"/>
        <v>42089.72802083334</v>
      </c>
      <c r="L299" s="11">
        <f t="shared" si="25"/>
        <v>42125.165972222225</v>
      </c>
      <c r="M299" t="b">
        <v>1</v>
      </c>
      <c r="N299">
        <v>142</v>
      </c>
      <c r="O299" t="b">
        <v>1</v>
      </c>
      <c r="P299" t="s">
        <v>8269</v>
      </c>
      <c r="Q299" s="5">
        <f t="shared" si="26"/>
        <v>1.0064</v>
      </c>
      <c r="R299" s="6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1">
        <f t="shared" si="24"/>
        <v>41709.463518518518</v>
      </c>
      <c r="L300" s="11">
        <f t="shared" si="25"/>
        <v>41768.875</v>
      </c>
      <c r="M300" t="b">
        <v>1</v>
      </c>
      <c r="N300">
        <v>2436</v>
      </c>
      <c r="O300" t="b">
        <v>1</v>
      </c>
      <c r="P300" t="s">
        <v>8269</v>
      </c>
      <c r="Q300" s="5">
        <f t="shared" si="26"/>
        <v>1.089324126984127</v>
      </c>
      <c r="R300" s="6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1">
        <f t="shared" si="24"/>
        <v>40469.225231481483</v>
      </c>
      <c r="L301" s="11">
        <f t="shared" si="25"/>
        <v>40499.266898148147</v>
      </c>
      <c r="M301" t="b">
        <v>1</v>
      </c>
      <c r="N301">
        <v>244</v>
      </c>
      <c r="O301" t="b">
        <v>1</v>
      </c>
      <c r="P301" t="s">
        <v>8269</v>
      </c>
      <c r="Q301" s="5">
        <f t="shared" si="26"/>
        <v>1.789525</v>
      </c>
      <c r="R301" s="6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1">
        <f t="shared" si="24"/>
        <v>40626.959930555553</v>
      </c>
      <c r="L302" s="11">
        <f t="shared" si="25"/>
        <v>40657.959930555553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26"/>
        <v>1.0172264</v>
      </c>
      <c r="R302" s="6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1">
        <f t="shared" si="24"/>
        <v>41312.737673611111</v>
      </c>
      <c r="L303" s="11">
        <f t="shared" si="25"/>
        <v>41352.696006944447</v>
      </c>
      <c r="M303" t="b">
        <v>1</v>
      </c>
      <c r="N303">
        <v>251</v>
      </c>
      <c r="O303" t="b">
        <v>1</v>
      </c>
      <c r="P303" t="s">
        <v>8269</v>
      </c>
      <c r="Q303" s="5">
        <f t="shared" si="26"/>
        <v>1.1873499999999999</v>
      </c>
      <c r="R303" s="6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1">
        <f t="shared" si="24"/>
        <v>40933.856921296298</v>
      </c>
      <c r="L304" s="11">
        <f t="shared" si="25"/>
        <v>40963.856921296298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26"/>
        <v>1.0045999999999999</v>
      </c>
      <c r="R304" s="6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1">
        <f t="shared" si="24"/>
        <v>41032.071134259262</v>
      </c>
      <c r="L305" s="11">
        <f t="shared" si="25"/>
        <v>41062.071134259262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26"/>
        <v>1.3746666666666667</v>
      </c>
      <c r="R305" s="6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1">
        <f t="shared" si="24"/>
        <v>41114.094872685186</v>
      </c>
      <c r="L306" s="11">
        <f t="shared" si="25"/>
        <v>41153.083333333336</v>
      </c>
      <c r="M306" t="b">
        <v>1</v>
      </c>
      <c r="N306">
        <v>74</v>
      </c>
      <c r="O306" t="b">
        <v>1</v>
      </c>
      <c r="P306" t="s">
        <v>8269</v>
      </c>
      <c r="Q306" s="5">
        <f t="shared" si="26"/>
        <v>2.3164705882352941</v>
      </c>
      <c r="R306" s="6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1">
        <f t="shared" si="24"/>
        <v>40948.630196759259</v>
      </c>
      <c r="L307" s="11">
        <f t="shared" si="25"/>
        <v>40978.630196759259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26"/>
        <v>1.3033333333333332</v>
      </c>
      <c r="R307" s="6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1">
        <f t="shared" si="24"/>
        <v>41333.837187500001</v>
      </c>
      <c r="L308" s="11">
        <f t="shared" si="25"/>
        <v>41353.795520833337</v>
      </c>
      <c r="M308" t="b">
        <v>1</v>
      </c>
      <c r="N308">
        <v>80</v>
      </c>
      <c r="O308" t="b">
        <v>1</v>
      </c>
      <c r="P308" t="s">
        <v>8269</v>
      </c>
      <c r="Q308" s="5">
        <f t="shared" si="26"/>
        <v>2.9289999999999998</v>
      </c>
      <c r="R308" s="6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1">
        <f t="shared" si="24"/>
        <v>41282.944456018515</v>
      </c>
      <c r="L309" s="11">
        <f t="shared" si="25"/>
        <v>41312.944456018515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26"/>
        <v>1.1131818181818183</v>
      </c>
      <c r="R309" s="6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1">
        <f t="shared" si="24"/>
        <v>40567.694560185184</v>
      </c>
      <c r="L310" s="11">
        <f t="shared" si="25"/>
        <v>40612.694560185184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26"/>
        <v>1.0556666666666668</v>
      </c>
      <c r="R310" s="6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1">
        <f t="shared" si="24"/>
        <v>41134.751550925925</v>
      </c>
      <c r="L311" s="11">
        <f t="shared" si="25"/>
        <v>41155.751550925925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26"/>
        <v>1.1894444444444445</v>
      </c>
      <c r="R311" s="6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1">
        <f t="shared" si="24"/>
        <v>40821.183136574073</v>
      </c>
      <c r="L312" s="11">
        <f t="shared" si="25"/>
        <v>40836.083333333336</v>
      </c>
      <c r="M312" t="b">
        <v>1</v>
      </c>
      <c r="N312">
        <v>36</v>
      </c>
      <c r="O312" t="b">
        <v>1</v>
      </c>
      <c r="P312" t="s">
        <v>8269</v>
      </c>
      <c r="Q312" s="5">
        <f t="shared" si="26"/>
        <v>1.04129</v>
      </c>
      <c r="R312" s="6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1">
        <f t="shared" si="24"/>
        <v>40868.219814814816</v>
      </c>
      <c r="L313" s="11">
        <f t="shared" si="25"/>
        <v>40909.332638888889</v>
      </c>
      <c r="M313" t="b">
        <v>1</v>
      </c>
      <c r="N313">
        <v>150</v>
      </c>
      <c r="O313" t="b">
        <v>1</v>
      </c>
      <c r="P313" t="s">
        <v>8269</v>
      </c>
      <c r="Q313" s="5">
        <f t="shared" si="26"/>
        <v>1.0410165</v>
      </c>
      <c r="R313" s="6">
        <f t="shared" si="27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1">
        <f t="shared" si="24"/>
        <v>41348.877685185187</v>
      </c>
      <c r="L314" s="11">
        <f t="shared" si="25"/>
        <v>41378.877685185187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26"/>
        <v>1.1187499999999999</v>
      </c>
      <c r="R314" s="6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1">
        <f t="shared" si="24"/>
        <v>40357.227939814817</v>
      </c>
      <c r="L315" s="11">
        <f t="shared" si="25"/>
        <v>40401.665972222225</v>
      </c>
      <c r="M315" t="b">
        <v>1</v>
      </c>
      <c r="N315">
        <v>222</v>
      </c>
      <c r="O315" t="b">
        <v>1</v>
      </c>
      <c r="P315" t="s">
        <v>8269</v>
      </c>
      <c r="Q315" s="5">
        <f t="shared" si="26"/>
        <v>1.0473529411764706</v>
      </c>
      <c r="R315" s="6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1">
        <f t="shared" si="24"/>
        <v>41304.833194444444</v>
      </c>
      <c r="L316" s="11">
        <f t="shared" si="25"/>
        <v>41334.833194444444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26"/>
        <v>3.8515000000000001</v>
      </c>
      <c r="R316" s="6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1">
        <f t="shared" si="24"/>
        <v>41113.77238425926</v>
      </c>
      <c r="L317" s="11">
        <f t="shared" si="25"/>
        <v>41143.77238425926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26"/>
        <v>1.01248</v>
      </c>
      <c r="R317" s="6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1">
        <f t="shared" si="24"/>
        <v>41950.923576388886</v>
      </c>
      <c r="L318" s="11">
        <f t="shared" si="25"/>
        <v>41984.207638888889</v>
      </c>
      <c r="M318" t="b">
        <v>1</v>
      </c>
      <c r="N318">
        <v>158</v>
      </c>
      <c r="O318" t="b">
        <v>1</v>
      </c>
      <c r="P318" t="s">
        <v>8269</v>
      </c>
      <c r="Q318" s="5">
        <f t="shared" si="26"/>
        <v>1.1377333333333333</v>
      </c>
      <c r="R318" s="6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1">
        <f t="shared" si="24"/>
        <v>41589.676886574074</v>
      </c>
      <c r="L319" s="11">
        <f t="shared" si="25"/>
        <v>41619.676886574074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26"/>
        <v>1.0080333333333333</v>
      </c>
      <c r="R319" s="6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1">
        <f t="shared" si="24"/>
        <v>41330.038784722223</v>
      </c>
      <c r="L320" s="11">
        <f t="shared" si="25"/>
        <v>41359.997118055559</v>
      </c>
      <c r="M320" t="b">
        <v>1</v>
      </c>
      <c r="N320">
        <v>284</v>
      </c>
      <c r="O320" t="b">
        <v>1</v>
      </c>
      <c r="P320" t="s">
        <v>8269</v>
      </c>
      <c r="Q320" s="5">
        <f t="shared" si="26"/>
        <v>2.8332000000000002</v>
      </c>
      <c r="R320" s="6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1">
        <f t="shared" si="24"/>
        <v>40123.83829861111</v>
      </c>
      <c r="L321" s="11">
        <f t="shared" si="25"/>
        <v>40211.332638888889</v>
      </c>
      <c r="M321" t="b">
        <v>1</v>
      </c>
      <c r="N321">
        <v>51</v>
      </c>
      <c r="O321" t="b">
        <v>1</v>
      </c>
      <c r="P321" t="s">
        <v>8269</v>
      </c>
      <c r="Q321" s="5">
        <f t="shared" si="26"/>
        <v>1.1268</v>
      </c>
      <c r="R321" s="6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1">
        <f t="shared" si="24"/>
        <v>42331.551307870366</v>
      </c>
      <c r="L322" s="11">
        <f t="shared" si="25"/>
        <v>42360.958333333328</v>
      </c>
      <c r="M322" t="b">
        <v>1</v>
      </c>
      <c r="N322">
        <v>158</v>
      </c>
      <c r="O322" t="b">
        <v>1</v>
      </c>
      <c r="P322" t="s">
        <v>8269</v>
      </c>
      <c r="Q322" s="5">
        <f t="shared" si="26"/>
        <v>1.0658000000000001</v>
      </c>
      <c r="R322" s="6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1">
        <f t="shared" ref="K323:K386" si="30">(((J323/60)/60)/24)+DATE(1970,1,1)</f>
        <v>42647.446597222224</v>
      </c>
      <c r="L323" s="11">
        <f t="shared" ref="L323:L386" si="31">(((I323/60)/60)/24)+DATE(1970,1,1)</f>
        <v>42682.488263888896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32">E323/D323</f>
        <v>1.0266285714285714</v>
      </c>
      <c r="R323" s="6">
        <f t="shared" ref="R323:R386" si="33">E323/N323</f>
        <v>106.62314540059347</v>
      </c>
      <c r="S323" t="str">
        <f t="shared" ref="S323:S386" si="34">LEFT(P323, SEARCH("/", P323)-1)</f>
        <v>film &amp; video</v>
      </c>
      <c r="T323" t="str">
        <f t="shared" ref="T323:T386" si="35">RIGHT(P323,LEN(P323)-SEARCH("/",P323))</f>
        <v>documentary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1">
        <f t="shared" si="30"/>
        <v>42473.57</v>
      </c>
      <c r="L324" s="11">
        <f t="shared" si="31"/>
        <v>42503.57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32"/>
        <v>1.0791200000000001</v>
      </c>
      <c r="R324" s="6">
        <f t="shared" si="33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1">
        <f t="shared" si="30"/>
        <v>42697.32136574074</v>
      </c>
      <c r="L325" s="11">
        <f t="shared" si="31"/>
        <v>42725.332638888889</v>
      </c>
      <c r="M325" t="b">
        <v>1</v>
      </c>
      <c r="N325">
        <v>58</v>
      </c>
      <c r="O325" t="b">
        <v>1</v>
      </c>
      <c r="P325" t="s">
        <v>8269</v>
      </c>
      <c r="Q325" s="5">
        <f t="shared" si="32"/>
        <v>1.2307407407407407</v>
      </c>
      <c r="R325" s="6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1">
        <f t="shared" si="30"/>
        <v>42184.626250000001</v>
      </c>
      <c r="L326" s="11">
        <f t="shared" si="31"/>
        <v>42217.626250000001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32"/>
        <v>1.016</v>
      </c>
      <c r="R326" s="6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1">
        <f t="shared" si="30"/>
        <v>42689.187881944439</v>
      </c>
      <c r="L327" s="11">
        <f t="shared" si="31"/>
        <v>42724.187881944439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32"/>
        <v>1.04396</v>
      </c>
      <c r="R327" s="6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1">
        <f t="shared" si="30"/>
        <v>42775.314884259264</v>
      </c>
      <c r="L328" s="11">
        <f t="shared" si="31"/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5">
        <f t="shared" si="32"/>
        <v>1.1292973333333334</v>
      </c>
      <c r="R328" s="6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1">
        <f t="shared" si="30"/>
        <v>42058.235289351855</v>
      </c>
      <c r="L329" s="11">
        <f t="shared" si="31"/>
        <v>42085.333333333328</v>
      </c>
      <c r="M329" t="b">
        <v>1</v>
      </c>
      <c r="N329">
        <v>34</v>
      </c>
      <c r="O329" t="b">
        <v>1</v>
      </c>
      <c r="P329" t="s">
        <v>8269</v>
      </c>
      <c r="Q329" s="5">
        <f t="shared" si="32"/>
        <v>1.3640000000000001</v>
      </c>
      <c r="R329" s="6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1">
        <f t="shared" si="30"/>
        <v>42278.946620370371</v>
      </c>
      <c r="L330" s="11">
        <f t="shared" si="31"/>
        <v>42309.166666666672</v>
      </c>
      <c r="M330" t="b">
        <v>1</v>
      </c>
      <c r="N330">
        <v>498</v>
      </c>
      <c r="O330" t="b">
        <v>1</v>
      </c>
      <c r="P330" t="s">
        <v>8269</v>
      </c>
      <c r="Q330" s="5">
        <f t="shared" si="32"/>
        <v>1.036144</v>
      </c>
      <c r="R330" s="6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1">
        <f t="shared" si="30"/>
        <v>42291.46674768519</v>
      </c>
      <c r="L331" s="11">
        <f t="shared" si="31"/>
        <v>42315.166666666672</v>
      </c>
      <c r="M331" t="b">
        <v>1</v>
      </c>
      <c r="N331">
        <v>167</v>
      </c>
      <c r="O331" t="b">
        <v>1</v>
      </c>
      <c r="P331" t="s">
        <v>8269</v>
      </c>
      <c r="Q331" s="5">
        <f t="shared" si="32"/>
        <v>1.0549999999999999</v>
      </c>
      <c r="R331" s="6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1">
        <f t="shared" si="30"/>
        <v>41379.515775462962</v>
      </c>
      <c r="L332" s="11">
        <f t="shared" si="31"/>
        <v>41411.165972222225</v>
      </c>
      <c r="M332" t="b">
        <v>1</v>
      </c>
      <c r="N332">
        <v>340</v>
      </c>
      <c r="O332" t="b">
        <v>1</v>
      </c>
      <c r="P332" t="s">
        <v>8269</v>
      </c>
      <c r="Q332" s="5">
        <f t="shared" si="32"/>
        <v>1.0182857142857142</v>
      </c>
      <c r="R332" s="6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1">
        <f t="shared" si="30"/>
        <v>42507.581412037034</v>
      </c>
      <c r="L333" s="11">
        <f t="shared" si="31"/>
        <v>42538.581412037034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32"/>
        <v>1.0660499999999999</v>
      </c>
      <c r="R333" s="6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1">
        <f t="shared" si="30"/>
        <v>42263.680289351847</v>
      </c>
      <c r="L334" s="11">
        <f t="shared" si="31"/>
        <v>42305.333333333328</v>
      </c>
      <c r="M334" t="b">
        <v>1</v>
      </c>
      <c r="N334">
        <v>555</v>
      </c>
      <c r="O334" t="b">
        <v>1</v>
      </c>
      <c r="P334" t="s">
        <v>8269</v>
      </c>
      <c r="Q334" s="5">
        <f t="shared" si="32"/>
        <v>1.13015</v>
      </c>
      <c r="R334" s="6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1">
        <f t="shared" si="30"/>
        <v>42437.636469907404</v>
      </c>
      <c r="L335" s="11">
        <f t="shared" si="31"/>
        <v>42467.59480324074</v>
      </c>
      <c r="M335" t="b">
        <v>1</v>
      </c>
      <c r="N335">
        <v>266</v>
      </c>
      <c r="O335" t="b">
        <v>1</v>
      </c>
      <c r="P335" t="s">
        <v>8269</v>
      </c>
      <c r="Q335" s="5">
        <f t="shared" si="32"/>
        <v>1.252275</v>
      </c>
      <c r="R335" s="6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1">
        <f t="shared" si="30"/>
        <v>42101.682372685187</v>
      </c>
      <c r="L336" s="11">
        <f t="shared" si="31"/>
        <v>42139.791666666672</v>
      </c>
      <c r="M336" t="b">
        <v>1</v>
      </c>
      <c r="N336">
        <v>69</v>
      </c>
      <c r="O336" t="b">
        <v>1</v>
      </c>
      <c r="P336" t="s">
        <v>8269</v>
      </c>
      <c r="Q336" s="5">
        <f t="shared" si="32"/>
        <v>1.0119</v>
      </c>
      <c r="R336" s="6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1">
        <f t="shared" si="30"/>
        <v>42101.737442129626</v>
      </c>
      <c r="L337" s="11">
        <f t="shared" si="31"/>
        <v>42132.916666666672</v>
      </c>
      <c r="M337" t="b">
        <v>1</v>
      </c>
      <c r="N337">
        <v>80</v>
      </c>
      <c r="O337" t="b">
        <v>1</v>
      </c>
      <c r="P337" t="s">
        <v>8269</v>
      </c>
      <c r="Q337" s="5">
        <f t="shared" si="32"/>
        <v>1.0276470588235294</v>
      </c>
      <c r="R337" s="6">
        <f t="shared" si="33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1">
        <f t="shared" si="30"/>
        <v>42291.596273148149</v>
      </c>
      <c r="L338" s="11">
        <f t="shared" si="31"/>
        <v>42321.637939814813</v>
      </c>
      <c r="M338" t="b">
        <v>1</v>
      </c>
      <c r="N338">
        <v>493</v>
      </c>
      <c r="O338" t="b">
        <v>1</v>
      </c>
      <c r="P338" t="s">
        <v>8269</v>
      </c>
      <c r="Q338" s="5">
        <f t="shared" si="32"/>
        <v>1.1683911999999999</v>
      </c>
      <c r="R338" s="6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1">
        <f t="shared" si="30"/>
        <v>42047.128564814819</v>
      </c>
      <c r="L339" s="11">
        <f t="shared" si="31"/>
        <v>42077.086898148147</v>
      </c>
      <c r="M339" t="b">
        <v>1</v>
      </c>
      <c r="N339">
        <v>31</v>
      </c>
      <c r="O339" t="b">
        <v>1</v>
      </c>
      <c r="P339" t="s">
        <v>8269</v>
      </c>
      <c r="Q339" s="5">
        <f t="shared" si="32"/>
        <v>1.0116833333333335</v>
      </c>
      <c r="R339" s="6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1">
        <f t="shared" si="30"/>
        <v>42559.755671296298</v>
      </c>
      <c r="L340" s="11">
        <f t="shared" si="31"/>
        <v>42616.041666666672</v>
      </c>
      <c r="M340" t="b">
        <v>1</v>
      </c>
      <c r="N340">
        <v>236</v>
      </c>
      <c r="O340" t="b">
        <v>1</v>
      </c>
      <c r="P340" t="s">
        <v>8269</v>
      </c>
      <c r="Q340" s="5">
        <f t="shared" si="32"/>
        <v>1.1013360000000001</v>
      </c>
      <c r="R340" s="6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1">
        <f t="shared" si="30"/>
        <v>42093.760046296295</v>
      </c>
      <c r="L341" s="11">
        <f t="shared" si="31"/>
        <v>42123.760046296295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32"/>
        <v>1.0808333333333333</v>
      </c>
      <c r="R341" s="6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1">
        <f t="shared" si="30"/>
        <v>42772.669062500005</v>
      </c>
      <c r="L342" s="11">
        <f t="shared" si="31"/>
        <v>42802.875</v>
      </c>
      <c r="M342" t="b">
        <v>1</v>
      </c>
      <c r="N342">
        <v>299</v>
      </c>
      <c r="O342" t="b">
        <v>1</v>
      </c>
      <c r="P342" t="s">
        <v>8269</v>
      </c>
      <c r="Q342" s="5">
        <f t="shared" si="32"/>
        <v>1.2502285714285715</v>
      </c>
      <c r="R342" s="6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1">
        <f t="shared" si="30"/>
        <v>41894.879606481481</v>
      </c>
      <c r="L343" s="11">
        <f t="shared" si="31"/>
        <v>41913.165972222225</v>
      </c>
      <c r="M343" t="b">
        <v>1</v>
      </c>
      <c r="N343">
        <v>55</v>
      </c>
      <c r="O343" t="b">
        <v>1</v>
      </c>
      <c r="P343" t="s">
        <v>8269</v>
      </c>
      <c r="Q343" s="5">
        <f t="shared" si="32"/>
        <v>1.0671428571428572</v>
      </c>
      <c r="R343" s="6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1">
        <f t="shared" si="30"/>
        <v>42459.780844907407</v>
      </c>
      <c r="L344" s="11">
        <f t="shared" si="31"/>
        <v>42489.780844907407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32"/>
        <v>1.0036639999999999</v>
      </c>
      <c r="R344" s="6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1">
        <f t="shared" si="30"/>
        <v>41926.73778935185</v>
      </c>
      <c r="L345" s="11">
        <f t="shared" si="31"/>
        <v>41957.125</v>
      </c>
      <c r="M345" t="b">
        <v>1</v>
      </c>
      <c r="N345">
        <v>524</v>
      </c>
      <c r="O345" t="b">
        <v>1</v>
      </c>
      <c r="P345" t="s">
        <v>8269</v>
      </c>
      <c r="Q345" s="5">
        <f t="shared" si="32"/>
        <v>1.0202863333333334</v>
      </c>
      <c r="R345" s="6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1">
        <f t="shared" si="30"/>
        <v>42111.970995370371</v>
      </c>
      <c r="L346" s="11">
        <f t="shared" si="31"/>
        <v>42156.097222222219</v>
      </c>
      <c r="M346" t="b">
        <v>1</v>
      </c>
      <c r="N346">
        <v>285</v>
      </c>
      <c r="O346" t="b">
        <v>1</v>
      </c>
      <c r="P346" t="s">
        <v>8269</v>
      </c>
      <c r="Q346" s="5">
        <f t="shared" si="32"/>
        <v>1.0208358208955224</v>
      </c>
      <c r="R346" s="6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1">
        <f t="shared" si="30"/>
        <v>42114.944328703699</v>
      </c>
      <c r="L347" s="11">
        <f t="shared" si="31"/>
        <v>42144.944328703699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32"/>
        <v>1.2327586206896552</v>
      </c>
      <c r="R347" s="6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1">
        <f t="shared" si="30"/>
        <v>42261.500243055561</v>
      </c>
      <c r="L348" s="11">
        <f t="shared" si="31"/>
        <v>42291.500243055561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32"/>
        <v>1.7028880000000002</v>
      </c>
      <c r="R348" s="6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1">
        <f t="shared" si="30"/>
        <v>42292.495474537034</v>
      </c>
      <c r="L349" s="11">
        <f t="shared" si="31"/>
        <v>42322.537141203706</v>
      </c>
      <c r="M349" t="b">
        <v>1</v>
      </c>
      <c r="N349">
        <v>379</v>
      </c>
      <c r="O349" t="b">
        <v>1</v>
      </c>
      <c r="P349" t="s">
        <v>8269</v>
      </c>
      <c r="Q349" s="5">
        <f t="shared" si="32"/>
        <v>1.1159049999999999</v>
      </c>
      <c r="R349" s="6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1">
        <f t="shared" si="30"/>
        <v>42207.58699074074</v>
      </c>
      <c r="L350" s="11">
        <f t="shared" si="31"/>
        <v>42237.58699074074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32"/>
        <v>1.03</v>
      </c>
      <c r="R350" s="6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1">
        <f t="shared" si="30"/>
        <v>42760.498935185184</v>
      </c>
      <c r="L351" s="11">
        <f t="shared" si="31"/>
        <v>42790.498935185184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32"/>
        <v>1.0663570159857905</v>
      </c>
      <c r="R351" s="6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1">
        <f t="shared" si="30"/>
        <v>42586.066076388888</v>
      </c>
      <c r="L352" s="11">
        <f t="shared" si="31"/>
        <v>42624.165972222225</v>
      </c>
      <c r="M352" t="b">
        <v>1</v>
      </c>
      <c r="N352">
        <v>221</v>
      </c>
      <c r="O352" t="b">
        <v>1</v>
      </c>
      <c r="P352" t="s">
        <v>8269</v>
      </c>
      <c r="Q352" s="5">
        <f t="shared" si="32"/>
        <v>1.1476</v>
      </c>
      <c r="R352" s="6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1">
        <f t="shared" si="30"/>
        <v>42427.964745370366</v>
      </c>
      <c r="L353" s="11">
        <f t="shared" si="31"/>
        <v>42467.923078703709</v>
      </c>
      <c r="M353" t="b">
        <v>1</v>
      </c>
      <c r="N353">
        <v>964</v>
      </c>
      <c r="O353" t="b">
        <v>1</v>
      </c>
      <c r="P353" t="s">
        <v>8269</v>
      </c>
      <c r="Q353" s="5">
        <f t="shared" si="32"/>
        <v>1.2734117647058822</v>
      </c>
      <c r="R353" s="6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1">
        <f t="shared" si="30"/>
        <v>41890.167453703703</v>
      </c>
      <c r="L354" s="11">
        <f t="shared" si="31"/>
        <v>41920.167453703703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32"/>
        <v>1.1656</v>
      </c>
      <c r="R354" s="6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1">
        <f t="shared" si="30"/>
        <v>42297.791886574079</v>
      </c>
      <c r="L355" s="11">
        <f t="shared" si="31"/>
        <v>42327.833553240736</v>
      </c>
      <c r="M355" t="b">
        <v>1</v>
      </c>
      <c r="N355">
        <v>613</v>
      </c>
      <c r="O355" t="b">
        <v>1</v>
      </c>
      <c r="P355" t="s">
        <v>8269</v>
      </c>
      <c r="Q355" s="5">
        <f t="shared" si="32"/>
        <v>1.0861819426615318</v>
      </c>
      <c r="R355" s="6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1">
        <f t="shared" si="30"/>
        <v>42438.827789351853</v>
      </c>
      <c r="L356" s="11">
        <f t="shared" si="31"/>
        <v>42468.786122685182</v>
      </c>
      <c r="M356" t="b">
        <v>1</v>
      </c>
      <c r="N356">
        <v>29</v>
      </c>
      <c r="O356" t="b">
        <v>1</v>
      </c>
      <c r="P356" t="s">
        <v>8269</v>
      </c>
      <c r="Q356" s="5">
        <f t="shared" si="32"/>
        <v>1.0394285714285714</v>
      </c>
      <c r="R356" s="6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1">
        <f t="shared" si="30"/>
        <v>41943.293912037036</v>
      </c>
      <c r="L357" s="11">
        <f t="shared" si="31"/>
        <v>41974.3355787037</v>
      </c>
      <c r="M357" t="b">
        <v>1</v>
      </c>
      <c r="N357">
        <v>165</v>
      </c>
      <c r="O357" t="b">
        <v>1</v>
      </c>
      <c r="P357" t="s">
        <v>8269</v>
      </c>
      <c r="Q357" s="5">
        <f t="shared" si="32"/>
        <v>1.1625714285714286</v>
      </c>
      <c r="R357" s="6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1">
        <f t="shared" si="30"/>
        <v>42415.803159722222</v>
      </c>
      <c r="L358" s="11">
        <f t="shared" si="31"/>
        <v>42445.761493055557</v>
      </c>
      <c r="M358" t="b">
        <v>1</v>
      </c>
      <c r="N358">
        <v>97</v>
      </c>
      <c r="O358" t="b">
        <v>1</v>
      </c>
      <c r="P358" t="s">
        <v>8269</v>
      </c>
      <c r="Q358" s="5">
        <f t="shared" si="32"/>
        <v>1.0269239999999999</v>
      </c>
      <c r="R358" s="6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1">
        <f t="shared" si="30"/>
        <v>42078.222187499996</v>
      </c>
      <c r="L359" s="11">
        <f t="shared" si="31"/>
        <v>42118.222187499996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32"/>
        <v>1.74</v>
      </c>
      <c r="R359" s="6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1">
        <f t="shared" si="30"/>
        <v>42507.860196759255</v>
      </c>
      <c r="L360" s="11">
        <f t="shared" si="31"/>
        <v>42536.625</v>
      </c>
      <c r="M360" t="b">
        <v>1</v>
      </c>
      <c r="N360">
        <v>267</v>
      </c>
      <c r="O360" t="b">
        <v>1</v>
      </c>
      <c r="P360" t="s">
        <v>8269</v>
      </c>
      <c r="Q360" s="5">
        <f t="shared" si="32"/>
        <v>1.03088</v>
      </c>
      <c r="R360" s="6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1">
        <f t="shared" si="30"/>
        <v>41935.070486111108</v>
      </c>
      <c r="L361" s="11">
        <f t="shared" si="31"/>
        <v>41957.216666666667</v>
      </c>
      <c r="M361" t="b">
        <v>1</v>
      </c>
      <c r="N361">
        <v>302</v>
      </c>
      <c r="O361" t="b">
        <v>1</v>
      </c>
      <c r="P361" t="s">
        <v>8269</v>
      </c>
      <c r="Q361" s="5">
        <f t="shared" si="32"/>
        <v>1.0485537190082646</v>
      </c>
      <c r="R361" s="6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1">
        <f t="shared" si="30"/>
        <v>42163.897916666669</v>
      </c>
      <c r="L362" s="11">
        <f t="shared" si="31"/>
        <v>42208.132638888885</v>
      </c>
      <c r="M362" t="b">
        <v>0</v>
      </c>
      <c r="N362">
        <v>87</v>
      </c>
      <c r="O362" t="b">
        <v>1</v>
      </c>
      <c r="P362" t="s">
        <v>8269</v>
      </c>
      <c r="Q362" s="5">
        <f t="shared" si="32"/>
        <v>1.0137499999999999</v>
      </c>
      <c r="R362" s="6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1">
        <f t="shared" si="30"/>
        <v>41936.001226851848</v>
      </c>
      <c r="L363" s="11">
        <f t="shared" si="31"/>
        <v>41966.042893518519</v>
      </c>
      <c r="M363" t="b">
        <v>0</v>
      </c>
      <c r="N363">
        <v>354</v>
      </c>
      <c r="O363" t="b">
        <v>1</v>
      </c>
      <c r="P363" t="s">
        <v>8269</v>
      </c>
      <c r="Q363" s="5">
        <f t="shared" si="32"/>
        <v>1.1107699999999998</v>
      </c>
      <c r="R363" s="6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1">
        <f t="shared" si="30"/>
        <v>41837.210543981484</v>
      </c>
      <c r="L364" s="11">
        <f t="shared" si="31"/>
        <v>41859</v>
      </c>
      <c r="M364" t="b">
        <v>0</v>
      </c>
      <c r="N364">
        <v>86</v>
      </c>
      <c r="O364" t="b">
        <v>1</v>
      </c>
      <c r="P364" t="s">
        <v>8269</v>
      </c>
      <c r="Q364" s="5">
        <f t="shared" si="32"/>
        <v>1.2415933781686497</v>
      </c>
      <c r="R364" s="6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1">
        <f t="shared" si="30"/>
        <v>40255.744629629626</v>
      </c>
      <c r="L365" s="11">
        <f t="shared" si="31"/>
        <v>40300.806944444441</v>
      </c>
      <c r="M365" t="b">
        <v>0</v>
      </c>
      <c r="N365">
        <v>26</v>
      </c>
      <c r="O365" t="b">
        <v>1</v>
      </c>
      <c r="P365" t="s">
        <v>8269</v>
      </c>
      <c r="Q365" s="5">
        <f t="shared" si="32"/>
        <v>1.0133333333333334</v>
      </c>
      <c r="R365" s="6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1">
        <f t="shared" si="30"/>
        <v>41780.859629629631</v>
      </c>
      <c r="L366" s="11">
        <f t="shared" si="31"/>
        <v>41811.165972222225</v>
      </c>
      <c r="M366" t="b">
        <v>0</v>
      </c>
      <c r="N366">
        <v>113</v>
      </c>
      <c r="O366" t="b">
        <v>1</v>
      </c>
      <c r="P366" t="s">
        <v>8269</v>
      </c>
      <c r="Q366" s="5">
        <f t="shared" si="32"/>
        <v>1.1016142857142857</v>
      </c>
      <c r="R366" s="6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1">
        <f t="shared" si="30"/>
        <v>41668.606469907405</v>
      </c>
      <c r="L367" s="11">
        <f t="shared" si="31"/>
        <v>41698.606469907405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32"/>
        <v>1.0397333333333334</v>
      </c>
      <c r="R367" s="6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1">
        <f t="shared" si="30"/>
        <v>41019.793032407404</v>
      </c>
      <c r="L368" s="11">
        <f t="shared" si="31"/>
        <v>41049.793032407404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32"/>
        <v>1.013157894736842</v>
      </c>
      <c r="R368" s="6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1">
        <f t="shared" si="30"/>
        <v>41355.577291666668</v>
      </c>
      <c r="L369" s="11">
        <f t="shared" si="31"/>
        <v>41395.207638888889</v>
      </c>
      <c r="M369" t="b">
        <v>0</v>
      </c>
      <c r="N369">
        <v>119</v>
      </c>
      <c r="O369" t="b">
        <v>1</v>
      </c>
      <c r="P369" t="s">
        <v>8269</v>
      </c>
      <c r="Q369" s="5">
        <f t="shared" si="32"/>
        <v>1.033501</v>
      </c>
      <c r="R369" s="6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1">
        <f t="shared" si="30"/>
        <v>42043.605578703704</v>
      </c>
      <c r="L370" s="11">
        <f t="shared" si="31"/>
        <v>42078.563912037032</v>
      </c>
      <c r="M370" t="b">
        <v>0</v>
      </c>
      <c r="N370">
        <v>159</v>
      </c>
      <c r="O370" t="b">
        <v>1</v>
      </c>
      <c r="P370" t="s">
        <v>8269</v>
      </c>
      <c r="Q370" s="5">
        <f t="shared" si="32"/>
        <v>1.04112</v>
      </c>
      <c r="R370" s="6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1">
        <f t="shared" si="30"/>
        <v>40893.551724537036</v>
      </c>
      <c r="L371" s="11">
        <f t="shared" si="31"/>
        <v>40923.551724537036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32"/>
        <v>1.1015569230769231</v>
      </c>
      <c r="R371" s="6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1">
        <f t="shared" si="30"/>
        <v>42711.795138888891</v>
      </c>
      <c r="L372" s="11">
        <f t="shared" si="31"/>
        <v>42741.795138888891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32"/>
        <v>1.2202</v>
      </c>
      <c r="R372" s="6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1">
        <f t="shared" si="30"/>
        <v>41261.767812500002</v>
      </c>
      <c r="L373" s="11">
        <f t="shared" si="31"/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32"/>
        <v>1.1416866666666667</v>
      </c>
      <c r="R373" s="6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1">
        <f t="shared" si="30"/>
        <v>42425.576898148152</v>
      </c>
      <c r="L374" s="11">
        <f t="shared" si="31"/>
        <v>42465.666666666672</v>
      </c>
      <c r="M374" t="b">
        <v>0</v>
      </c>
      <c r="N374">
        <v>9</v>
      </c>
      <c r="O374" t="b">
        <v>1</v>
      </c>
      <c r="P374" t="s">
        <v>8269</v>
      </c>
      <c r="Q374" s="5">
        <f t="shared" si="32"/>
        <v>1.2533333333333334</v>
      </c>
      <c r="R374" s="6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1">
        <f t="shared" si="30"/>
        <v>41078.91201388889</v>
      </c>
      <c r="L375" s="11">
        <f t="shared" si="31"/>
        <v>41108.91201388889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32"/>
        <v>1.0666666666666667</v>
      </c>
      <c r="R375" s="6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1">
        <f t="shared" si="30"/>
        <v>40757.889247685183</v>
      </c>
      <c r="L376" s="11">
        <f t="shared" si="31"/>
        <v>40802.889247685183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32"/>
        <v>1.3065</v>
      </c>
      <c r="R376" s="6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1">
        <f t="shared" si="30"/>
        <v>41657.985081018516</v>
      </c>
      <c r="L377" s="11">
        <f t="shared" si="31"/>
        <v>41699.720833333333</v>
      </c>
      <c r="M377" t="b">
        <v>0</v>
      </c>
      <c r="N377">
        <v>14</v>
      </c>
      <c r="O377" t="b">
        <v>1</v>
      </c>
      <c r="P377" t="s">
        <v>8269</v>
      </c>
      <c r="Q377" s="5">
        <f t="shared" si="32"/>
        <v>1.2</v>
      </c>
      <c r="R377" s="6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1">
        <f t="shared" si="30"/>
        <v>42576.452731481477</v>
      </c>
      <c r="L378" s="11">
        <f t="shared" si="31"/>
        <v>42607.452731481477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32"/>
        <v>1.0595918367346939</v>
      </c>
      <c r="R378" s="6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1">
        <f t="shared" si="30"/>
        <v>42292.250787037032</v>
      </c>
      <c r="L379" s="11">
        <f t="shared" si="31"/>
        <v>42322.292361111111</v>
      </c>
      <c r="M379" t="b">
        <v>0</v>
      </c>
      <c r="N379">
        <v>133</v>
      </c>
      <c r="O379" t="b">
        <v>1</v>
      </c>
      <c r="P379" t="s">
        <v>8269</v>
      </c>
      <c r="Q379" s="5">
        <f t="shared" si="32"/>
        <v>1.1439999999999999</v>
      </c>
      <c r="R379" s="6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1">
        <f t="shared" si="30"/>
        <v>42370.571851851855</v>
      </c>
      <c r="L380" s="11">
        <f t="shared" si="31"/>
        <v>42394.994444444441</v>
      </c>
      <c r="M380" t="b">
        <v>0</v>
      </c>
      <c r="N380">
        <v>83</v>
      </c>
      <c r="O380" t="b">
        <v>1</v>
      </c>
      <c r="P380" t="s">
        <v>8269</v>
      </c>
      <c r="Q380" s="5">
        <f t="shared" si="32"/>
        <v>1.1176666666666666</v>
      </c>
      <c r="R380" s="6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1">
        <f t="shared" si="30"/>
        <v>40987.688333333332</v>
      </c>
      <c r="L381" s="11">
        <f t="shared" si="31"/>
        <v>41032.688333333332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32"/>
        <v>1.1608000000000001</v>
      </c>
      <c r="R381" s="6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1">
        <f t="shared" si="30"/>
        <v>42367.719814814816</v>
      </c>
      <c r="L382" s="11">
        <f t="shared" si="31"/>
        <v>42392.719814814816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32"/>
        <v>1.415</v>
      </c>
      <c r="R382" s="6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1">
        <f t="shared" si="30"/>
        <v>41085.698113425926</v>
      </c>
      <c r="L383" s="11">
        <f t="shared" si="31"/>
        <v>41120.208333333336</v>
      </c>
      <c r="M383" t="b">
        <v>0</v>
      </c>
      <c r="N383">
        <v>251</v>
      </c>
      <c r="O383" t="b">
        <v>1</v>
      </c>
      <c r="P383" t="s">
        <v>8269</v>
      </c>
      <c r="Q383" s="5">
        <f t="shared" si="32"/>
        <v>1.0472999999999999</v>
      </c>
      <c r="R383" s="6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1">
        <f t="shared" si="30"/>
        <v>41144.709490740745</v>
      </c>
      <c r="L384" s="11">
        <f t="shared" si="31"/>
        <v>41158.709490740745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32"/>
        <v>2.5583333333333331</v>
      </c>
      <c r="R384" s="6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1">
        <f t="shared" si="30"/>
        <v>41755.117581018516</v>
      </c>
      <c r="L385" s="11">
        <f t="shared" si="31"/>
        <v>41778.117581018516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32"/>
        <v>2.0670670670670672</v>
      </c>
      <c r="R385" s="6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1">
        <f t="shared" si="30"/>
        <v>41980.781793981485</v>
      </c>
      <c r="L386" s="11">
        <f t="shared" si="31"/>
        <v>42010.781793981485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si="32"/>
        <v>1.1210500000000001</v>
      </c>
      <c r="R386" s="6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1">
        <f t="shared" ref="K387:K450" si="36">(((J387/60)/60)/24)+DATE(1970,1,1)</f>
        <v>41934.584502314814</v>
      </c>
      <c r="L387" s="11">
        <f t="shared" ref="L387:L450" si="37">(((I387/60)/60)/24)+DATE(1970,1,1)</f>
        <v>41964.626168981486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38">E387/D387</f>
        <v>1.05982</v>
      </c>
      <c r="R387" s="6">
        <f t="shared" ref="R387:R450" si="39">E387/N387</f>
        <v>111.79535864978902</v>
      </c>
      <c r="S387" t="str">
        <f t="shared" ref="S387:S450" si="40">LEFT(P387, SEARCH("/", P387)-1)</f>
        <v>film &amp; video</v>
      </c>
      <c r="T387" t="str">
        <f t="shared" ref="T387:T450" si="41">RIGHT(P387,LEN(P387)-SEARCH("/",P387))</f>
        <v>documentary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1">
        <f t="shared" si="36"/>
        <v>42211.951284722221</v>
      </c>
      <c r="L388" s="11">
        <f t="shared" si="37"/>
        <v>42226.951284722221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38"/>
        <v>1.0016666666666667</v>
      </c>
      <c r="R388" s="6">
        <f t="shared" si="39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1">
        <f t="shared" si="36"/>
        <v>42200.67659722222</v>
      </c>
      <c r="L389" s="11">
        <f t="shared" si="37"/>
        <v>42231.25</v>
      </c>
      <c r="M389" t="b">
        <v>0</v>
      </c>
      <c r="N389">
        <v>562</v>
      </c>
      <c r="O389" t="b">
        <v>1</v>
      </c>
      <c r="P389" t="s">
        <v>8269</v>
      </c>
      <c r="Q389" s="5">
        <f t="shared" si="38"/>
        <v>2.1398947368421051</v>
      </c>
      <c r="R389" s="6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1">
        <f t="shared" si="36"/>
        <v>42549.076157407413</v>
      </c>
      <c r="L390" s="11">
        <f t="shared" si="37"/>
        <v>42579.076157407413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38"/>
        <v>1.2616000000000001</v>
      </c>
      <c r="R390" s="6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1">
        <f t="shared" si="36"/>
        <v>41674.063078703701</v>
      </c>
      <c r="L391" s="11">
        <f t="shared" si="37"/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5">
        <f t="shared" si="38"/>
        <v>1.8153547058823529</v>
      </c>
      <c r="R391" s="6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1">
        <f t="shared" si="36"/>
        <v>42112.036712962959</v>
      </c>
      <c r="L392" s="11">
        <f t="shared" si="37"/>
        <v>42132.036712962959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38"/>
        <v>1</v>
      </c>
      <c r="R392" s="6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1">
        <f t="shared" si="36"/>
        <v>40865.042256944449</v>
      </c>
      <c r="L393" s="11">
        <f t="shared" si="37"/>
        <v>40895.040972222225</v>
      </c>
      <c r="M393" t="b">
        <v>0</v>
      </c>
      <c r="N393">
        <v>193</v>
      </c>
      <c r="O393" t="b">
        <v>1</v>
      </c>
      <c r="P393" t="s">
        <v>8269</v>
      </c>
      <c r="Q393" s="5">
        <f t="shared" si="38"/>
        <v>1.0061</v>
      </c>
      <c r="R393" s="6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1">
        <f t="shared" si="36"/>
        <v>40763.717256944445</v>
      </c>
      <c r="L394" s="11">
        <f t="shared" si="37"/>
        <v>40794.125</v>
      </c>
      <c r="M394" t="b">
        <v>0</v>
      </c>
      <c r="N394">
        <v>206</v>
      </c>
      <c r="O394" t="b">
        <v>1</v>
      </c>
      <c r="P394" t="s">
        <v>8269</v>
      </c>
      <c r="Q394" s="5">
        <f t="shared" si="38"/>
        <v>1.009027027027027</v>
      </c>
      <c r="R394" s="6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1">
        <f t="shared" si="36"/>
        <v>41526.708935185183</v>
      </c>
      <c r="L395" s="11">
        <f t="shared" si="37"/>
        <v>41557.708935185183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38"/>
        <v>1.10446</v>
      </c>
      <c r="R395" s="6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1">
        <f t="shared" si="36"/>
        <v>42417.818078703705</v>
      </c>
      <c r="L396" s="11">
        <f t="shared" si="37"/>
        <v>42477.776412037041</v>
      </c>
      <c r="M396" t="b">
        <v>0</v>
      </c>
      <c r="N396">
        <v>50</v>
      </c>
      <c r="O396" t="b">
        <v>1</v>
      </c>
      <c r="P396" t="s">
        <v>8269</v>
      </c>
      <c r="Q396" s="5">
        <f t="shared" si="38"/>
        <v>1.118936170212766</v>
      </c>
      <c r="R396" s="6">
        <f t="shared" si="39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1">
        <f t="shared" si="36"/>
        <v>40990.909259259257</v>
      </c>
      <c r="L397" s="11">
        <f t="shared" si="37"/>
        <v>41026.897222222222</v>
      </c>
      <c r="M397" t="b">
        <v>0</v>
      </c>
      <c r="N397">
        <v>184</v>
      </c>
      <c r="O397" t="b">
        <v>1</v>
      </c>
      <c r="P397" t="s">
        <v>8269</v>
      </c>
      <c r="Q397" s="5">
        <f t="shared" si="38"/>
        <v>1.0804450000000001</v>
      </c>
      <c r="R397" s="6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1">
        <f t="shared" si="36"/>
        <v>41082.564884259256</v>
      </c>
      <c r="L398" s="11">
        <f t="shared" si="37"/>
        <v>41097.564884259256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38"/>
        <v>1.0666666666666667</v>
      </c>
      <c r="R398" s="6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1">
        <f t="shared" si="36"/>
        <v>40379.776435185187</v>
      </c>
      <c r="L399" s="11">
        <f t="shared" si="37"/>
        <v>40422.155555555553</v>
      </c>
      <c r="M399" t="b">
        <v>0</v>
      </c>
      <c r="N399">
        <v>229</v>
      </c>
      <c r="O399" t="b">
        <v>1</v>
      </c>
      <c r="P399" t="s">
        <v>8269</v>
      </c>
      <c r="Q399" s="5">
        <f t="shared" si="38"/>
        <v>1.0390027322404372</v>
      </c>
      <c r="R399" s="6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1">
        <f t="shared" si="36"/>
        <v>42078.793124999997</v>
      </c>
      <c r="L400" s="11">
        <f t="shared" si="37"/>
        <v>42123.793124999997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38"/>
        <v>1.2516</v>
      </c>
      <c r="R400" s="6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1">
        <f t="shared" si="36"/>
        <v>42687.875775462962</v>
      </c>
      <c r="L401" s="11">
        <f t="shared" si="37"/>
        <v>42718.5</v>
      </c>
      <c r="M401" t="b">
        <v>0</v>
      </c>
      <c r="N401">
        <v>95</v>
      </c>
      <c r="O401" t="b">
        <v>1</v>
      </c>
      <c r="P401" t="s">
        <v>8269</v>
      </c>
      <c r="Q401" s="5">
        <f t="shared" si="38"/>
        <v>1.0680499999999999</v>
      </c>
      <c r="R401" s="6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1">
        <f t="shared" si="36"/>
        <v>41745.635960648149</v>
      </c>
      <c r="L402" s="11">
        <f t="shared" si="37"/>
        <v>41776.145833333336</v>
      </c>
      <c r="M402" t="b">
        <v>0</v>
      </c>
      <c r="N402">
        <v>62</v>
      </c>
      <c r="O402" t="b">
        <v>1</v>
      </c>
      <c r="P402" t="s">
        <v>8269</v>
      </c>
      <c r="Q402" s="5">
        <f t="shared" si="38"/>
        <v>1.1230249999999999</v>
      </c>
      <c r="R402" s="6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1">
        <f t="shared" si="36"/>
        <v>40732.842245370368</v>
      </c>
      <c r="L403" s="11">
        <f t="shared" si="37"/>
        <v>40762.842245370368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38"/>
        <v>1.0381199999999999</v>
      </c>
      <c r="R403" s="6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1">
        <f t="shared" si="36"/>
        <v>42292.539548611108</v>
      </c>
      <c r="L404" s="11">
        <f t="shared" si="37"/>
        <v>42313.58121527778</v>
      </c>
      <c r="M404" t="b">
        <v>0</v>
      </c>
      <c r="N404">
        <v>43</v>
      </c>
      <c r="O404" t="b">
        <v>1</v>
      </c>
      <c r="P404" t="s">
        <v>8269</v>
      </c>
      <c r="Q404" s="5">
        <f t="shared" si="38"/>
        <v>1.4165000000000001</v>
      </c>
      <c r="R404" s="6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1">
        <f t="shared" si="36"/>
        <v>40718.310659722221</v>
      </c>
      <c r="L405" s="11">
        <f t="shared" si="37"/>
        <v>40765.297222222223</v>
      </c>
      <c r="M405" t="b">
        <v>0</v>
      </c>
      <c r="N405">
        <v>70</v>
      </c>
      <c r="O405" t="b">
        <v>1</v>
      </c>
      <c r="P405" t="s">
        <v>8269</v>
      </c>
      <c r="Q405" s="5">
        <f t="shared" si="38"/>
        <v>1.0526</v>
      </c>
      <c r="R405" s="6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1">
        <f t="shared" si="36"/>
        <v>41646.628032407411</v>
      </c>
      <c r="L406" s="11">
        <f t="shared" si="37"/>
        <v>41675.961111111108</v>
      </c>
      <c r="M406" t="b">
        <v>0</v>
      </c>
      <c r="N406">
        <v>271</v>
      </c>
      <c r="O406" t="b">
        <v>1</v>
      </c>
      <c r="P406" t="s">
        <v>8269</v>
      </c>
      <c r="Q406" s="5">
        <f t="shared" si="38"/>
        <v>1.0309142857142857</v>
      </c>
      <c r="R406" s="6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1">
        <f t="shared" si="36"/>
        <v>41674.08494212963</v>
      </c>
      <c r="L407" s="11">
        <f t="shared" si="37"/>
        <v>41704.08494212963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38"/>
        <v>1.0765957446808512</v>
      </c>
      <c r="R407" s="6">
        <f t="shared" si="39"/>
        <v>55.2</v>
      </c>
      <c r="S407" t="str">
        <f t="shared" si="40"/>
        <v>film &amp; video</v>
      </c>
      <c r="T407" t="str">
        <f t="shared" si="41"/>
        <v>documentary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1">
        <f t="shared" si="36"/>
        <v>40638.162465277775</v>
      </c>
      <c r="L408" s="11">
        <f t="shared" si="37"/>
        <v>40672.249305555553</v>
      </c>
      <c r="M408" t="b">
        <v>0</v>
      </c>
      <c r="N408">
        <v>35</v>
      </c>
      <c r="O408" t="b">
        <v>1</v>
      </c>
      <c r="P408" t="s">
        <v>8269</v>
      </c>
      <c r="Q408" s="5">
        <f t="shared" si="38"/>
        <v>1.0770464285714285</v>
      </c>
      <c r="R408" s="6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1">
        <f t="shared" si="36"/>
        <v>40806.870949074073</v>
      </c>
      <c r="L409" s="11">
        <f t="shared" si="37"/>
        <v>40866.912615740745</v>
      </c>
      <c r="M409" t="b">
        <v>0</v>
      </c>
      <c r="N409">
        <v>22</v>
      </c>
      <c r="O409" t="b">
        <v>1</v>
      </c>
      <c r="P409" t="s">
        <v>8269</v>
      </c>
      <c r="Q409" s="5">
        <f t="shared" si="38"/>
        <v>1.0155000000000001</v>
      </c>
      <c r="R409" s="6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1">
        <f t="shared" si="36"/>
        <v>41543.735995370371</v>
      </c>
      <c r="L410" s="11">
        <f t="shared" si="37"/>
        <v>41583.777662037035</v>
      </c>
      <c r="M410" t="b">
        <v>0</v>
      </c>
      <c r="N410">
        <v>38</v>
      </c>
      <c r="O410" t="b">
        <v>1</v>
      </c>
      <c r="P410" t="s">
        <v>8269</v>
      </c>
      <c r="Q410" s="5">
        <f t="shared" si="38"/>
        <v>1.0143766666666667</v>
      </c>
      <c r="R410" s="6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1">
        <f t="shared" si="36"/>
        <v>42543.862777777773</v>
      </c>
      <c r="L411" s="11">
        <f t="shared" si="37"/>
        <v>42573.862777777773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38"/>
        <v>1.3680000000000001</v>
      </c>
      <c r="R411" s="6">
        <f t="shared" si="39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1">
        <f t="shared" si="36"/>
        <v>42113.981446759266</v>
      </c>
      <c r="L412" s="11">
        <f t="shared" si="37"/>
        <v>42173.981446759266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38"/>
        <v>1.2829999999999999</v>
      </c>
      <c r="R412" s="6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1">
        <f t="shared" si="36"/>
        <v>41598.17597222222</v>
      </c>
      <c r="L413" s="11">
        <f t="shared" si="37"/>
        <v>41630.208333333336</v>
      </c>
      <c r="M413" t="b">
        <v>0</v>
      </c>
      <c r="N413">
        <v>241</v>
      </c>
      <c r="O413" t="b">
        <v>1</v>
      </c>
      <c r="P413" t="s">
        <v>8269</v>
      </c>
      <c r="Q413" s="5">
        <f t="shared" si="38"/>
        <v>1.0105</v>
      </c>
      <c r="R413" s="6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1">
        <f t="shared" si="36"/>
        <v>41099.742800925924</v>
      </c>
      <c r="L414" s="11">
        <f t="shared" si="37"/>
        <v>41115.742800925924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38"/>
        <v>1.2684</v>
      </c>
      <c r="R414" s="6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1">
        <f t="shared" si="36"/>
        <v>41079.877442129626</v>
      </c>
      <c r="L415" s="11">
        <f t="shared" si="37"/>
        <v>41109.877442129626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38"/>
        <v>1.0508593749999999</v>
      </c>
      <c r="R415" s="6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1">
        <f t="shared" si="36"/>
        <v>41529.063252314816</v>
      </c>
      <c r="L416" s="11">
        <f t="shared" si="37"/>
        <v>41559.063252314816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38"/>
        <v>1.0285405405405406</v>
      </c>
      <c r="R416" s="6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1">
        <f t="shared" si="36"/>
        <v>41904.851875</v>
      </c>
      <c r="L417" s="11">
        <f t="shared" si="37"/>
        <v>41929.5</v>
      </c>
      <c r="M417" t="b">
        <v>0</v>
      </c>
      <c r="N417">
        <v>21</v>
      </c>
      <c r="O417" t="b">
        <v>1</v>
      </c>
      <c r="P417" t="s">
        <v>8269</v>
      </c>
      <c r="Q417" s="5">
        <f t="shared" si="38"/>
        <v>1.0214714285714286</v>
      </c>
      <c r="R417" s="6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1">
        <f t="shared" si="36"/>
        <v>41648.396192129629</v>
      </c>
      <c r="L418" s="11">
        <f t="shared" si="37"/>
        <v>41678.396192129629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38"/>
        <v>1.2021700000000002</v>
      </c>
      <c r="R418" s="6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1">
        <f t="shared" si="36"/>
        <v>41360.970601851855</v>
      </c>
      <c r="L419" s="11">
        <f t="shared" si="37"/>
        <v>41372.189583333333</v>
      </c>
      <c r="M419" t="b">
        <v>0</v>
      </c>
      <c r="N419">
        <v>52</v>
      </c>
      <c r="O419" t="b">
        <v>1</v>
      </c>
      <c r="P419" t="s">
        <v>8269</v>
      </c>
      <c r="Q419" s="5">
        <f t="shared" si="38"/>
        <v>1.0024761904761905</v>
      </c>
      <c r="R419" s="6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1">
        <f t="shared" si="36"/>
        <v>42178.282372685186</v>
      </c>
      <c r="L420" s="11">
        <f t="shared" si="37"/>
        <v>42208.282372685186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38"/>
        <v>1.0063392857142857</v>
      </c>
      <c r="R420" s="6">
        <f t="shared" si="39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1">
        <f t="shared" si="36"/>
        <v>41394.842442129629</v>
      </c>
      <c r="L421" s="11">
        <f t="shared" si="37"/>
        <v>41454.842442129629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38"/>
        <v>1.004375</v>
      </c>
      <c r="R421" s="6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1">
        <f t="shared" si="36"/>
        <v>41682.23646990741</v>
      </c>
      <c r="L422" s="11">
        <f t="shared" si="37"/>
        <v>41712.194803240738</v>
      </c>
      <c r="M422" t="b">
        <v>0</v>
      </c>
      <c r="N422">
        <v>3</v>
      </c>
      <c r="O422" t="b">
        <v>0</v>
      </c>
      <c r="P422" t="s">
        <v>8270</v>
      </c>
      <c r="Q422" s="5">
        <f t="shared" si="38"/>
        <v>4.3939393939393936E-3</v>
      </c>
      <c r="R422" s="6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1">
        <f t="shared" si="36"/>
        <v>42177.491388888884</v>
      </c>
      <c r="L423" s="11">
        <f t="shared" si="37"/>
        <v>42237.491388888884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38"/>
        <v>2.0066666666666667E-2</v>
      </c>
      <c r="R423" s="6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1">
        <f t="shared" si="36"/>
        <v>41863.260381944441</v>
      </c>
      <c r="L424" s="11">
        <f t="shared" si="37"/>
        <v>41893.260381944441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38"/>
        <v>1.0749999999999999E-2</v>
      </c>
      <c r="R424" s="6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1">
        <f t="shared" si="36"/>
        <v>41400.92627314815</v>
      </c>
      <c r="L425" s="11">
        <f t="shared" si="37"/>
        <v>41430.92627314815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38"/>
        <v>7.6499999999999997E-3</v>
      </c>
      <c r="R425" s="6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1">
        <f t="shared" si="36"/>
        <v>40934.376145833332</v>
      </c>
      <c r="L426" s="11">
        <f t="shared" si="37"/>
        <v>40994.334479166668</v>
      </c>
      <c r="M426" t="b">
        <v>0</v>
      </c>
      <c r="N426">
        <v>5</v>
      </c>
      <c r="O426" t="b">
        <v>0</v>
      </c>
      <c r="P426" t="s">
        <v>8270</v>
      </c>
      <c r="Q426" s="5">
        <f t="shared" si="38"/>
        <v>6.7966666666666675E-2</v>
      </c>
      <c r="R426" s="6">
        <f t="shared" si="39"/>
        <v>40.78</v>
      </c>
      <c r="S426" t="str">
        <f t="shared" si="40"/>
        <v>film &amp; video</v>
      </c>
      <c r="T426" t="str">
        <f t="shared" si="41"/>
        <v>animation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1">
        <f t="shared" si="36"/>
        <v>42275.861157407402</v>
      </c>
      <c r="L427" s="11">
        <f t="shared" si="37"/>
        <v>42335.902824074074</v>
      </c>
      <c r="M427" t="b">
        <v>0</v>
      </c>
      <c r="N427">
        <v>2</v>
      </c>
      <c r="O427" t="b">
        <v>0</v>
      </c>
      <c r="P427" t="s">
        <v>8270</v>
      </c>
      <c r="Q427" s="5">
        <f t="shared" si="38"/>
        <v>1.2E-4</v>
      </c>
      <c r="R427" s="6">
        <f t="shared" si="39"/>
        <v>3</v>
      </c>
      <c r="S427" t="str">
        <f t="shared" si="40"/>
        <v>film &amp; video</v>
      </c>
      <c r="T427" t="str">
        <f t="shared" si="41"/>
        <v>animation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1">
        <f t="shared" si="36"/>
        <v>42400.711967592593</v>
      </c>
      <c r="L428" s="11">
        <f t="shared" si="37"/>
        <v>42430.711967592593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38"/>
        <v>1.3299999999999999E-2</v>
      </c>
      <c r="R428" s="6">
        <f t="shared" si="39"/>
        <v>16.625</v>
      </c>
      <c r="S428" t="str">
        <f t="shared" si="40"/>
        <v>film &amp; video</v>
      </c>
      <c r="T428" t="str">
        <f t="shared" si="41"/>
        <v>animation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1">
        <f t="shared" si="36"/>
        <v>42285.909027777772</v>
      </c>
      <c r="L429" s="11">
        <f t="shared" si="37"/>
        <v>42299.790972222225</v>
      </c>
      <c r="M429" t="b">
        <v>0</v>
      </c>
      <c r="N429">
        <v>0</v>
      </c>
      <c r="O429" t="b">
        <v>0</v>
      </c>
      <c r="P429" t="s">
        <v>8270</v>
      </c>
      <c r="Q429" s="5">
        <f t="shared" si="38"/>
        <v>0</v>
      </c>
      <c r="R429" s="6" t="e">
        <f t="shared" si="39"/>
        <v>#DIV/0!</v>
      </c>
      <c r="S429" t="str">
        <f t="shared" si="40"/>
        <v>film &amp; video</v>
      </c>
      <c r="T429" t="str">
        <f t="shared" si="41"/>
        <v>animation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1">
        <f t="shared" si="36"/>
        <v>41778.766724537039</v>
      </c>
      <c r="L430" s="11">
        <f t="shared" si="37"/>
        <v>41806.916666666664</v>
      </c>
      <c r="M430" t="b">
        <v>0</v>
      </c>
      <c r="N430">
        <v>13</v>
      </c>
      <c r="O430" t="b">
        <v>0</v>
      </c>
      <c r="P430" t="s">
        <v>8270</v>
      </c>
      <c r="Q430" s="5">
        <f t="shared" si="38"/>
        <v>5.6333333333333332E-2</v>
      </c>
      <c r="R430" s="6">
        <f t="shared" si="39"/>
        <v>52</v>
      </c>
      <c r="S430" t="str">
        <f t="shared" si="40"/>
        <v>film &amp; video</v>
      </c>
      <c r="T430" t="str">
        <f t="shared" si="41"/>
        <v>animation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1">
        <f t="shared" si="36"/>
        <v>40070.901412037041</v>
      </c>
      <c r="L431" s="11">
        <f t="shared" si="37"/>
        <v>40144.207638888889</v>
      </c>
      <c r="M431" t="b">
        <v>0</v>
      </c>
      <c r="N431">
        <v>0</v>
      </c>
      <c r="O431" t="b">
        <v>0</v>
      </c>
      <c r="P431" t="s">
        <v>8270</v>
      </c>
      <c r="Q431" s="5">
        <f t="shared" si="38"/>
        <v>0</v>
      </c>
      <c r="R431" s="6" t="e">
        <f t="shared" si="39"/>
        <v>#DIV/0!</v>
      </c>
      <c r="S431" t="str">
        <f t="shared" si="40"/>
        <v>film &amp; video</v>
      </c>
      <c r="T431" t="str">
        <f t="shared" si="41"/>
        <v>animation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1">
        <f t="shared" si="36"/>
        <v>41513.107256944444</v>
      </c>
      <c r="L432" s="11">
        <f t="shared" si="37"/>
        <v>41528.107256944444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38"/>
        <v>2.4E-2</v>
      </c>
      <c r="R432" s="6">
        <f t="shared" si="39"/>
        <v>4.8</v>
      </c>
      <c r="S432" t="str">
        <f t="shared" si="40"/>
        <v>film &amp; video</v>
      </c>
      <c r="T432" t="str">
        <f t="shared" si="41"/>
        <v>animation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1">
        <f t="shared" si="36"/>
        <v>42526.871331018512</v>
      </c>
      <c r="L433" s="11">
        <f t="shared" si="37"/>
        <v>42556.871331018512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38"/>
        <v>0.13833333333333334</v>
      </c>
      <c r="R433" s="6">
        <f t="shared" si="39"/>
        <v>51.875</v>
      </c>
      <c r="S433" t="str">
        <f t="shared" si="40"/>
        <v>film &amp; video</v>
      </c>
      <c r="T433" t="str">
        <f t="shared" si="41"/>
        <v>animation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1">
        <f t="shared" si="36"/>
        <v>42238.726631944446</v>
      </c>
      <c r="L434" s="11">
        <f t="shared" si="37"/>
        <v>42298.726631944446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38"/>
        <v>9.5000000000000001E-2</v>
      </c>
      <c r="R434" s="6">
        <f t="shared" si="39"/>
        <v>71.25</v>
      </c>
      <c r="S434" t="str">
        <f t="shared" si="40"/>
        <v>film &amp; video</v>
      </c>
      <c r="T434" t="str">
        <f t="shared" si="41"/>
        <v>animation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1">
        <f t="shared" si="36"/>
        <v>42228.629884259266</v>
      </c>
      <c r="L435" s="11">
        <f t="shared" si="37"/>
        <v>42288.629884259266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38"/>
        <v>0</v>
      </c>
      <c r="R435" s="6" t="e">
        <f t="shared" si="39"/>
        <v>#DIV/0!</v>
      </c>
      <c r="S435" t="str">
        <f t="shared" si="40"/>
        <v>film &amp; video</v>
      </c>
      <c r="T435" t="str">
        <f t="shared" si="41"/>
        <v>animation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1">
        <f t="shared" si="36"/>
        <v>41576.834513888891</v>
      </c>
      <c r="L436" s="11">
        <f t="shared" si="37"/>
        <v>41609.876180555555</v>
      </c>
      <c r="M436" t="b">
        <v>0</v>
      </c>
      <c r="N436">
        <v>2</v>
      </c>
      <c r="O436" t="b">
        <v>0</v>
      </c>
      <c r="P436" t="s">
        <v>8270</v>
      </c>
      <c r="Q436" s="5">
        <f t="shared" si="38"/>
        <v>0.05</v>
      </c>
      <c r="R436" s="6">
        <f t="shared" si="39"/>
        <v>62.5</v>
      </c>
      <c r="S436" t="str">
        <f t="shared" si="40"/>
        <v>film &amp; video</v>
      </c>
      <c r="T436" t="str">
        <f t="shared" si="41"/>
        <v>animation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1">
        <f t="shared" si="36"/>
        <v>41500.747453703705</v>
      </c>
      <c r="L437" s="11">
        <f t="shared" si="37"/>
        <v>41530.747453703705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38"/>
        <v>2.7272727272727273E-5</v>
      </c>
      <c r="R437" s="6">
        <f t="shared" si="39"/>
        <v>1</v>
      </c>
      <c r="S437" t="str">
        <f t="shared" si="40"/>
        <v>film &amp; video</v>
      </c>
      <c r="T437" t="str">
        <f t="shared" si="41"/>
        <v>animation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1">
        <f t="shared" si="36"/>
        <v>41456.36241898148</v>
      </c>
      <c r="L438" s="11">
        <f t="shared" si="37"/>
        <v>41486.36241898148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38"/>
        <v>0</v>
      </c>
      <c r="R438" s="6" t="e">
        <f t="shared" si="39"/>
        <v>#DIV/0!</v>
      </c>
      <c r="S438" t="str">
        <f t="shared" si="40"/>
        <v>film &amp; video</v>
      </c>
      <c r="T438" t="str">
        <f t="shared" si="41"/>
        <v>animation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1">
        <f t="shared" si="36"/>
        <v>42591.31858796296</v>
      </c>
      <c r="L439" s="11">
        <f t="shared" si="37"/>
        <v>42651.31858796296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38"/>
        <v>0</v>
      </c>
      <c r="R439" s="6" t="e">
        <f t="shared" si="39"/>
        <v>#DIV/0!</v>
      </c>
      <c r="S439" t="str">
        <f t="shared" si="40"/>
        <v>film &amp; video</v>
      </c>
      <c r="T439" t="str">
        <f t="shared" si="41"/>
        <v>animation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1">
        <f t="shared" si="36"/>
        <v>42296.261087962965</v>
      </c>
      <c r="L440" s="11">
        <f t="shared" si="37"/>
        <v>42326.302754629629</v>
      </c>
      <c r="M440" t="b">
        <v>0</v>
      </c>
      <c r="N440">
        <v>11</v>
      </c>
      <c r="O440" t="b">
        <v>0</v>
      </c>
      <c r="P440" t="s">
        <v>8270</v>
      </c>
      <c r="Q440" s="5">
        <f t="shared" si="38"/>
        <v>9.3799999999999994E-2</v>
      </c>
      <c r="R440" s="6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1">
        <f t="shared" si="36"/>
        <v>41919.761782407404</v>
      </c>
      <c r="L441" s="11">
        <f t="shared" si="37"/>
        <v>41929.761782407404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38"/>
        <v>0</v>
      </c>
      <c r="R441" s="6" t="e">
        <f t="shared" si="39"/>
        <v>#DIV/0!</v>
      </c>
      <c r="S441" t="str">
        <f t="shared" si="40"/>
        <v>film &amp; video</v>
      </c>
      <c r="T441" t="str">
        <f t="shared" si="41"/>
        <v>animation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1">
        <f t="shared" si="36"/>
        <v>42423.985567129625</v>
      </c>
      <c r="L442" s="11">
        <f t="shared" si="37"/>
        <v>42453.943900462968</v>
      </c>
      <c r="M442" t="b">
        <v>0</v>
      </c>
      <c r="N442">
        <v>1</v>
      </c>
      <c r="O442" t="b">
        <v>0</v>
      </c>
      <c r="P442" t="s">
        <v>8270</v>
      </c>
      <c r="Q442" s="5">
        <f t="shared" si="38"/>
        <v>1E-3</v>
      </c>
      <c r="R442" s="6">
        <f t="shared" si="39"/>
        <v>5</v>
      </c>
      <c r="S442" t="str">
        <f t="shared" si="40"/>
        <v>film &amp; video</v>
      </c>
      <c r="T442" t="str">
        <f t="shared" si="41"/>
        <v>animation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1">
        <f t="shared" si="36"/>
        <v>41550.793935185182</v>
      </c>
      <c r="L443" s="11">
        <f t="shared" si="37"/>
        <v>41580.793935185182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38"/>
        <v>0</v>
      </c>
      <c r="R443" s="6" t="e">
        <f t="shared" si="39"/>
        <v>#DIV/0!</v>
      </c>
      <c r="S443" t="str">
        <f t="shared" si="40"/>
        <v>film &amp; video</v>
      </c>
      <c r="T443" t="str">
        <f t="shared" si="41"/>
        <v>animation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1">
        <f t="shared" si="36"/>
        <v>42024.888692129629</v>
      </c>
      <c r="L444" s="11">
        <f t="shared" si="37"/>
        <v>42054.888692129629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38"/>
        <v>0.39358823529411763</v>
      </c>
      <c r="R444" s="6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1">
        <f t="shared" si="36"/>
        <v>41650.015057870369</v>
      </c>
      <c r="L445" s="11">
        <f t="shared" si="37"/>
        <v>41680.015057870369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38"/>
        <v>1E-3</v>
      </c>
      <c r="R445" s="6">
        <f t="shared" si="39"/>
        <v>5</v>
      </c>
      <c r="S445" t="str">
        <f t="shared" si="40"/>
        <v>film &amp; video</v>
      </c>
      <c r="T445" t="str">
        <f t="shared" si="41"/>
        <v>animation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1">
        <f t="shared" si="36"/>
        <v>40894.906956018516</v>
      </c>
      <c r="L446" s="11">
        <f t="shared" si="37"/>
        <v>40954.906956018516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38"/>
        <v>0.05</v>
      </c>
      <c r="R446" s="6">
        <f t="shared" si="39"/>
        <v>50</v>
      </c>
      <c r="S446" t="str">
        <f t="shared" si="40"/>
        <v>film &amp; video</v>
      </c>
      <c r="T446" t="str">
        <f t="shared" si="41"/>
        <v>animation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1">
        <f t="shared" si="36"/>
        <v>42130.335358796292</v>
      </c>
      <c r="L447" s="11">
        <f t="shared" si="37"/>
        <v>42145.335358796292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38"/>
        <v>3.3333333333333335E-5</v>
      </c>
      <c r="R447" s="6">
        <f t="shared" si="39"/>
        <v>1</v>
      </c>
      <c r="S447" t="str">
        <f t="shared" si="40"/>
        <v>film &amp; video</v>
      </c>
      <c r="T447" t="str">
        <f t="shared" si="41"/>
        <v>animation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1">
        <f t="shared" si="36"/>
        <v>42037.083564814813</v>
      </c>
      <c r="L448" s="11">
        <f t="shared" si="37"/>
        <v>42067.083564814813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38"/>
        <v>7.2952380952380949E-2</v>
      </c>
      <c r="R448" s="6">
        <f t="shared" si="39"/>
        <v>47.875</v>
      </c>
      <c r="S448" t="str">
        <f t="shared" si="40"/>
        <v>film &amp; video</v>
      </c>
      <c r="T448" t="str">
        <f t="shared" si="41"/>
        <v>animation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1">
        <f t="shared" si="36"/>
        <v>41331.555127314816</v>
      </c>
      <c r="L449" s="11">
        <f t="shared" si="37"/>
        <v>41356.513460648144</v>
      </c>
      <c r="M449" t="b">
        <v>0</v>
      </c>
      <c r="N449">
        <v>1</v>
      </c>
      <c r="O449" t="b">
        <v>0</v>
      </c>
      <c r="P449" t="s">
        <v>8270</v>
      </c>
      <c r="Q449" s="5">
        <f t="shared" si="38"/>
        <v>1.6666666666666666E-4</v>
      </c>
      <c r="R449" s="6">
        <f t="shared" si="39"/>
        <v>5</v>
      </c>
      <c r="S449" t="str">
        <f t="shared" si="40"/>
        <v>film &amp; video</v>
      </c>
      <c r="T449" t="str">
        <f t="shared" si="41"/>
        <v>animation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1">
        <f t="shared" si="36"/>
        <v>41753.758043981477</v>
      </c>
      <c r="L450" s="11">
        <f t="shared" si="37"/>
        <v>41773.758043981477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si="38"/>
        <v>3.2804E-2</v>
      </c>
      <c r="R450" s="6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1">
        <f t="shared" ref="K451:K514" si="42">(((J451/60)/60)/24)+DATE(1970,1,1)</f>
        <v>41534.568113425928</v>
      </c>
      <c r="L451" s="11">
        <f t="shared" ref="L451:L514" si="43">(((I451/60)/60)/24)+DATE(1970,1,1)</f>
        <v>41564.568113425928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44">E451/D451</f>
        <v>2.2499999999999999E-2</v>
      </c>
      <c r="R451" s="6">
        <f t="shared" ref="R451:R514" si="45">E451/N451</f>
        <v>9</v>
      </c>
      <c r="S451" t="str">
        <f t="shared" ref="S451:S514" si="46">LEFT(P451, SEARCH("/", P451)-1)</f>
        <v>film &amp; video</v>
      </c>
      <c r="T451" t="str">
        <f t="shared" ref="T451:T514" si="47">RIGHT(P451,LEN(P451)-SEARCH("/",P451))</f>
        <v>animation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1">
        <f t="shared" si="42"/>
        <v>41654.946759259255</v>
      </c>
      <c r="L452" s="11">
        <f t="shared" si="43"/>
        <v>41684.946759259255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44"/>
        <v>7.92E-3</v>
      </c>
      <c r="R452" s="6">
        <f t="shared" si="45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1">
        <f t="shared" si="42"/>
        <v>41634.715173611112</v>
      </c>
      <c r="L453" s="11">
        <f t="shared" si="43"/>
        <v>41664.715173611112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44"/>
        <v>0</v>
      </c>
      <c r="R453" s="6" t="e">
        <f t="shared" si="45"/>
        <v>#DIV/0!</v>
      </c>
      <c r="S453" t="str">
        <f t="shared" si="46"/>
        <v>film &amp; video</v>
      </c>
      <c r="T453" t="str">
        <f t="shared" si="47"/>
        <v>animation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1">
        <f t="shared" si="42"/>
        <v>42107.703877314809</v>
      </c>
      <c r="L454" s="11">
        <f t="shared" si="43"/>
        <v>42137.703877314809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44"/>
        <v>0.64</v>
      </c>
      <c r="R454" s="6">
        <f t="shared" si="45"/>
        <v>40</v>
      </c>
      <c r="S454" t="str">
        <f t="shared" si="46"/>
        <v>film &amp; video</v>
      </c>
      <c r="T454" t="str">
        <f t="shared" si="47"/>
        <v>animation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1">
        <f t="shared" si="42"/>
        <v>42038.824988425928</v>
      </c>
      <c r="L455" s="11">
        <f t="shared" si="43"/>
        <v>42054.824988425928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44"/>
        <v>2.740447957839262E-4</v>
      </c>
      <c r="R455" s="6">
        <f t="shared" si="45"/>
        <v>13</v>
      </c>
      <c r="S455" t="str">
        <f t="shared" si="46"/>
        <v>film &amp; video</v>
      </c>
      <c r="T455" t="str">
        <f t="shared" si="47"/>
        <v>animation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1">
        <f t="shared" si="42"/>
        <v>41938.717256944445</v>
      </c>
      <c r="L456" s="11">
        <f t="shared" si="43"/>
        <v>41969.551388888889</v>
      </c>
      <c r="M456" t="b">
        <v>0</v>
      </c>
      <c r="N456">
        <v>5</v>
      </c>
      <c r="O456" t="b">
        <v>0</v>
      </c>
      <c r="P456" t="s">
        <v>8270</v>
      </c>
      <c r="Q456" s="5">
        <f t="shared" si="44"/>
        <v>8.2000000000000007E-3</v>
      </c>
      <c r="R456" s="6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1">
        <f t="shared" si="42"/>
        <v>40971.002569444441</v>
      </c>
      <c r="L457" s="11">
        <f t="shared" si="43"/>
        <v>41016.021527777775</v>
      </c>
      <c r="M457" t="b">
        <v>0</v>
      </c>
      <c r="N457">
        <v>2</v>
      </c>
      <c r="O457" t="b">
        <v>0</v>
      </c>
      <c r="P457" t="s">
        <v>8270</v>
      </c>
      <c r="Q457" s="5">
        <f t="shared" si="44"/>
        <v>6.9230769230769226E-4</v>
      </c>
      <c r="R457" s="6">
        <f t="shared" si="45"/>
        <v>22.5</v>
      </c>
      <c r="S457" t="str">
        <f t="shared" si="46"/>
        <v>film &amp; video</v>
      </c>
      <c r="T457" t="str">
        <f t="shared" si="47"/>
        <v>animation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1">
        <f t="shared" si="42"/>
        <v>41547.694456018515</v>
      </c>
      <c r="L458" s="11">
        <f t="shared" si="43"/>
        <v>41569.165972222225</v>
      </c>
      <c r="M458" t="b">
        <v>0</v>
      </c>
      <c r="N458">
        <v>3</v>
      </c>
      <c r="O458" t="b">
        <v>0</v>
      </c>
      <c r="P458" t="s">
        <v>8270</v>
      </c>
      <c r="Q458" s="5">
        <f t="shared" si="44"/>
        <v>6.8631863186318634E-3</v>
      </c>
      <c r="R458" s="6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1">
        <f t="shared" si="42"/>
        <v>41837.767500000002</v>
      </c>
      <c r="L459" s="11">
        <f t="shared" si="43"/>
        <v>41867.767500000002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44"/>
        <v>0</v>
      </c>
      <c r="R459" s="6" t="e">
        <f t="shared" si="45"/>
        <v>#DIV/0!</v>
      </c>
      <c r="S459" t="str">
        <f t="shared" si="46"/>
        <v>film &amp; video</v>
      </c>
      <c r="T459" t="str">
        <f t="shared" si="47"/>
        <v>animation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1">
        <f t="shared" si="42"/>
        <v>41378.69976851852</v>
      </c>
      <c r="L460" s="11">
        <f t="shared" si="43"/>
        <v>41408.69976851852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44"/>
        <v>8.2100000000000006E-2</v>
      </c>
      <c r="R460" s="6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1">
        <f t="shared" si="42"/>
        <v>40800.6403587963</v>
      </c>
      <c r="L461" s="11">
        <f t="shared" si="43"/>
        <v>40860.682025462964</v>
      </c>
      <c r="M461" t="b">
        <v>0</v>
      </c>
      <c r="N461">
        <v>1</v>
      </c>
      <c r="O461" t="b">
        <v>0</v>
      </c>
      <c r="P461" t="s">
        <v>8270</v>
      </c>
      <c r="Q461" s="5">
        <f t="shared" si="44"/>
        <v>6.4102564102564103E-4</v>
      </c>
      <c r="R461" s="6">
        <f t="shared" si="45"/>
        <v>25</v>
      </c>
      <c r="S461" t="str">
        <f t="shared" si="46"/>
        <v>film &amp; video</v>
      </c>
      <c r="T461" t="str">
        <f t="shared" si="47"/>
        <v>animation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1">
        <f t="shared" si="42"/>
        <v>41759.542534722219</v>
      </c>
      <c r="L462" s="11">
        <f t="shared" si="43"/>
        <v>41791.166666666664</v>
      </c>
      <c r="M462" t="b">
        <v>0</v>
      </c>
      <c r="N462">
        <v>2</v>
      </c>
      <c r="O462" t="b">
        <v>0</v>
      </c>
      <c r="P462" t="s">
        <v>8270</v>
      </c>
      <c r="Q462" s="5">
        <f t="shared" si="44"/>
        <v>2.9411764705882353E-3</v>
      </c>
      <c r="R462" s="6">
        <f t="shared" si="45"/>
        <v>12.5</v>
      </c>
      <c r="S462" t="str">
        <f t="shared" si="46"/>
        <v>film &amp; video</v>
      </c>
      <c r="T462" t="str">
        <f t="shared" si="47"/>
        <v>animation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1">
        <f t="shared" si="42"/>
        <v>41407.84684027778</v>
      </c>
      <c r="L463" s="11">
        <f t="shared" si="43"/>
        <v>41427.84684027778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44"/>
        <v>0</v>
      </c>
      <c r="R463" s="6" t="e">
        <f t="shared" si="45"/>
        <v>#DIV/0!</v>
      </c>
      <c r="S463" t="str">
        <f t="shared" si="46"/>
        <v>film &amp; video</v>
      </c>
      <c r="T463" t="str">
        <f t="shared" si="47"/>
        <v>animation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1">
        <f t="shared" si="42"/>
        <v>40705.126631944448</v>
      </c>
      <c r="L464" s="11">
        <f t="shared" si="43"/>
        <v>40765.126631944448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44"/>
        <v>0</v>
      </c>
      <c r="R464" s="6" t="e">
        <f t="shared" si="45"/>
        <v>#DIV/0!</v>
      </c>
      <c r="S464" t="str">
        <f t="shared" si="46"/>
        <v>film &amp; video</v>
      </c>
      <c r="T464" t="str">
        <f t="shared" si="47"/>
        <v>animation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1">
        <f t="shared" si="42"/>
        <v>40750.710104166668</v>
      </c>
      <c r="L465" s="11">
        <f t="shared" si="43"/>
        <v>40810.710104166668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44"/>
        <v>2.2727272727272728E-2</v>
      </c>
      <c r="R465" s="6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1">
        <f t="shared" si="42"/>
        <v>42488.848784722228</v>
      </c>
      <c r="L466" s="11">
        <f t="shared" si="43"/>
        <v>42508.848784722228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44"/>
        <v>9.9009900990099011E-4</v>
      </c>
      <c r="R466" s="6">
        <f t="shared" si="45"/>
        <v>1</v>
      </c>
      <c r="S466" t="str">
        <f t="shared" si="46"/>
        <v>film &amp; video</v>
      </c>
      <c r="T466" t="str">
        <f t="shared" si="47"/>
        <v>animation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1">
        <f t="shared" si="42"/>
        <v>41801.120069444441</v>
      </c>
      <c r="L467" s="11">
        <f t="shared" si="43"/>
        <v>41817.120069444441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44"/>
        <v>0.26953125</v>
      </c>
      <c r="R467" s="6">
        <f t="shared" si="45"/>
        <v>17.25</v>
      </c>
      <c r="S467" t="str">
        <f t="shared" si="46"/>
        <v>film &amp; video</v>
      </c>
      <c r="T467" t="str">
        <f t="shared" si="47"/>
        <v>animation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1">
        <f t="shared" si="42"/>
        <v>41129.942870370374</v>
      </c>
      <c r="L468" s="11">
        <f t="shared" si="43"/>
        <v>41159.942870370374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44"/>
        <v>7.6E-3</v>
      </c>
      <c r="R468" s="6">
        <f t="shared" si="45"/>
        <v>15.2</v>
      </c>
      <c r="S468" t="str">
        <f t="shared" si="46"/>
        <v>film &amp; video</v>
      </c>
      <c r="T468" t="str">
        <f t="shared" si="47"/>
        <v>animation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1">
        <f t="shared" si="42"/>
        <v>41135.679791666669</v>
      </c>
      <c r="L469" s="11">
        <f t="shared" si="43"/>
        <v>41180.679791666669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44"/>
        <v>0.21575</v>
      </c>
      <c r="R469" s="6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1">
        <f t="shared" si="42"/>
        <v>41041.167627314811</v>
      </c>
      <c r="L470" s="11">
        <f t="shared" si="43"/>
        <v>41101.160474537035</v>
      </c>
      <c r="M470" t="b">
        <v>0</v>
      </c>
      <c r="N470">
        <v>0</v>
      </c>
      <c r="O470" t="b">
        <v>0</v>
      </c>
      <c r="P470" t="s">
        <v>8270</v>
      </c>
      <c r="Q470" s="5">
        <f t="shared" si="44"/>
        <v>0</v>
      </c>
      <c r="R470" s="6" t="e">
        <f t="shared" si="45"/>
        <v>#DIV/0!</v>
      </c>
      <c r="S470" t="str">
        <f t="shared" si="46"/>
        <v>film &amp; video</v>
      </c>
      <c r="T470" t="str">
        <f t="shared" si="47"/>
        <v>animation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1">
        <f t="shared" si="42"/>
        <v>41827.989861111113</v>
      </c>
      <c r="L471" s="11">
        <f t="shared" si="43"/>
        <v>41887.989861111113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44"/>
        <v>0</v>
      </c>
      <c r="R471" s="6" t="e">
        <f t="shared" si="45"/>
        <v>#DIV/0!</v>
      </c>
      <c r="S471" t="str">
        <f t="shared" si="46"/>
        <v>film &amp; video</v>
      </c>
      <c r="T471" t="str">
        <f t="shared" si="47"/>
        <v>animation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1">
        <f t="shared" si="42"/>
        <v>41605.167696759258</v>
      </c>
      <c r="L472" s="11">
        <f t="shared" si="43"/>
        <v>41655.166666666664</v>
      </c>
      <c r="M472" t="b">
        <v>0</v>
      </c>
      <c r="N472">
        <v>2</v>
      </c>
      <c r="O472" t="b">
        <v>0</v>
      </c>
      <c r="P472" t="s">
        <v>8270</v>
      </c>
      <c r="Q472" s="5">
        <f t="shared" si="44"/>
        <v>1.0200000000000001E-2</v>
      </c>
      <c r="R472" s="6">
        <f t="shared" si="45"/>
        <v>25.5</v>
      </c>
      <c r="S472" t="str">
        <f t="shared" si="46"/>
        <v>film &amp; video</v>
      </c>
      <c r="T472" t="str">
        <f t="shared" si="47"/>
        <v>animation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1">
        <f t="shared" si="42"/>
        <v>41703.721979166665</v>
      </c>
      <c r="L473" s="11">
        <f t="shared" si="43"/>
        <v>41748.680312500001</v>
      </c>
      <c r="M473" t="b">
        <v>0</v>
      </c>
      <c r="N473">
        <v>170</v>
      </c>
      <c r="O473" t="b">
        <v>0</v>
      </c>
      <c r="P473" t="s">
        <v>8270</v>
      </c>
      <c r="Q473" s="5">
        <f t="shared" si="44"/>
        <v>0.11892727272727273</v>
      </c>
      <c r="R473" s="6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1">
        <f t="shared" si="42"/>
        <v>41844.922662037039</v>
      </c>
      <c r="L474" s="11">
        <f t="shared" si="43"/>
        <v>41874.922662037039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44"/>
        <v>0.17624999999999999</v>
      </c>
      <c r="R474" s="6">
        <f t="shared" si="45"/>
        <v>28.2</v>
      </c>
      <c r="S474" t="str">
        <f t="shared" si="46"/>
        <v>film &amp; video</v>
      </c>
      <c r="T474" t="str">
        <f t="shared" si="47"/>
        <v>animation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1">
        <f t="shared" si="42"/>
        <v>41869.698136574072</v>
      </c>
      <c r="L475" s="11">
        <f t="shared" si="43"/>
        <v>41899.698136574072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44"/>
        <v>2.87E-2</v>
      </c>
      <c r="R475" s="6">
        <f t="shared" si="45"/>
        <v>61.5</v>
      </c>
      <c r="S475" t="str">
        <f t="shared" si="46"/>
        <v>film &amp; video</v>
      </c>
      <c r="T475" t="str">
        <f t="shared" si="47"/>
        <v>animation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1">
        <f t="shared" si="42"/>
        <v>42753.329039351855</v>
      </c>
      <c r="L476" s="11">
        <f t="shared" si="43"/>
        <v>42783.329039351855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44"/>
        <v>3.0303030303030303E-4</v>
      </c>
      <c r="R476" s="6">
        <f t="shared" si="45"/>
        <v>1</v>
      </c>
      <c r="S476" t="str">
        <f t="shared" si="46"/>
        <v>film &amp; video</v>
      </c>
      <c r="T476" t="str">
        <f t="shared" si="47"/>
        <v>animation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1">
        <f t="shared" si="42"/>
        <v>42100.086145833338</v>
      </c>
      <c r="L477" s="11">
        <f t="shared" si="43"/>
        <v>42130.086145833338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44"/>
        <v>0</v>
      </c>
      <c r="R477" s="6" t="e">
        <f t="shared" si="45"/>
        <v>#DIV/0!</v>
      </c>
      <c r="S477" t="str">
        <f t="shared" si="46"/>
        <v>film &amp; video</v>
      </c>
      <c r="T477" t="str">
        <f t="shared" si="47"/>
        <v>animation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1">
        <f t="shared" si="42"/>
        <v>41757.975011574075</v>
      </c>
      <c r="L478" s="11">
        <f t="shared" si="43"/>
        <v>41793.165972222225</v>
      </c>
      <c r="M478" t="b">
        <v>0</v>
      </c>
      <c r="N478">
        <v>124</v>
      </c>
      <c r="O478" t="b">
        <v>0</v>
      </c>
      <c r="P478" t="s">
        <v>8270</v>
      </c>
      <c r="Q478" s="5">
        <f t="shared" si="44"/>
        <v>2.2302681818181819E-2</v>
      </c>
      <c r="R478" s="6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1">
        <f t="shared" si="42"/>
        <v>40987.83488425926</v>
      </c>
      <c r="L479" s="11">
        <f t="shared" si="43"/>
        <v>41047.83488425926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44"/>
        <v>0</v>
      </c>
      <c r="R479" s="6" t="e">
        <f t="shared" si="45"/>
        <v>#DIV/0!</v>
      </c>
      <c r="S479" t="str">
        <f t="shared" si="46"/>
        <v>film &amp; video</v>
      </c>
      <c r="T479" t="str">
        <f t="shared" si="47"/>
        <v>animation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1">
        <f t="shared" si="42"/>
        <v>42065.910983796297</v>
      </c>
      <c r="L480" s="11">
        <f t="shared" si="43"/>
        <v>42095.869317129633</v>
      </c>
      <c r="M480" t="b">
        <v>0</v>
      </c>
      <c r="N480">
        <v>0</v>
      </c>
      <c r="O480" t="b">
        <v>0</v>
      </c>
      <c r="P480" t="s">
        <v>8270</v>
      </c>
      <c r="Q480" s="5">
        <f t="shared" si="44"/>
        <v>0</v>
      </c>
      <c r="R480" s="6" t="e">
        <f t="shared" si="45"/>
        <v>#DIV/0!</v>
      </c>
      <c r="S480" t="str">
        <f t="shared" si="46"/>
        <v>film &amp; video</v>
      </c>
      <c r="T480" t="str">
        <f t="shared" si="47"/>
        <v>animation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1">
        <f t="shared" si="42"/>
        <v>41904.407812500001</v>
      </c>
      <c r="L481" s="11">
        <f t="shared" si="43"/>
        <v>41964.449479166666</v>
      </c>
      <c r="M481" t="b">
        <v>0</v>
      </c>
      <c r="N481">
        <v>55</v>
      </c>
      <c r="O481" t="b">
        <v>0</v>
      </c>
      <c r="P481" t="s">
        <v>8270</v>
      </c>
      <c r="Q481" s="5">
        <f t="shared" si="44"/>
        <v>0.3256</v>
      </c>
      <c r="R481" s="6">
        <f t="shared" si="45"/>
        <v>88.8</v>
      </c>
      <c r="S481" t="str">
        <f t="shared" si="46"/>
        <v>film &amp; video</v>
      </c>
      <c r="T481" t="str">
        <f t="shared" si="47"/>
        <v>animation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1">
        <f t="shared" si="42"/>
        <v>41465.500173611108</v>
      </c>
      <c r="L482" s="11">
        <f t="shared" si="43"/>
        <v>41495.500173611108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44"/>
        <v>0.19409999999999999</v>
      </c>
      <c r="R482" s="6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1">
        <f t="shared" si="42"/>
        <v>41162.672326388885</v>
      </c>
      <c r="L483" s="11">
        <f t="shared" si="43"/>
        <v>41192.672326388885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44"/>
        <v>6.0999999999999999E-2</v>
      </c>
      <c r="R483" s="6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1">
        <f t="shared" si="42"/>
        <v>42447.896875000006</v>
      </c>
      <c r="L484" s="11">
        <f t="shared" si="43"/>
        <v>42474.606944444444</v>
      </c>
      <c r="M484" t="b">
        <v>0</v>
      </c>
      <c r="N484">
        <v>1</v>
      </c>
      <c r="O484" t="b">
        <v>0</v>
      </c>
      <c r="P484" t="s">
        <v>8270</v>
      </c>
      <c r="Q484" s="5">
        <f t="shared" si="44"/>
        <v>1E-3</v>
      </c>
      <c r="R484" s="6">
        <f t="shared" si="45"/>
        <v>10</v>
      </c>
      <c r="S484" t="str">
        <f t="shared" si="46"/>
        <v>film &amp; video</v>
      </c>
      <c r="T484" t="str">
        <f t="shared" si="47"/>
        <v>animation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1">
        <f t="shared" si="42"/>
        <v>41243.197592592594</v>
      </c>
      <c r="L485" s="11">
        <f t="shared" si="43"/>
        <v>41303.197592592594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44"/>
        <v>0.502</v>
      </c>
      <c r="R485" s="6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1">
        <f t="shared" si="42"/>
        <v>42272.93949074074</v>
      </c>
      <c r="L486" s="11">
        <f t="shared" si="43"/>
        <v>42313.981157407412</v>
      </c>
      <c r="M486" t="b">
        <v>0</v>
      </c>
      <c r="N486">
        <v>11</v>
      </c>
      <c r="O486" t="b">
        <v>0</v>
      </c>
      <c r="P486" t="s">
        <v>8270</v>
      </c>
      <c r="Q486" s="5">
        <f t="shared" si="44"/>
        <v>1.8625E-3</v>
      </c>
      <c r="R486" s="6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1">
        <f t="shared" si="42"/>
        <v>41381.50577546296</v>
      </c>
      <c r="L487" s="11">
        <f t="shared" si="43"/>
        <v>41411.50577546296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44"/>
        <v>0.21906971229845085</v>
      </c>
      <c r="R487" s="6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1">
        <f t="shared" si="42"/>
        <v>41761.94258101852</v>
      </c>
      <c r="L488" s="11">
        <f t="shared" si="43"/>
        <v>41791.94258101852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44"/>
        <v>9.0909090909090904E-5</v>
      </c>
      <c r="R488" s="6">
        <f t="shared" si="45"/>
        <v>50</v>
      </c>
      <c r="S488" t="str">
        <f t="shared" si="46"/>
        <v>film &amp; video</v>
      </c>
      <c r="T488" t="str">
        <f t="shared" si="47"/>
        <v>animation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1">
        <f t="shared" si="42"/>
        <v>42669.594837962963</v>
      </c>
      <c r="L489" s="11">
        <f t="shared" si="43"/>
        <v>42729.636504629627</v>
      </c>
      <c r="M489" t="b">
        <v>0</v>
      </c>
      <c r="N489">
        <v>0</v>
      </c>
      <c r="O489" t="b">
        <v>0</v>
      </c>
      <c r="P489" t="s">
        <v>8270</v>
      </c>
      <c r="Q489" s="5">
        <f t="shared" si="44"/>
        <v>0</v>
      </c>
      <c r="R489" s="6" t="e">
        <f t="shared" si="45"/>
        <v>#DIV/0!</v>
      </c>
      <c r="S489" t="str">
        <f t="shared" si="46"/>
        <v>film &amp; video</v>
      </c>
      <c r="T489" t="str">
        <f t="shared" si="47"/>
        <v>animation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1">
        <f t="shared" si="42"/>
        <v>42714.054398148146</v>
      </c>
      <c r="L490" s="11">
        <f t="shared" si="43"/>
        <v>42744.054398148146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44"/>
        <v>0</v>
      </c>
      <c r="R490" s="6" t="e">
        <f t="shared" si="45"/>
        <v>#DIV/0!</v>
      </c>
      <c r="S490" t="str">
        <f t="shared" si="46"/>
        <v>film &amp; video</v>
      </c>
      <c r="T490" t="str">
        <f t="shared" si="47"/>
        <v>animation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1">
        <f t="shared" si="42"/>
        <v>40882.481666666667</v>
      </c>
      <c r="L491" s="11">
        <f t="shared" si="43"/>
        <v>40913.481249999997</v>
      </c>
      <c r="M491" t="b">
        <v>0</v>
      </c>
      <c r="N491">
        <v>3</v>
      </c>
      <c r="O491" t="b">
        <v>0</v>
      </c>
      <c r="P491" t="s">
        <v>8270</v>
      </c>
      <c r="Q491" s="5">
        <f t="shared" si="44"/>
        <v>2.8667813379201833E-3</v>
      </c>
      <c r="R491" s="6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1">
        <f t="shared" si="42"/>
        <v>41113.968576388892</v>
      </c>
      <c r="L492" s="11">
        <f t="shared" si="43"/>
        <v>41143.968576388892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44"/>
        <v>0</v>
      </c>
      <c r="R492" s="6" t="e">
        <f t="shared" si="45"/>
        <v>#DIV/0!</v>
      </c>
      <c r="S492" t="str">
        <f t="shared" si="46"/>
        <v>film &amp; video</v>
      </c>
      <c r="T492" t="str">
        <f t="shared" si="47"/>
        <v>animation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1">
        <f t="shared" si="42"/>
        <v>42366.982627314821</v>
      </c>
      <c r="L493" s="11">
        <f t="shared" si="43"/>
        <v>42396.982627314821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44"/>
        <v>0</v>
      </c>
      <c r="R493" s="6" t="e">
        <f t="shared" si="45"/>
        <v>#DIV/0!</v>
      </c>
      <c r="S493" t="str">
        <f t="shared" si="46"/>
        <v>film &amp; video</v>
      </c>
      <c r="T493" t="str">
        <f t="shared" si="47"/>
        <v>animation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1">
        <f t="shared" si="42"/>
        <v>42596.03506944445</v>
      </c>
      <c r="L494" s="11">
        <f t="shared" si="43"/>
        <v>42656.03506944445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44"/>
        <v>0</v>
      </c>
      <c r="R494" s="6" t="e">
        <f t="shared" si="45"/>
        <v>#DIV/0!</v>
      </c>
      <c r="S494" t="str">
        <f t="shared" si="46"/>
        <v>film &amp; video</v>
      </c>
      <c r="T494" t="str">
        <f t="shared" si="47"/>
        <v>animation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1">
        <f t="shared" si="42"/>
        <v>42114.726134259254</v>
      </c>
      <c r="L495" s="11">
        <f t="shared" si="43"/>
        <v>42144.726134259254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44"/>
        <v>0</v>
      </c>
      <c r="R495" s="6" t="e">
        <f t="shared" si="45"/>
        <v>#DIV/0!</v>
      </c>
      <c r="S495" t="str">
        <f t="shared" si="46"/>
        <v>film &amp; video</v>
      </c>
      <c r="T495" t="str">
        <f t="shared" si="47"/>
        <v>animation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1">
        <f t="shared" si="42"/>
        <v>41799.830613425926</v>
      </c>
      <c r="L496" s="11">
        <f t="shared" si="43"/>
        <v>41823.125</v>
      </c>
      <c r="M496" t="b">
        <v>0</v>
      </c>
      <c r="N496">
        <v>3</v>
      </c>
      <c r="O496" t="b">
        <v>0</v>
      </c>
      <c r="P496" t="s">
        <v>8270</v>
      </c>
      <c r="Q496" s="5">
        <f t="shared" si="44"/>
        <v>1.5499999999999999E-3</v>
      </c>
      <c r="R496" s="6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1">
        <f t="shared" si="42"/>
        <v>42171.827604166669</v>
      </c>
      <c r="L497" s="11">
        <f t="shared" si="43"/>
        <v>42201.827604166669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44"/>
        <v>0</v>
      </c>
      <c r="R497" s="6" t="e">
        <f t="shared" si="45"/>
        <v>#DIV/0!</v>
      </c>
      <c r="S497" t="str">
        <f t="shared" si="46"/>
        <v>film &amp; video</v>
      </c>
      <c r="T497" t="str">
        <f t="shared" si="47"/>
        <v>animation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1">
        <f t="shared" si="42"/>
        <v>41620.93141203704</v>
      </c>
      <c r="L498" s="11">
        <f t="shared" si="43"/>
        <v>41680.93141203704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44"/>
        <v>1.6666666666666667E-5</v>
      </c>
      <c r="R498" s="6">
        <f t="shared" si="45"/>
        <v>1</v>
      </c>
      <c r="S498" t="str">
        <f t="shared" si="46"/>
        <v>film &amp; video</v>
      </c>
      <c r="T498" t="str">
        <f t="shared" si="47"/>
        <v>animation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1">
        <f t="shared" si="42"/>
        <v>41945.037789351853</v>
      </c>
      <c r="L499" s="11">
        <f t="shared" si="43"/>
        <v>41998.208333333328</v>
      </c>
      <c r="M499" t="b">
        <v>0</v>
      </c>
      <c r="N499">
        <v>3</v>
      </c>
      <c r="O499" t="b">
        <v>0</v>
      </c>
      <c r="P499" t="s">
        <v>8270</v>
      </c>
      <c r="Q499" s="5">
        <f t="shared" si="44"/>
        <v>6.6964285714285711E-3</v>
      </c>
      <c r="R499" s="6">
        <f t="shared" si="45"/>
        <v>10</v>
      </c>
      <c r="S499" t="str">
        <f t="shared" si="46"/>
        <v>film &amp; video</v>
      </c>
      <c r="T499" t="str">
        <f t="shared" si="47"/>
        <v>animation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1">
        <f t="shared" si="42"/>
        <v>40858.762141203704</v>
      </c>
      <c r="L500" s="11">
        <f t="shared" si="43"/>
        <v>40900.762141203704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44"/>
        <v>4.5985132395404561E-2</v>
      </c>
      <c r="R500" s="6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1">
        <f t="shared" si="42"/>
        <v>40043.895462962959</v>
      </c>
      <c r="L501" s="11">
        <f t="shared" si="43"/>
        <v>40098.874305555553</v>
      </c>
      <c r="M501" t="b">
        <v>0</v>
      </c>
      <c r="N501">
        <v>26</v>
      </c>
      <c r="O501" t="b">
        <v>0</v>
      </c>
      <c r="P501" t="s">
        <v>8270</v>
      </c>
      <c r="Q501" s="5">
        <f t="shared" si="44"/>
        <v>9.5500000000000002E-2</v>
      </c>
      <c r="R501" s="6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1">
        <f t="shared" si="42"/>
        <v>40247.886006944449</v>
      </c>
      <c r="L502" s="11">
        <f t="shared" si="43"/>
        <v>40306.927777777775</v>
      </c>
      <c r="M502" t="b">
        <v>0</v>
      </c>
      <c r="N502">
        <v>4</v>
      </c>
      <c r="O502" t="b">
        <v>0</v>
      </c>
      <c r="P502" t="s">
        <v>8270</v>
      </c>
      <c r="Q502" s="5">
        <f t="shared" si="44"/>
        <v>3.307692307692308E-2</v>
      </c>
      <c r="R502" s="6">
        <f t="shared" si="45"/>
        <v>53.75</v>
      </c>
      <c r="S502" t="str">
        <f t="shared" si="46"/>
        <v>film &amp; video</v>
      </c>
      <c r="T502" t="str">
        <f t="shared" si="47"/>
        <v>animation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1">
        <f t="shared" si="42"/>
        <v>40703.234386574077</v>
      </c>
      <c r="L503" s="11">
        <f t="shared" si="43"/>
        <v>40733.234386574077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44"/>
        <v>0</v>
      </c>
      <c r="R503" s="6" t="e">
        <f t="shared" si="45"/>
        <v>#DIV/0!</v>
      </c>
      <c r="S503" t="str">
        <f t="shared" si="46"/>
        <v>film &amp; video</v>
      </c>
      <c r="T503" t="str">
        <f t="shared" si="47"/>
        <v>animation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1">
        <f t="shared" si="42"/>
        <v>40956.553530092591</v>
      </c>
      <c r="L504" s="11">
        <f t="shared" si="43"/>
        <v>40986.511863425927</v>
      </c>
      <c r="M504" t="b">
        <v>0</v>
      </c>
      <c r="N504">
        <v>4</v>
      </c>
      <c r="O504" t="b">
        <v>0</v>
      </c>
      <c r="P504" t="s">
        <v>8270</v>
      </c>
      <c r="Q504" s="5">
        <f t="shared" si="44"/>
        <v>1.15E-2</v>
      </c>
      <c r="R504" s="6">
        <f t="shared" si="45"/>
        <v>57.5</v>
      </c>
      <c r="S504" t="str">
        <f t="shared" si="46"/>
        <v>film &amp; video</v>
      </c>
      <c r="T504" t="str">
        <f t="shared" si="47"/>
        <v>animation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1">
        <f t="shared" si="42"/>
        <v>41991.526655092588</v>
      </c>
      <c r="L505" s="11">
        <f t="shared" si="43"/>
        <v>42021.526655092588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44"/>
        <v>1.7538461538461537E-2</v>
      </c>
      <c r="R505" s="6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1">
        <f t="shared" si="42"/>
        <v>40949.98364583333</v>
      </c>
      <c r="L506" s="11">
        <f t="shared" si="43"/>
        <v>41009.941979166666</v>
      </c>
      <c r="M506" t="b">
        <v>0</v>
      </c>
      <c r="N506">
        <v>5</v>
      </c>
      <c r="O506" t="b">
        <v>0</v>
      </c>
      <c r="P506" t="s">
        <v>8270</v>
      </c>
      <c r="Q506" s="5">
        <f t="shared" si="44"/>
        <v>1.3673469387755101E-2</v>
      </c>
      <c r="R506" s="6">
        <f t="shared" si="45"/>
        <v>67</v>
      </c>
      <c r="S506" t="str">
        <f t="shared" si="46"/>
        <v>film &amp; video</v>
      </c>
      <c r="T506" t="str">
        <f t="shared" si="47"/>
        <v>animation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1">
        <f t="shared" si="42"/>
        <v>42318.098217592589</v>
      </c>
      <c r="L507" s="11">
        <f t="shared" si="43"/>
        <v>42363.098217592589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44"/>
        <v>4.3333333333333331E-3</v>
      </c>
      <c r="R507" s="6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1">
        <f t="shared" si="42"/>
        <v>41466.552314814813</v>
      </c>
      <c r="L508" s="11">
        <f t="shared" si="43"/>
        <v>41496.552314814813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44"/>
        <v>1.25E-3</v>
      </c>
      <c r="R508" s="6">
        <f t="shared" si="45"/>
        <v>250</v>
      </c>
      <c r="S508" t="str">
        <f t="shared" si="46"/>
        <v>film &amp; video</v>
      </c>
      <c r="T508" t="str">
        <f t="shared" si="47"/>
        <v>animation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1">
        <f t="shared" si="42"/>
        <v>41156.958993055552</v>
      </c>
      <c r="L509" s="11">
        <f t="shared" si="43"/>
        <v>41201.958993055552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44"/>
        <v>3.2000000000000001E-2</v>
      </c>
      <c r="R509" s="6">
        <f t="shared" si="45"/>
        <v>64</v>
      </c>
      <c r="S509" t="str">
        <f t="shared" si="46"/>
        <v>film &amp; video</v>
      </c>
      <c r="T509" t="str">
        <f t="shared" si="47"/>
        <v>animation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1">
        <f t="shared" si="42"/>
        <v>40995.024317129632</v>
      </c>
      <c r="L510" s="11">
        <f t="shared" si="43"/>
        <v>41054.593055555553</v>
      </c>
      <c r="M510" t="b">
        <v>0</v>
      </c>
      <c r="N510">
        <v>3</v>
      </c>
      <c r="O510" t="b">
        <v>0</v>
      </c>
      <c r="P510" t="s">
        <v>8270</v>
      </c>
      <c r="Q510" s="5">
        <f t="shared" si="44"/>
        <v>8.0000000000000002E-3</v>
      </c>
      <c r="R510" s="6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1">
        <f t="shared" si="42"/>
        <v>42153.631597222222</v>
      </c>
      <c r="L511" s="11">
        <f t="shared" si="43"/>
        <v>42183.631597222222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44"/>
        <v>2E-3</v>
      </c>
      <c r="R511" s="6">
        <f t="shared" si="45"/>
        <v>10</v>
      </c>
      <c r="S511" t="str">
        <f t="shared" si="46"/>
        <v>film &amp; video</v>
      </c>
      <c r="T511" t="str">
        <f t="shared" si="47"/>
        <v>animation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1">
        <f t="shared" si="42"/>
        <v>42400.176377314812</v>
      </c>
      <c r="L512" s="11">
        <f t="shared" si="43"/>
        <v>42430.176377314812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44"/>
        <v>0</v>
      </c>
      <c r="R512" s="6" t="e">
        <f t="shared" si="45"/>
        <v>#DIV/0!</v>
      </c>
      <c r="S512" t="str">
        <f t="shared" si="46"/>
        <v>film &amp; video</v>
      </c>
      <c r="T512" t="str">
        <f t="shared" si="47"/>
        <v>animation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1">
        <f t="shared" si="42"/>
        <v>41340.303032407406</v>
      </c>
      <c r="L513" s="11">
        <f t="shared" si="43"/>
        <v>41370.261365740742</v>
      </c>
      <c r="M513" t="b">
        <v>0</v>
      </c>
      <c r="N513">
        <v>5</v>
      </c>
      <c r="O513" t="b">
        <v>0</v>
      </c>
      <c r="P513" t="s">
        <v>8270</v>
      </c>
      <c r="Q513" s="5">
        <f t="shared" si="44"/>
        <v>0.03</v>
      </c>
      <c r="R513" s="6">
        <f t="shared" si="45"/>
        <v>30</v>
      </c>
      <c r="S513" t="str">
        <f t="shared" si="46"/>
        <v>film &amp; video</v>
      </c>
      <c r="T513" t="str">
        <f t="shared" si="47"/>
        <v>animation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1">
        <f t="shared" si="42"/>
        <v>42649.742210648154</v>
      </c>
      <c r="L514" s="11">
        <f t="shared" si="43"/>
        <v>42694.783877314811</v>
      </c>
      <c r="M514" t="b">
        <v>0</v>
      </c>
      <c r="N514">
        <v>2</v>
      </c>
      <c r="O514" t="b">
        <v>0</v>
      </c>
      <c r="P514" t="s">
        <v>8270</v>
      </c>
      <c r="Q514" s="5">
        <f t="shared" si="44"/>
        <v>1.3749999999999999E-3</v>
      </c>
      <c r="R514" s="6">
        <f t="shared" si="45"/>
        <v>5.5</v>
      </c>
      <c r="S514" t="str">
        <f t="shared" si="46"/>
        <v>film &amp; video</v>
      </c>
      <c r="T514" t="str">
        <f t="shared" si="47"/>
        <v>animation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1">
        <f t="shared" ref="K515:K578" si="48">(((J515/60)/60)/24)+DATE(1970,1,1)</f>
        <v>42552.653993055559</v>
      </c>
      <c r="L515" s="11">
        <f t="shared" ref="L515:L578" si="49">(((I515/60)/60)/24)+DATE(1970,1,1)</f>
        <v>42597.291666666672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50">E515/D515</f>
        <v>0.13924</v>
      </c>
      <c r="R515" s="6">
        <f t="shared" ref="R515:R578" si="51">E515/N515</f>
        <v>102.38235294117646</v>
      </c>
      <c r="S515" t="str">
        <f t="shared" ref="S515:S578" si="52">LEFT(P515, SEARCH("/", P515)-1)</f>
        <v>film &amp; video</v>
      </c>
      <c r="T515" t="str">
        <f t="shared" ref="T515:T578" si="53">RIGHT(P515,LEN(P515)-SEARCH("/",P515))</f>
        <v>animation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1">
        <f t="shared" si="48"/>
        <v>41830.613969907405</v>
      </c>
      <c r="L516" s="11">
        <f t="shared" si="49"/>
        <v>41860.613969907405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50"/>
        <v>3.3333333333333333E-2</v>
      </c>
      <c r="R516" s="6">
        <f t="shared" si="51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1">
        <f t="shared" si="48"/>
        <v>42327.490752314814</v>
      </c>
      <c r="L517" s="11">
        <f t="shared" si="49"/>
        <v>42367.490752314814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50"/>
        <v>0.25413402061855672</v>
      </c>
      <c r="R517" s="6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1">
        <f t="shared" si="48"/>
        <v>42091.778703703705</v>
      </c>
      <c r="L518" s="11">
        <f t="shared" si="49"/>
        <v>42151.778703703705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50"/>
        <v>0</v>
      </c>
      <c r="R518" s="6" t="e">
        <f t="shared" si="51"/>
        <v>#DIV/0!</v>
      </c>
      <c r="S518" t="str">
        <f t="shared" si="52"/>
        <v>film &amp; video</v>
      </c>
      <c r="T518" t="str">
        <f t="shared" si="53"/>
        <v>animation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1">
        <f t="shared" si="48"/>
        <v>42738.615289351852</v>
      </c>
      <c r="L519" s="11">
        <f t="shared" si="49"/>
        <v>42768.615289351852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50"/>
        <v>1.3666666666666667E-2</v>
      </c>
      <c r="R519" s="6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1">
        <f t="shared" si="48"/>
        <v>42223.616018518514</v>
      </c>
      <c r="L520" s="11">
        <f t="shared" si="49"/>
        <v>42253.615277777775</v>
      </c>
      <c r="M520" t="b">
        <v>0</v>
      </c>
      <c r="N520">
        <v>0</v>
      </c>
      <c r="O520" t="b">
        <v>0</v>
      </c>
      <c r="P520" t="s">
        <v>8270</v>
      </c>
      <c r="Q520" s="5">
        <f t="shared" si="50"/>
        <v>0</v>
      </c>
      <c r="R520" s="6" t="e">
        <f t="shared" si="51"/>
        <v>#DIV/0!</v>
      </c>
      <c r="S520" t="str">
        <f t="shared" si="52"/>
        <v>film &amp; video</v>
      </c>
      <c r="T520" t="str">
        <f t="shared" si="53"/>
        <v>animation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1">
        <f t="shared" si="48"/>
        <v>41218.391446759262</v>
      </c>
      <c r="L521" s="11">
        <f t="shared" si="49"/>
        <v>41248.391446759262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50"/>
        <v>0.22881426547787684</v>
      </c>
      <c r="R521" s="6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1">
        <f t="shared" si="48"/>
        <v>42318.702094907407</v>
      </c>
      <c r="L522" s="11">
        <f t="shared" si="49"/>
        <v>42348.702094907407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50"/>
        <v>1.0209999999999999</v>
      </c>
      <c r="R522" s="6">
        <f t="shared" si="51"/>
        <v>150.14705882352942</v>
      </c>
      <c r="S522" t="str">
        <f t="shared" si="52"/>
        <v>theater</v>
      </c>
      <c r="T522" t="str">
        <f t="shared" si="53"/>
        <v>plays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1">
        <f t="shared" si="48"/>
        <v>42646.092812499999</v>
      </c>
      <c r="L523" s="11">
        <f t="shared" si="49"/>
        <v>42675.207638888889</v>
      </c>
      <c r="M523" t="b">
        <v>0</v>
      </c>
      <c r="N523">
        <v>56</v>
      </c>
      <c r="O523" t="b">
        <v>1</v>
      </c>
      <c r="P523" t="s">
        <v>8271</v>
      </c>
      <c r="Q523" s="5">
        <f t="shared" si="50"/>
        <v>1.0464</v>
      </c>
      <c r="R523" s="6">
        <f t="shared" si="51"/>
        <v>93.428571428571431</v>
      </c>
      <c r="S523" t="str">
        <f t="shared" si="52"/>
        <v>theater</v>
      </c>
      <c r="T523" t="str">
        <f t="shared" si="53"/>
        <v>plays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1">
        <f t="shared" si="48"/>
        <v>42430.040798611109</v>
      </c>
      <c r="L524" s="11">
        <f t="shared" si="49"/>
        <v>42449.999131944445</v>
      </c>
      <c r="M524" t="b">
        <v>0</v>
      </c>
      <c r="N524">
        <v>31</v>
      </c>
      <c r="O524" t="b">
        <v>1</v>
      </c>
      <c r="P524" t="s">
        <v>8271</v>
      </c>
      <c r="Q524" s="5">
        <f t="shared" si="50"/>
        <v>1.1466666666666667</v>
      </c>
      <c r="R524" s="6">
        <f t="shared" si="51"/>
        <v>110.96774193548387</v>
      </c>
      <c r="S524" t="str">
        <f t="shared" si="52"/>
        <v>theater</v>
      </c>
      <c r="T524" t="str">
        <f t="shared" si="53"/>
        <v>plays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1">
        <f t="shared" si="48"/>
        <v>42238.13282407407</v>
      </c>
      <c r="L525" s="11">
        <f t="shared" si="49"/>
        <v>42268.13282407407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50"/>
        <v>1.206</v>
      </c>
      <c r="R525" s="6">
        <f t="shared" si="51"/>
        <v>71.785714285714292</v>
      </c>
      <c r="S525" t="str">
        <f t="shared" si="52"/>
        <v>theater</v>
      </c>
      <c r="T525" t="str">
        <f t="shared" si="53"/>
        <v>plays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1">
        <f t="shared" si="48"/>
        <v>42492.717233796298</v>
      </c>
      <c r="L526" s="11">
        <f t="shared" si="49"/>
        <v>42522.717233796298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50"/>
        <v>1.0867285714285715</v>
      </c>
      <c r="R526" s="6">
        <f t="shared" si="51"/>
        <v>29.258076923076924</v>
      </c>
      <c r="S526" t="str">
        <f t="shared" si="52"/>
        <v>theater</v>
      </c>
      <c r="T526" t="str">
        <f t="shared" si="53"/>
        <v>plays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1">
        <f t="shared" si="48"/>
        <v>41850.400937500002</v>
      </c>
      <c r="L527" s="11">
        <f t="shared" si="49"/>
        <v>41895.400937500002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50"/>
        <v>1</v>
      </c>
      <c r="R527" s="6">
        <f t="shared" si="51"/>
        <v>1000</v>
      </c>
      <c r="S527" t="str">
        <f t="shared" si="52"/>
        <v>theater</v>
      </c>
      <c r="T527" t="str">
        <f t="shared" si="53"/>
        <v>plays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1">
        <f t="shared" si="48"/>
        <v>42192.591944444444</v>
      </c>
      <c r="L528" s="11">
        <f t="shared" si="49"/>
        <v>42223.708333333328</v>
      </c>
      <c r="M528" t="b">
        <v>0</v>
      </c>
      <c r="N528">
        <v>23</v>
      </c>
      <c r="O528" t="b">
        <v>1</v>
      </c>
      <c r="P528" t="s">
        <v>8271</v>
      </c>
      <c r="Q528" s="5">
        <f t="shared" si="50"/>
        <v>1.1399999999999999</v>
      </c>
      <c r="R528" s="6">
        <f t="shared" si="51"/>
        <v>74.347826086956516</v>
      </c>
      <c r="S528" t="str">
        <f t="shared" si="52"/>
        <v>theater</v>
      </c>
      <c r="T528" t="str">
        <f t="shared" si="53"/>
        <v>plays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1">
        <f t="shared" si="48"/>
        <v>42753.205625000002</v>
      </c>
      <c r="L529" s="11">
        <f t="shared" si="49"/>
        <v>42783.670138888891</v>
      </c>
      <c r="M529" t="b">
        <v>0</v>
      </c>
      <c r="N529">
        <v>158</v>
      </c>
      <c r="O529" t="b">
        <v>1</v>
      </c>
      <c r="P529" t="s">
        <v>8271</v>
      </c>
      <c r="Q529" s="5">
        <f t="shared" si="50"/>
        <v>1.0085</v>
      </c>
      <c r="R529" s="6">
        <f t="shared" si="51"/>
        <v>63.829113924050631</v>
      </c>
      <c r="S529" t="str">
        <f t="shared" si="52"/>
        <v>theater</v>
      </c>
      <c r="T529" t="str">
        <f t="shared" si="53"/>
        <v>plays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1">
        <f t="shared" si="48"/>
        <v>42155.920219907406</v>
      </c>
      <c r="L530" s="11">
        <f t="shared" si="49"/>
        <v>42176.888888888891</v>
      </c>
      <c r="M530" t="b">
        <v>0</v>
      </c>
      <c r="N530">
        <v>30</v>
      </c>
      <c r="O530" t="b">
        <v>1</v>
      </c>
      <c r="P530" t="s">
        <v>8271</v>
      </c>
      <c r="Q530" s="5">
        <f t="shared" si="50"/>
        <v>1.1565217391304348</v>
      </c>
      <c r="R530" s="6">
        <f t="shared" si="51"/>
        <v>44.333333333333336</v>
      </c>
      <c r="S530" t="str">
        <f t="shared" si="52"/>
        <v>theater</v>
      </c>
      <c r="T530" t="str">
        <f t="shared" si="53"/>
        <v>plays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1">
        <f t="shared" si="48"/>
        <v>42725.031180555554</v>
      </c>
      <c r="L531" s="11">
        <f t="shared" si="49"/>
        <v>42746.208333333328</v>
      </c>
      <c r="M531" t="b">
        <v>0</v>
      </c>
      <c r="N531">
        <v>18</v>
      </c>
      <c r="O531" t="b">
        <v>1</v>
      </c>
      <c r="P531" t="s">
        <v>8271</v>
      </c>
      <c r="Q531" s="5">
        <f t="shared" si="50"/>
        <v>1.3041666666666667</v>
      </c>
      <c r="R531" s="6">
        <f t="shared" si="51"/>
        <v>86.944444444444443</v>
      </c>
      <c r="S531" t="str">
        <f t="shared" si="52"/>
        <v>theater</v>
      </c>
      <c r="T531" t="str">
        <f t="shared" si="53"/>
        <v>plays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1">
        <f t="shared" si="48"/>
        <v>42157.591064814813</v>
      </c>
      <c r="L532" s="11">
        <f t="shared" si="49"/>
        <v>42179.083333333328</v>
      </c>
      <c r="M532" t="b">
        <v>0</v>
      </c>
      <c r="N532">
        <v>29</v>
      </c>
      <c r="O532" t="b">
        <v>1</v>
      </c>
      <c r="P532" t="s">
        <v>8271</v>
      </c>
      <c r="Q532" s="5">
        <f t="shared" si="50"/>
        <v>1.0778267254038179</v>
      </c>
      <c r="R532" s="6">
        <f t="shared" si="51"/>
        <v>126.55172413793103</v>
      </c>
      <c r="S532" t="str">
        <f t="shared" si="52"/>
        <v>theater</v>
      </c>
      <c r="T532" t="str">
        <f t="shared" si="53"/>
        <v>plays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1">
        <f t="shared" si="48"/>
        <v>42676.065150462964</v>
      </c>
      <c r="L533" s="11">
        <f t="shared" si="49"/>
        <v>42721.290972222225</v>
      </c>
      <c r="M533" t="b">
        <v>0</v>
      </c>
      <c r="N533">
        <v>31</v>
      </c>
      <c r="O533" t="b">
        <v>1</v>
      </c>
      <c r="P533" t="s">
        <v>8271</v>
      </c>
      <c r="Q533" s="5">
        <f t="shared" si="50"/>
        <v>1</v>
      </c>
      <c r="R533" s="6">
        <f t="shared" si="51"/>
        <v>129.03225806451613</v>
      </c>
      <c r="S533" t="str">
        <f t="shared" si="52"/>
        <v>theater</v>
      </c>
      <c r="T533" t="str">
        <f t="shared" si="53"/>
        <v>plays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1">
        <f t="shared" si="48"/>
        <v>42473.007037037038</v>
      </c>
      <c r="L534" s="11">
        <f t="shared" si="49"/>
        <v>42503.007037037038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50"/>
        <v>1.2324999999999999</v>
      </c>
      <c r="R534" s="6">
        <f t="shared" si="51"/>
        <v>71.242774566473983</v>
      </c>
      <c r="S534" t="str">
        <f t="shared" si="52"/>
        <v>theater</v>
      </c>
      <c r="T534" t="str">
        <f t="shared" si="53"/>
        <v>plays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1">
        <f t="shared" si="48"/>
        <v>42482.43478009259</v>
      </c>
      <c r="L535" s="11">
        <f t="shared" si="49"/>
        <v>42506.43478009259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50"/>
        <v>1.002</v>
      </c>
      <c r="R535" s="6">
        <f t="shared" si="51"/>
        <v>117.88235294117646</v>
      </c>
      <c r="S535" t="str">
        <f t="shared" si="52"/>
        <v>theater</v>
      </c>
      <c r="T535" t="str">
        <f t="shared" si="53"/>
        <v>plays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1">
        <f t="shared" si="48"/>
        <v>42270.810995370368</v>
      </c>
      <c r="L536" s="11">
        <f t="shared" si="49"/>
        <v>42309.958333333328</v>
      </c>
      <c r="M536" t="b">
        <v>0</v>
      </c>
      <c r="N536">
        <v>48</v>
      </c>
      <c r="O536" t="b">
        <v>1</v>
      </c>
      <c r="P536" t="s">
        <v>8271</v>
      </c>
      <c r="Q536" s="5">
        <f t="shared" si="50"/>
        <v>1.0466666666666666</v>
      </c>
      <c r="R536" s="6">
        <f t="shared" si="51"/>
        <v>327.08333333333331</v>
      </c>
      <c r="S536" t="str">
        <f t="shared" si="52"/>
        <v>theater</v>
      </c>
      <c r="T536" t="str">
        <f t="shared" si="53"/>
        <v>plays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1">
        <f t="shared" si="48"/>
        <v>42711.545196759253</v>
      </c>
      <c r="L537" s="11">
        <f t="shared" si="49"/>
        <v>42741.545196759253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50"/>
        <v>1.0249999999999999</v>
      </c>
      <c r="R537" s="6">
        <f t="shared" si="51"/>
        <v>34.745762711864408</v>
      </c>
      <c r="S537" t="str">
        <f t="shared" si="52"/>
        <v>theater</v>
      </c>
      <c r="T537" t="str">
        <f t="shared" si="53"/>
        <v>plays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1">
        <f t="shared" si="48"/>
        <v>42179.344988425932</v>
      </c>
      <c r="L538" s="11">
        <f t="shared" si="49"/>
        <v>42219.75</v>
      </c>
      <c r="M538" t="b">
        <v>0</v>
      </c>
      <c r="N538">
        <v>39</v>
      </c>
      <c r="O538" t="b">
        <v>1</v>
      </c>
      <c r="P538" t="s">
        <v>8271</v>
      </c>
      <c r="Q538" s="5">
        <f t="shared" si="50"/>
        <v>1.1825757575757576</v>
      </c>
      <c r="R538" s="6">
        <f t="shared" si="51"/>
        <v>100.06410256410257</v>
      </c>
      <c r="S538" t="str">
        <f t="shared" si="52"/>
        <v>theater</v>
      </c>
      <c r="T538" t="str">
        <f t="shared" si="53"/>
        <v>plays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1">
        <f t="shared" si="48"/>
        <v>42282.768414351856</v>
      </c>
      <c r="L539" s="11">
        <f t="shared" si="49"/>
        <v>42312.810081018513</v>
      </c>
      <c r="M539" t="b">
        <v>0</v>
      </c>
      <c r="N539">
        <v>59</v>
      </c>
      <c r="O539" t="b">
        <v>1</v>
      </c>
      <c r="P539" t="s">
        <v>8271</v>
      </c>
      <c r="Q539" s="5">
        <f t="shared" si="50"/>
        <v>1.2050000000000001</v>
      </c>
      <c r="R539" s="6">
        <f t="shared" si="51"/>
        <v>40.847457627118644</v>
      </c>
      <c r="S539" t="str">
        <f t="shared" si="52"/>
        <v>theater</v>
      </c>
      <c r="T539" t="str">
        <f t="shared" si="53"/>
        <v>plays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1">
        <f t="shared" si="48"/>
        <v>42473.794710648144</v>
      </c>
      <c r="L540" s="11">
        <f t="shared" si="49"/>
        <v>42503.794710648144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50"/>
        <v>3.0242</v>
      </c>
      <c r="R540" s="6">
        <f t="shared" si="51"/>
        <v>252.01666666666668</v>
      </c>
      <c r="S540" t="str">
        <f t="shared" si="52"/>
        <v>theater</v>
      </c>
      <c r="T540" t="str">
        <f t="shared" si="53"/>
        <v>plays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1">
        <f t="shared" si="48"/>
        <v>42535.049849537041</v>
      </c>
      <c r="L541" s="11">
        <f t="shared" si="49"/>
        <v>42556.049849537041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50"/>
        <v>1.00644</v>
      </c>
      <c r="R541" s="6">
        <f t="shared" si="51"/>
        <v>25.161000000000001</v>
      </c>
      <c r="S541" t="str">
        <f t="shared" si="52"/>
        <v>theater</v>
      </c>
      <c r="T541" t="str">
        <f t="shared" si="53"/>
        <v>plays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1">
        <f t="shared" si="48"/>
        <v>42009.817199074074</v>
      </c>
      <c r="L542" s="11">
        <f t="shared" si="49"/>
        <v>42039.817199074074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50"/>
        <v>6.666666666666667E-5</v>
      </c>
      <c r="R542" s="6">
        <f t="shared" si="51"/>
        <v>1</v>
      </c>
      <c r="S542" t="str">
        <f t="shared" si="52"/>
        <v>technology</v>
      </c>
      <c r="T542" t="str">
        <f t="shared" si="53"/>
        <v>web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1">
        <f t="shared" si="48"/>
        <v>42276.046689814815</v>
      </c>
      <c r="L543" s="11">
        <f t="shared" si="49"/>
        <v>42306.046689814815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50"/>
        <v>5.5555555555555558E-3</v>
      </c>
      <c r="R543" s="6">
        <f t="shared" si="51"/>
        <v>25</v>
      </c>
      <c r="S543" t="str">
        <f t="shared" si="52"/>
        <v>technology</v>
      </c>
      <c r="T543" t="str">
        <f t="shared" si="53"/>
        <v>web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1">
        <f t="shared" si="48"/>
        <v>42433.737453703703</v>
      </c>
      <c r="L544" s="11">
        <f t="shared" si="49"/>
        <v>42493.695787037039</v>
      </c>
      <c r="M544" t="b">
        <v>0</v>
      </c>
      <c r="N544">
        <v>1</v>
      </c>
      <c r="O544" t="b">
        <v>0</v>
      </c>
      <c r="P544" t="s">
        <v>8272</v>
      </c>
      <c r="Q544" s="5">
        <f t="shared" si="50"/>
        <v>3.9999999999999998E-6</v>
      </c>
      <c r="R544" s="6">
        <f t="shared" si="51"/>
        <v>1</v>
      </c>
      <c r="S544" t="str">
        <f t="shared" si="52"/>
        <v>technology</v>
      </c>
      <c r="T544" t="str">
        <f t="shared" si="53"/>
        <v>web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1">
        <f t="shared" si="48"/>
        <v>41914.092152777775</v>
      </c>
      <c r="L545" s="11">
        <f t="shared" si="49"/>
        <v>41944.092152777775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50"/>
        <v>3.1818181818181819E-3</v>
      </c>
      <c r="R545" s="6">
        <f t="shared" si="51"/>
        <v>35</v>
      </c>
      <c r="S545" t="str">
        <f t="shared" si="52"/>
        <v>technology</v>
      </c>
      <c r="T545" t="str">
        <f t="shared" si="53"/>
        <v>web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1">
        <f t="shared" si="48"/>
        <v>42525.656944444447</v>
      </c>
      <c r="L546" s="11">
        <f t="shared" si="49"/>
        <v>42555.656944444447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50"/>
        <v>1.2E-2</v>
      </c>
      <c r="R546" s="6">
        <f t="shared" si="51"/>
        <v>3</v>
      </c>
      <c r="S546" t="str">
        <f t="shared" si="52"/>
        <v>technology</v>
      </c>
      <c r="T546" t="str">
        <f t="shared" si="53"/>
        <v>web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1">
        <f t="shared" si="48"/>
        <v>42283.592465277776</v>
      </c>
      <c r="L547" s="11">
        <f t="shared" si="49"/>
        <v>42323.634131944447</v>
      </c>
      <c r="M547" t="b">
        <v>0</v>
      </c>
      <c r="N547">
        <v>34</v>
      </c>
      <c r="O547" t="b">
        <v>0</v>
      </c>
      <c r="P547" t="s">
        <v>8272</v>
      </c>
      <c r="Q547" s="5">
        <f t="shared" si="50"/>
        <v>0.27383999999999997</v>
      </c>
      <c r="R547" s="6">
        <f t="shared" si="51"/>
        <v>402.70588235294116</v>
      </c>
      <c r="S547" t="str">
        <f t="shared" si="52"/>
        <v>technology</v>
      </c>
      <c r="T547" t="str">
        <f t="shared" si="53"/>
        <v>web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1">
        <f t="shared" si="48"/>
        <v>42249.667997685188</v>
      </c>
      <c r="L548" s="11">
        <f t="shared" si="49"/>
        <v>42294.667997685188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50"/>
        <v>8.6666666666666663E-4</v>
      </c>
      <c r="R548" s="6">
        <f t="shared" si="51"/>
        <v>26</v>
      </c>
      <c r="S548" t="str">
        <f t="shared" si="52"/>
        <v>technology</v>
      </c>
      <c r="T548" t="str">
        <f t="shared" si="53"/>
        <v>web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1">
        <f t="shared" si="48"/>
        <v>42380.696342592593</v>
      </c>
      <c r="L549" s="11">
        <f t="shared" si="49"/>
        <v>42410.696342592593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50"/>
        <v>0</v>
      </c>
      <c r="R549" s="6" t="e">
        <f t="shared" si="51"/>
        <v>#DIV/0!</v>
      </c>
      <c r="S549" t="str">
        <f t="shared" si="52"/>
        <v>technology</v>
      </c>
      <c r="T549" t="str">
        <f t="shared" si="53"/>
        <v>web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1">
        <f t="shared" si="48"/>
        <v>42276.903333333335</v>
      </c>
      <c r="L550" s="11">
        <f t="shared" si="49"/>
        <v>42306.903333333335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50"/>
        <v>8.9999999999999998E-4</v>
      </c>
      <c r="R550" s="6">
        <f t="shared" si="51"/>
        <v>9</v>
      </c>
      <c r="S550" t="str">
        <f t="shared" si="52"/>
        <v>technology</v>
      </c>
      <c r="T550" t="str">
        <f t="shared" si="53"/>
        <v>web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1">
        <f t="shared" si="48"/>
        <v>42163.636828703704</v>
      </c>
      <c r="L551" s="11">
        <f t="shared" si="49"/>
        <v>42193.636828703704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50"/>
        <v>2.7199999999999998E-2</v>
      </c>
      <c r="R551" s="6">
        <f t="shared" si="51"/>
        <v>8.5</v>
      </c>
      <c r="S551" t="str">
        <f t="shared" si="52"/>
        <v>technology</v>
      </c>
      <c r="T551" t="str">
        <f t="shared" si="53"/>
        <v>web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1">
        <f t="shared" si="48"/>
        <v>42753.678761574076</v>
      </c>
      <c r="L552" s="11">
        <f t="shared" si="49"/>
        <v>42766.208333333328</v>
      </c>
      <c r="M552" t="b">
        <v>0</v>
      </c>
      <c r="N552">
        <v>4</v>
      </c>
      <c r="O552" t="b">
        <v>0</v>
      </c>
      <c r="P552" t="s">
        <v>8272</v>
      </c>
      <c r="Q552" s="5">
        <f t="shared" si="50"/>
        <v>7.0000000000000001E-3</v>
      </c>
      <c r="R552" s="6">
        <f t="shared" si="51"/>
        <v>8.75</v>
      </c>
      <c r="S552" t="str">
        <f t="shared" si="52"/>
        <v>technology</v>
      </c>
      <c r="T552" t="str">
        <f t="shared" si="53"/>
        <v>web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1">
        <f t="shared" si="48"/>
        <v>42173.275740740741</v>
      </c>
      <c r="L553" s="11">
        <f t="shared" si="49"/>
        <v>42217.745138888888</v>
      </c>
      <c r="M553" t="b">
        <v>0</v>
      </c>
      <c r="N553">
        <v>28</v>
      </c>
      <c r="O553" t="b">
        <v>0</v>
      </c>
      <c r="P553" t="s">
        <v>8272</v>
      </c>
      <c r="Q553" s="5">
        <f t="shared" si="50"/>
        <v>5.0413333333333331E-2</v>
      </c>
      <c r="R553" s="6">
        <f t="shared" si="51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1">
        <f t="shared" si="48"/>
        <v>42318.616851851853</v>
      </c>
      <c r="L554" s="11">
        <f t="shared" si="49"/>
        <v>42378.616851851853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50"/>
        <v>0</v>
      </c>
      <c r="R554" s="6" t="e">
        <f t="shared" si="51"/>
        <v>#DIV/0!</v>
      </c>
      <c r="S554" t="str">
        <f t="shared" si="52"/>
        <v>technology</v>
      </c>
      <c r="T554" t="str">
        <f t="shared" si="53"/>
        <v>web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1">
        <f t="shared" si="48"/>
        <v>41927.71980324074</v>
      </c>
      <c r="L555" s="11">
        <f t="shared" si="49"/>
        <v>41957.761469907404</v>
      </c>
      <c r="M555" t="b">
        <v>0</v>
      </c>
      <c r="N555">
        <v>6</v>
      </c>
      <c r="O555" t="b">
        <v>0</v>
      </c>
      <c r="P555" t="s">
        <v>8272</v>
      </c>
      <c r="Q555" s="5">
        <f t="shared" si="50"/>
        <v>4.9199999999999999E-3</v>
      </c>
      <c r="R555" s="6">
        <f t="shared" si="51"/>
        <v>20.5</v>
      </c>
      <c r="S555" t="str">
        <f t="shared" si="52"/>
        <v>technology</v>
      </c>
      <c r="T555" t="str">
        <f t="shared" si="53"/>
        <v>web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1">
        <f t="shared" si="48"/>
        <v>41901.684861111113</v>
      </c>
      <c r="L556" s="11">
        <f t="shared" si="49"/>
        <v>41931.684861111113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50"/>
        <v>0.36589147286821705</v>
      </c>
      <c r="R556" s="6">
        <f t="shared" si="51"/>
        <v>64.36363636363636</v>
      </c>
      <c r="S556" t="str">
        <f t="shared" si="52"/>
        <v>technology</v>
      </c>
      <c r="T556" t="str">
        <f t="shared" si="53"/>
        <v>web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1">
        <f t="shared" si="48"/>
        <v>42503.353506944448</v>
      </c>
      <c r="L557" s="11">
        <f t="shared" si="49"/>
        <v>42533.353506944448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50"/>
        <v>0</v>
      </c>
      <c r="R557" s="6" t="e">
        <f t="shared" si="51"/>
        <v>#DIV/0!</v>
      </c>
      <c r="S557" t="str">
        <f t="shared" si="52"/>
        <v>technology</v>
      </c>
      <c r="T557" t="str">
        <f t="shared" si="53"/>
        <v>web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1">
        <f t="shared" si="48"/>
        <v>42345.860150462962</v>
      </c>
      <c r="L558" s="11">
        <f t="shared" si="49"/>
        <v>42375.860150462962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50"/>
        <v>2.5000000000000001E-2</v>
      </c>
      <c r="R558" s="6">
        <f t="shared" si="51"/>
        <v>200</v>
      </c>
      <c r="S558" t="str">
        <f t="shared" si="52"/>
        <v>technology</v>
      </c>
      <c r="T558" t="str">
        <f t="shared" si="53"/>
        <v>web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1">
        <f t="shared" si="48"/>
        <v>42676.942164351851</v>
      </c>
      <c r="L559" s="11">
        <f t="shared" si="49"/>
        <v>42706.983831018515</v>
      </c>
      <c r="M559" t="b">
        <v>0</v>
      </c>
      <c r="N559">
        <v>20</v>
      </c>
      <c r="O559" t="b">
        <v>0</v>
      </c>
      <c r="P559" t="s">
        <v>8272</v>
      </c>
      <c r="Q559" s="5">
        <f t="shared" si="50"/>
        <v>9.1066666666666674E-3</v>
      </c>
      <c r="R559" s="6">
        <f t="shared" si="51"/>
        <v>68.3</v>
      </c>
      <c r="S559" t="str">
        <f t="shared" si="52"/>
        <v>technology</v>
      </c>
      <c r="T559" t="str">
        <f t="shared" si="53"/>
        <v>web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1">
        <f t="shared" si="48"/>
        <v>42057.883159722223</v>
      </c>
      <c r="L560" s="11">
        <f t="shared" si="49"/>
        <v>42087.841493055559</v>
      </c>
      <c r="M560" t="b">
        <v>0</v>
      </c>
      <c r="N560">
        <v>0</v>
      </c>
      <c r="O560" t="b">
        <v>0</v>
      </c>
      <c r="P560" t="s">
        <v>8272</v>
      </c>
      <c r="Q560" s="5">
        <f t="shared" si="50"/>
        <v>0</v>
      </c>
      <c r="R560" s="6" t="e">
        <f t="shared" si="51"/>
        <v>#DIV/0!</v>
      </c>
      <c r="S560" t="str">
        <f t="shared" si="52"/>
        <v>technology</v>
      </c>
      <c r="T560" t="str">
        <f t="shared" si="53"/>
        <v>web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1">
        <f t="shared" si="48"/>
        <v>42321.283101851848</v>
      </c>
      <c r="L561" s="11">
        <f t="shared" si="49"/>
        <v>42351.283101851848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50"/>
        <v>2.0833333333333335E-4</v>
      </c>
      <c r="R561" s="6">
        <f t="shared" si="51"/>
        <v>50</v>
      </c>
      <c r="S561" t="str">
        <f t="shared" si="52"/>
        <v>technology</v>
      </c>
      <c r="T561" t="str">
        <f t="shared" si="53"/>
        <v>web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1">
        <f t="shared" si="48"/>
        <v>41960.771354166667</v>
      </c>
      <c r="L562" s="11">
        <f t="shared" si="49"/>
        <v>41990.771354166667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50"/>
        <v>1.2E-4</v>
      </c>
      <c r="R562" s="6">
        <f t="shared" si="51"/>
        <v>4</v>
      </c>
      <c r="S562" t="str">
        <f t="shared" si="52"/>
        <v>technology</v>
      </c>
      <c r="T562" t="str">
        <f t="shared" si="53"/>
        <v>web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1">
        <f t="shared" si="48"/>
        <v>42268.658715277779</v>
      </c>
      <c r="L563" s="11">
        <f t="shared" si="49"/>
        <v>42303.658715277779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50"/>
        <v>3.6666666666666666E-3</v>
      </c>
      <c r="R563" s="6">
        <f t="shared" si="51"/>
        <v>27.5</v>
      </c>
      <c r="S563" t="str">
        <f t="shared" si="52"/>
        <v>technology</v>
      </c>
      <c r="T563" t="str">
        <f t="shared" si="53"/>
        <v>web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1">
        <f t="shared" si="48"/>
        <v>42692.389062500006</v>
      </c>
      <c r="L564" s="11">
        <f t="shared" si="49"/>
        <v>42722.389062500006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50"/>
        <v>0</v>
      </c>
      <c r="R564" s="6" t="e">
        <f t="shared" si="51"/>
        <v>#DIV/0!</v>
      </c>
      <c r="S564" t="str">
        <f t="shared" si="52"/>
        <v>technology</v>
      </c>
      <c r="T564" t="str">
        <f t="shared" si="53"/>
        <v>web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1">
        <f t="shared" si="48"/>
        <v>42022.069988425923</v>
      </c>
      <c r="L565" s="11">
        <f t="shared" si="49"/>
        <v>42052.069988425923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50"/>
        <v>9.0666666666666662E-4</v>
      </c>
      <c r="R565" s="6">
        <f t="shared" si="51"/>
        <v>34</v>
      </c>
      <c r="S565" t="str">
        <f t="shared" si="52"/>
        <v>technology</v>
      </c>
      <c r="T565" t="str">
        <f t="shared" si="53"/>
        <v>web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1">
        <f t="shared" si="48"/>
        <v>42411.942997685182</v>
      </c>
      <c r="L566" s="11">
        <f t="shared" si="49"/>
        <v>42441.942997685182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50"/>
        <v>5.5555555555555558E-5</v>
      </c>
      <c r="R566" s="6">
        <f t="shared" si="51"/>
        <v>1</v>
      </c>
      <c r="S566" t="str">
        <f t="shared" si="52"/>
        <v>technology</v>
      </c>
      <c r="T566" t="str">
        <f t="shared" si="53"/>
        <v>web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1">
        <f t="shared" si="48"/>
        <v>42165.785289351858</v>
      </c>
      <c r="L567" s="11">
        <f t="shared" si="49"/>
        <v>42195.785289351858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50"/>
        <v>0</v>
      </c>
      <c r="R567" s="6" t="e">
        <f t="shared" si="51"/>
        <v>#DIV/0!</v>
      </c>
      <c r="S567" t="str">
        <f t="shared" si="52"/>
        <v>technology</v>
      </c>
      <c r="T567" t="str">
        <f t="shared" si="53"/>
        <v>web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1">
        <f t="shared" si="48"/>
        <v>42535.68440972222</v>
      </c>
      <c r="L568" s="11">
        <f t="shared" si="49"/>
        <v>42565.68440972222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50"/>
        <v>2.0000000000000001E-4</v>
      </c>
      <c r="R568" s="6">
        <f t="shared" si="51"/>
        <v>1</v>
      </c>
      <c r="S568" t="str">
        <f t="shared" si="52"/>
        <v>technology</v>
      </c>
      <c r="T568" t="str">
        <f t="shared" si="53"/>
        <v>web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1">
        <f t="shared" si="48"/>
        <v>41975.842523148152</v>
      </c>
      <c r="L569" s="11">
        <f t="shared" si="49"/>
        <v>42005.842523148152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50"/>
        <v>0</v>
      </c>
      <c r="R569" s="6" t="e">
        <f t="shared" si="51"/>
        <v>#DIV/0!</v>
      </c>
      <c r="S569" t="str">
        <f t="shared" si="52"/>
        <v>technology</v>
      </c>
      <c r="T569" t="str">
        <f t="shared" si="53"/>
        <v>web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1">
        <f t="shared" si="48"/>
        <v>42348.9215625</v>
      </c>
      <c r="L570" s="11">
        <f t="shared" si="49"/>
        <v>42385.458333333328</v>
      </c>
      <c r="M570" t="b">
        <v>0</v>
      </c>
      <c r="N570">
        <v>5</v>
      </c>
      <c r="O570" t="b">
        <v>0</v>
      </c>
      <c r="P570" t="s">
        <v>8272</v>
      </c>
      <c r="Q570" s="5">
        <f t="shared" si="50"/>
        <v>0.01</v>
      </c>
      <c r="R570" s="6">
        <f t="shared" si="51"/>
        <v>49</v>
      </c>
      <c r="S570" t="str">
        <f t="shared" si="52"/>
        <v>technology</v>
      </c>
      <c r="T570" t="str">
        <f t="shared" si="53"/>
        <v>web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1">
        <f t="shared" si="48"/>
        <v>42340.847361111111</v>
      </c>
      <c r="L571" s="11">
        <f t="shared" si="49"/>
        <v>42370.847361111111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50"/>
        <v>8.0000000000000002E-3</v>
      </c>
      <c r="R571" s="6">
        <f t="shared" si="51"/>
        <v>20</v>
      </c>
      <c r="S571" t="str">
        <f t="shared" si="52"/>
        <v>technology</v>
      </c>
      <c r="T571" t="str">
        <f t="shared" si="53"/>
        <v>web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1">
        <f t="shared" si="48"/>
        <v>42388.798252314817</v>
      </c>
      <c r="L572" s="11">
        <f t="shared" si="49"/>
        <v>42418.798252314817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50"/>
        <v>1.6705882352941177E-3</v>
      </c>
      <c r="R572" s="6">
        <f t="shared" si="51"/>
        <v>142</v>
      </c>
      <c r="S572" t="str">
        <f t="shared" si="52"/>
        <v>technology</v>
      </c>
      <c r="T572" t="str">
        <f t="shared" si="53"/>
        <v>web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1">
        <f t="shared" si="48"/>
        <v>42192.816238425927</v>
      </c>
      <c r="L573" s="11">
        <f t="shared" si="49"/>
        <v>42212.165972222225</v>
      </c>
      <c r="M573" t="b">
        <v>0</v>
      </c>
      <c r="N573">
        <v>2</v>
      </c>
      <c r="O573" t="b">
        <v>0</v>
      </c>
      <c r="P573" t="s">
        <v>8272</v>
      </c>
      <c r="Q573" s="5">
        <f t="shared" si="50"/>
        <v>4.2399999999999998E-3</v>
      </c>
      <c r="R573" s="6">
        <f t="shared" si="51"/>
        <v>53</v>
      </c>
      <c r="S573" t="str">
        <f t="shared" si="52"/>
        <v>technology</v>
      </c>
      <c r="T573" t="str">
        <f t="shared" si="53"/>
        <v>web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1">
        <f t="shared" si="48"/>
        <v>42282.71629629629</v>
      </c>
      <c r="L574" s="11">
        <f t="shared" si="49"/>
        <v>42312.757962962962</v>
      </c>
      <c r="M574" t="b">
        <v>0</v>
      </c>
      <c r="N574">
        <v>0</v>
      </c>
      <c r="O574" t="b">
        <v>0</v>
      </c>
      <c r="P574" t="s">
        <v>8272</v>
      </c>
      <c r="Q574" s="5">
        <f t="shared" si="50"/>
        <v>0</v>
      </c>
      <c r="R574" s="6" t="e">
        <f t="shared" si="51"/>
        <v>#DIV/0!</v>
      </c>
      <c r="S574" t="str">
        <f t="shared" si="52"/>
        <v>technology</v>
      </c>
      <c r="T574" t="str">
        <f t="shared" si="53"/>
        <v>web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1">
        <f t="shared" si="48"/>
        <v>41963.050127314811</v>
      </c>
      <c r="L575" s="11">
        <f t="shared" si="49"/>
        <v>42022.05</v>
      </c>
      <c r="M575" t="b">
        <v>0</v>
      </c>
      <c r="N575">
        <v>9</v>
      </c>
      <c r="O575" t="b">
        <v>0</v>
      </c>
      <c r="P575" t="s">
        <v>8272</v>
      </c>
      <c r="Q575" s="5">
        <f t="shared" si="50"/>
        <v>3.892538925389254E-3</v>
      </c>
      <c r="R575" s="6">
        <f t="shared" si="51"/>
        <v>38.444444444444443</v>
      </c>
      <c r="S575" t="str">
        <f t="shared" si="52"/>
        <v>technology</v>
      </c>
      <c r="T575" t="str">
        <f t="shared" si="53"/>
        <v>web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1">
        <f t="shared" si="48"/>
        <v>42632.443368055552</v>
      </c>
      <c r="L576" s="11">
        <f t="shared" si="49"/>
        <v>42662.443368055552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50"/>
        <v>7.1556350626118068E-3</v>
      </c>
      <c r="R576" s="6">
        <f t="shared" si="51"/>
        <v>20</v>
      </c>
      <c r="S576" t="str">
        <f t="shared" si="52"/>
        <v>technology</v>
      </c>
      <c r="T576" t="str">
        <f t="shared" si="53"/>
        <v>web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1">
        <f t="shared" si="48"/>
        <v>42138.692627314813</v>
      </c>
      <c r="L577" s="11">
        <f t="shared" si="49"/>
        <v>42168.692627314813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50"/>
        <v>4.3166666666666666E-3</v>
      </c>
      <c r="R577" s="6">
        <f t="shared" si="51"/>
        <v>64.75</v>
      </c>
      <c r="S577" t="str">
        <f t="shared" si="52"/>
        <v>technology</v>
      </c>
      <c r="T577" t="str">
        <f t="shared" si="53"/>
        <v>web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1">
        <f t="shared" si="48"/>
        <v>42031.471666666665</v>
      </c>
      <c r="L578" s="11">
        <f t="shared" si="49"/>
        <v>42091.43</v>
      </c>
      <c r="M578" t="b">
        <v>0</v>
      </c>
      <c r="N578">
        <v>1</v>
      </c>
      <c r="O578" t="b">
        <v>0</v>
      </c>
      <c r="P578" t="s">
        <v>8272</v>
      </c>
      <c r="Q578" s="5">
        <f t="shared" si="50"/>
        <v>1.2500000000000001E-5</v>
      </c>
      <c r="R578" s="6">
        <f t="shared" si="51"/>
        <v>1</v>
      </c>
      <c r="S578" t="str">
        <f t="shared" si="52"/>
        <v>technology</v>
      </c>
      <c r="T578" t="str">
        <f t="shared" si="53"/>
        <v>web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1">
        <f t="shared" ref="K579:K642" si="54">(((J579/60)/60)/24)+DATE(1970,1,1)</f>
        <v>42450.589143518519</v>
      </c>
      <c r="L579" s="11">
        <f t="shared" ref="L579:L642" si="55">(((I579/60)/60)/24)+DATE(1970,1,1)</f>
        <v>42510.589143518519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56">E579/D579</f>
        <v>2E-3</v>
      </c>
      <c r="R579" s="6">
        <f t="shared" ref="R579:R642" si="57">E579/N579</f>
        <v>10</v>
      </c>
      <c r="S579" t="str">
        <f t="shared" ref="S579:S642" si="58">LEFT(P579, SEARCH("/", P579)-1)</f>
        <v>technology</v>
      </c>
      <c r="T579" t="str">
        <f t="shared" ref="T579:T642" si="59">RIGHT(P579,LEN(P579)-SEARCH("/",P579))</f>
        <v>web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1">
        <f t="shared" si="54"/>
        <v>42230.578622685185</v>
      </c>
      <c r="L580" s="11">
        <f t="shared" si="55"/>
        <v>42254.578622685185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56"/>
        <v>1.12E-4</v>
      </c>
      <c r="R580" s="6">
        <f t="shared" si="57"/>
        <v>2</v>
      </c>
      <c r="S580" t="str">
        <f t="shared" si="58"/>
        <v>technology</v>
      </c>
      <c r="T580" t="str">
        <f t="shared" si="59"/>
        <v>web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1">
        <f t="shared" si="54"/>
        <v>41968.852118055554</v>
      </c>
      <c r="L581" s="11">
        <f t="shared" si="55"/>
        <v>41998.852118055554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56"/>
        <v>1.4583333333333334E-2</v>
      </c>
      <c r="R581" s="6">
        <f t="shared" si="57"/>
        <v>35</v>
      </c>
      <c r="S581" t="str">
        <f t="shared" si="58"/>
        <v>technology</v>
      </c>
      <c r="T581" t="str">
        <f t="shared" si="59"/>
        <v>web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1">
        <f t="shared" si="54"/>
        <v>42605.908182870371</v>
      </c>
      <c r="L582" s="11">
        <f t="shared" si="55"/>
        <v>42635.908182870371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56"/>
        <v>3.3333333333333332E-4</v>
      </c>
      <c r="R582" s="6">
        <f t="shared" si="57"/>
        <v>1</v>
      </c>
      <c r="S582" t="str">
        <f t="shared" si="58"/>
        <v>technology</v>
      </c>
      <c r="T582" t="str">
        <f t="shared" si="59"/>
        <v>web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1">
        <f t="shared" si="54"/>
        <v>42188.012777777782</v>
      </c>
      <c r="L583" s="11">
        <f t="shared" si="55"/>
        <v>42218.012777777782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56"/>
        <v>0</v>
      </c>
      <c r="R583" s="6" t="e">
        <f t="shared" si="57"/>
        <v>#DIV/0!</v>
      </c>
      <c r="S583" t="str">
        <f t="shared" si="58"/>
        <v>technology</v>
      </c>
      <c r="T583" t="str">
        <f t="shared" si="59"/>
        <v>web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1">
        <f t="shared" si="54"/>
        <v>42055.739803240736</v>
      </c>
      <c r="L584" s="11">
        <f t="shared" si="55"/>
        <v>42078.75</v>
      </c>
      <c r="M584" t="b">
        <v>0</v>
      </c>
      <c r="N584">
        <v>0</v>
      </c>
      <c r="O584" t="b">
        <v>0</v>
      </c>
      <c r="P584" t="s">
        <v>8272</v>
      </c>
      <c r="Q584" s="5">
        <f t="shared" si="56"/>
        <v>0</v>
      </c>
      <c r="R584" s="6" t="e">
        <f t="shared" si="57"/>
        <v>#DIV/0!</v>
      </c>
      <c r="S584" t="str">
        <f t="shared" si="58"/>
        <v>technology</v>
      </c>
      <c r="T584" t="str">
        <f t="shared" si="59"/>
        <v>web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1">
        <f t="shared" si="54"/>
        <v>42052.93850694444</v>
      </c>
      <c r="L585" s="11">
        <f t="shared" si="55"/>
        <v>42082.896840277783</v>
      </c>
      <c r="M585" t="b">
        <v>0</v>
      </c>
      <c r="N585">
        <v>1</v>
      </c>
      <c r="O585" t="b">
        <v>0</v>
      </c>
      <c r="P585" t="s">
        <v>8272</v>
      </c>
      <c r="Q585" s="5">
        <f t="shared" si="56"/>
        <v>1.1111111111111112E-4</v>
      </c>
      <c r="R585" s="6">
        <f t="shared" si="57"/>
        <v>1</v>
      </c>
      <c r="S585" t="str">
        <f t="shared" si="58"/>
        <v>technology</v>
      </c>
      <c r="T585" t="str">
        <f t="shared" si="59"/>
        <v>web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1">
        <f t="shared" si="54"/>
        <v>42049.716620370367</v>
      </c>
      <c r="L586" s="11">
        <f t="shared" si="55"/>
        <v>42079.674953703703</v>
      </c>
      <c r="M586" t="b">
        <v>0</v>
      </c>
      <c r="N586">
        <v>2</v>
      </c>
      <c r="O586" t="b">
        <v>0</v>
      </c>
      <c r="P586" t="s">
        <v>8272</v>
      </c>
      <c r="Q586" s="5">
        <f t="shared" si="56"/>
        <v>0.01</v>
      </c>
      <c r="R586" s="6">
        <f t="shared" si="57"/>
        <v>5</v>
      </c>
      <c r="S586" t="str">
        <f t="shared" si="58"/>
        <v>technology</v>
      </c>
      <c r="T586" t="str">
        <f t="shared" si="59"/>
        <v>web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1">
        <f t="shared" si="54"/>
        <v>42283.3909375</v>
      </c>
      <c r="L587" s="11">
        <f t="shared" si="55"/>
        <v>42339</v>
      </c>
      <c r="M587" t="b">
        <v>0</v>
      </c>
      <c r="N587">
        <v>0</v>
      </c>
      <c r="O587" t="b">
        <v>0</v>
      </c>
      <c r="P587" t="s">
        <v>8272</v>
      </c>
      <c r="Q587" s="5">
        <f t="shared" si="56"/>
        <v>0</v>
      </c>
      <c r="R587" s="6" t="e">
        <f t="shared" si="57"/>
        <v>#DIV/0!</v>
      </c>
      <c r="S587" t="str">
        <f t="shared" si="58"/>
        <v>technology</v>
      </c>
      <c r="T587" t="str">
        <f t="shared" si="59"/>
        <v>web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1">
        <f t="shared" si="54"/>
        <v>42020.854247685187</v>
      </c>
      <c r="L588" s="11">
        <f t="shared" si="55"/>
        <v>42050.854247685187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56"/>
        <v>5.5999999999999999E-3</v>
      </c>
      <c r="R588" s="6">
        <f t="shared" si="57"/>
        <v>14</v>
      </c>
      <c r="S588" t="str">
        <f t="shared" si="58"/>
        <v>technology</v>
      </c>
      <c r="T588" t="str">
        <f t="shared" si="59"/>
        <v>web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1">
        <f t="shared" si="54"/>
        <v>42080.757326388892</v>
      </c>
      <c r="L589" s="11">
        <f t="shared" si="55"/>
        <v>42110.757326388892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56"/>
        <v>9.0833333333333335E-2</v>
      </c>
      <c r="R589" s="6">
        <f t="shared" si="57"/>
        <v>389.28571428571428</v>
      </c>
      <c r="S589" t="str">
        <f t="shared" si="58"/>
        <v>technology</v>
      </c>
      <c r="T589" t="str">
        <f t="shared" si="59"/>
        <v>web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1">
        <f t="shared" si="54"/>
        <v>42631.769513888896</v>
      </c>
      <c r="L590" s="11">
        <f t="shared" si="55"/>
        <v>42691.811180555553</v>
      </c>
      <c r="M590" t="b">
        <v>0</v>
      </c>
      <c r="N590">
        <v>2</v>
      </c>
      <c r="O590" t="b">
        <v>0</v>
      </c>
      <c r="P590" t="s">
        <v>8272</v>
      </c>
      <c r="Q590" s="5">
        <f t="shared" si="56"/>
        <v>3.3444444444444443E-2</v>
      </c>
      <c r="R590" s="6">
        <f t="shared" si="57"/>
        <v>150.5</v>
      </c>
      <c r="S590" t="str">
        <f t="shared" si="58"/>
        <v>technology</v>
      </c>
      <c r="T590" t="str">
        <f t="shared" si="59"/>
        <v>web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1">
        <f t="shared" si="54"/>
        <v>42178.614571759259</v>
      </c>
      <c r="L591" s="11">
        <f t="shared" si="55"/>
        <v>42193.614571759259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56"/>
        <v>1.3333333333333334E-4</v>
      </c>
      <c r="R591" s="6">
        <f t="shared" si="57"/>
        <v>1</v>
      </c>
      <c r="S591" t="str">
        <f t="shared" si="58"/>
        <v>technology</v>
      </c>
      <c r="T591" t="str">
        <f t="shared" si="59"/>
        <v>web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1">
        <f t="shared" si="54"/>
        <v>42377.554756944446</v>
      </c>
      <c r="L592" s="11">
        <f t="shared" si="55"/>
        <v>42408.542361111111</v>
      </c>
      <c r="M592" t="b">
        <v>0</v>
      </c>
      <c r="N592">
        <v>9</v>
      </c>
      <c r="O592" t="b">
        <v>0</v>
      </c>
      <c r="P592" t="s">
        <v>8272</v>
      </c>
      <c r="Q592" s="5">
        <f t="shared" si="56"/>
        <v>4.4600000000000001E-2</v>
      </c>
      <c r="R592" s="6">
        <f t="shared" si="57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1">
        <f t="shared" si="54"/>
        <v>42177.543171296296</v>
      </c>
      <c r="L593" s="11">
        <f t="shared" si="55"/>
        <v>42207.543171296296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56"/>
        <v>6.0999999999999997E-4</v>
      </c>
      <c r="R593" s="6">
        <f t="shared" si="57"/>
        <v>30.5</v>
      </c>
      <c r="S593" t="str">
        <f t="shared" si="58"/>
        <v>technology</v>
      </c>
      <c r="T593" t="str">
        <f t="shared" si="59"/>
        <v>web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1">
        <f t="shared" si="54"/>
        <v>41946.232175925928</v>
      </c>
      <c r="L594" s="11">
        <f t="shared" si="55"/>
        <v>41976.232175925921</v>
      </c>
      <c r="M594" t="b">
        <v>0</v>
      </c>
      <c r="N594">
        <v>1</v>
      </c>
      <c r="O594" t="b">
        <v>0</v>
      </c>
      <c r="P594" t="s">
        <v>8272</v>
      </c>
      <c r="Q594" s="5">
        <f t="shared" si="56"/>
        <v>3.3333333333333333E-2</v>
      </c>
      <c r="R594" s="6">
        <f t="shared" si="57"/>
        <v>250</v>
      </c>
      <c r="S594" t="str">
        <f t="shared" si="58"/>
        <v>technology</v>
      </c>
      <c r="T594" t="str">
        <f t="shared" si="59"/>
        <v>web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1">
        <f t="shared" si="54"/>
        <v>42070.677604166667</v>
      </c>
      <c r="L595" s="11">
        <f t="shared" si="55"/>
        <v>42100.635937500003</v>
      </c>
      <c r="M595" t="b">
        <v>0</v>
      </c>
      <c r="N595">
        <v>7</v>
      </c>
      <c r="O595" t="b">
        <v>0</v>
      </c>
      <c r="P595" t="s">
        <v>8272</v>
      </c>
      <c r="Q595" s="5">
        <f t="shared" si="56"/>
        <v>0.23</v>
      </c>
      <c r="R595" s="6">
        <f t="shared" si="57"/>
        <v>16.428571428571427</v>
      </c>
      <c r="S595" t="str">
        <f t="shared" si="58"/>
        <v>technology</v>
      </c>
      <c r="T595" t="str">
        <f t="shared" si="59"/>
        <v>web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1">
        <f t="shared" si="54"/>
        <v>42446.780162037037</v>
      </c>
      <c r="L596" s="11">
        <f t="shared" si="55"/>
        <v>42476.780162037037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56"/>
        <v>1.0399999999999999E-3</v>
      </c>
      <c r="R596" s="6">
        <f t="shared" si="57"/>
        <v>13</v>
      </c>
      <c r="S596" t="str">
        <f t="shared" si="58"/>
        <v>technology</v>
      </c>
      <c r="T596" t="str">
        <f t="shared" si="59"/>
        <v>web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1">
        <f t="shared" si="54"/>
        <v>42083.069884259254</v>
      </c>
      <c r="L597" s="11">
        <f t="shared" si="55"/>
        <v>42128.069884259254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56"/>
        <v>4.2599999999999999E-3</v>
      </c>
      <c r="R597" s="6">
        <f t="shared" si="57"/>
        <v>53.25</v>
      </c>
      <c r="S597" t="str">
        <f t="shared" si="58"/>
        <v>technology</v>
      </c>
      <c r="T597" t="str">
        <f t="shared" si="59"/>
        <v>web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1">
        <f t="shared" si="54"/>
        <v>42646.896898148145</v>
      </c>
      <c r="L598" s="11">
        <f t="shared" si="55"/>
        <v>42676.896898148145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56"/>
        <v>2.9999999999999997E-4</v>
      </c>
      <c r="R598" s="6">
        <f t="shared" si="57"/>
        <v>3</v>
      </c>
      <c r="S598" t="str">
        <f t="shared" si="58"/>
        <v>technology</v>
      </c>
      <c r="T598" t="str">
        <f t="shared" si="59"/>
        <v>web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1">
        <f t="shared" si="54"/>
        <v>42545.705266203702</v>
      </c>
      <c r="L599" s="11">
        <f t="shared" si="55"/>
        <v>42582.666666666672</v>
      </c>
      <c r="M599" t="b">
        <v>0</v>
      </c>
      <c r="N599">
        <v>2</v>
      </c>
      <c r="O599" t="b">
        <v>0</v>
      </c>
      <c r="P599" t="s">
        <v>8272</v>
      </c>
      <c r="Q599" s="5">
        <f t="shared" si="56"/>
        <v>2.6666666666666666E-3</v>
      </c>
      <c r="R599" s="6">
        <f t="shared" si="57"/>
        <v>10</v>
      </c>
      <c r="S599" t="str">
        <f t="shared" si="58"/>
        <v>technology</v>
      </c>
      <c r="T599" t="str">
        <f t="shared" si="59"/>
        <v>web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1">
        <f t="shared" si="54"/>
        <v>41948.00209490741</v>
      </c>
      <c r="L600" s="11">
        <f t="shared" si="55"/>
        <v>41978.00209490741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56"/>
        <v>0.34</v>
      </c>
      <c r="R600" s="6">
        <f t="shared" si="57"/>
        <v>121.42857142857143</v>
      </c>
      <c r="S600" t="str">
        <f t="shared" si="58"/>
        <v>technology</v>
      </c>
      <c r="T600" t="str">
        <f t="shared" si="59"/>
        <v>web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1">
        <f t="shared" si="54"/>
        <v>42047.812523148154</v>
      </c>
      <c r="L601" s="11">
        <f t="shared" si="55"/>
        <v>42071.636111111111</v>
      </c>
      <c r="M601" t="b">
        <v>0</v>
      </c>
      <c r="N601">
        <v>2</v>
      </c>
      <c r="O601" t="b">
        <v>0</v>
      </c>
      <c r="P601" t="s">
        <v>8272</v>
      </c>
      <c r="Q601" s="5">
        <f t="shared" si="56"/>
        <v>6.2E-4</v>
      </c>
      <c r="R601" s="6">
        <f t="shared" si="57"/>
        <v>15.5</v>
      </c>
      <c r="S601" t="str">
        <f t="shared" si="58"/>
        <v>technology</v>
      </c>
      <c r="T601" t="str">
        <f t="shared" si="59"/>
        <v>web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8394</v>
      </c>
      <c r="G602" t="s">
        <v>8224</v>
      </c>
      <c r="H602" t="s">
        <v>8246</v>
      </c>
      <c r="I602">
        <v>1431198562</v>
      </c>
      <c r="J602">
        <v>1426014562</v>
      </c>
      <c r="K602" s="11">
        <f t="shared" si="54"/>
        <v>42073.798171296294</v>
      </c>
      <c r="L602" s="11">
        <f t="shared" si="55"/>
        <v>42133.798171296294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56"/>
        <v>0.02</v>
      </c>
      <c r="R602" s="6">
        <f t="shared" si="57"/>
        <v>100</v>
      </c>
      <c r="S602" t="str">
        <f t="shared" si="58"/>
        <v>technology</v>
      </c>
      <c r="T602" t="str">
        <f t="shared" si="59"/>
        <v>web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8394</v>
      </c>
      <c r="G603" t="s">
        <v>8229</v>
      </c>
      <c r="H603" t="s">
        <v>8251</v>
      </c>
      <c r="I603">
        <v>1419626139</v>
      </c>
      <c r="J603">
        <v>1417034139</v>
      </c>
      <c r="K603" s="11">
        <f t="shared" si="54"/>
        <v>41969.858090277776</v>
      </c>
      <c r="L603" s="11">
        <f t="shared" si="55"/>
        <v>41999.858090277776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56"/>
        <v>1.4E-2</v>
      </c>
      <c r="R603" s="6">
        <f t="shared" si="57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8394</v>
      </c>
      <c r="G604" t="s">
        <v>8224</v>
      </c>
      <c r="H604" t="s">
        <v>8246</v>
      </c>
      <c r="I604">
        <v>1434654215</v>
      </c>
      <c r="J604">
        <v>1432062215</v>
      </c>
      <c r="K604" s="11">
        <f t="shared" si="54"/>
        <v>42143.79415509259</v>
      </c>
      <c r="L604" s="11">
        <f t="shared" si="55"/>
        <v>42173.79415509259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56"/>
        <v>0</v>
      </c>
      <c r="R604" s="6" t="e">
        <f t="shared" si="57"/>
        <v>#DIV/0!</v>
      </c>
      <c r="S604" t="str">
        <f t="shared" si="58"/>
        <v>technology</v>
      </c>
      <c r="T604" t="str">
        <f t="shared" si="59"/>
        <v>web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8394</v>
      </c>
      <c r="G605" t="s">
        <v>8224</v>
      </c>
      <c r="H605" t="s">
        <v>8246</v>
      </c>
      <c r="I605">
        <v>1408029623</v>
      </c>
      <c r="J605">
        <v>1405437623</v>
      </c>
      <c r="K605" s="11">
        <f t="shared" si="54"/>
        <v>41835.639155092591</v>
      </c>
      <c r="L605" s="11">
        <f t="shared" si="55"/>
        <v>41865.639155092591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56"/>
        <v>3.9334666666666664E-2</v>
      </c>
      <c r="R605" s="6">
        <f t="shared" si="57"/>
        <v>45.386153846153846</v>
      </c>
      <c r="S605" t="str">
        <f t="shared" si="58"/>
        <v>technology</v>
      </c>
      <c r="T605" t="str">
        <f t="shared" si="59"/>
        <v>web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8394</v>
      </c>
      <c r="G606" t="s">
        <v>8224</v>
      </c>
      <c r="H606" t="s">
        <v>8246</v>
      </c>
      <c r="I606">
        <v>1409187056</v>
      </c>
      <c r="J606">
        <v>1406595056</v>
      </c>
      <c r="K606" s="11">
        <f t="shared" si="54"/>
        <v>41849.035370370373</v>
      </c>
      <c r="L606" s="11">
        <f t="shared" si="55"/>
        <v>41879.035370370373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56"/>
        <v>0</v>
      </c>
      <c r="R606" s="6" t="e">
        <f t="shared" si="57"/>
        <v>#DIV/0!</v>
      </c>
      <c r="S606" t="str">
        <f t="shared" si="58"/>
        <v>technology</v>
      </c>
      <c r="T606" t="str">
        <f t="shared" si="59"/>
        <v>web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8394</v>
      </c>
      <c r="G607" t="s">
        <v>8224</v>
      </c>
      <c r="H607" t="s">
        <v>8246</v>
      </c>
      <c r="I607">
        <v>1440318908</v>
      </c>
      <c r="J607">
        <v>1436430908</v>
      </c>
      <c r="K607" s="11">
        <f t="shared" si="54"/>
        <v>42194.357731481476</v>
      </c>
      <c r="L607" s="11">
        <f t="shared" si="55"/>
        <v>42239.357731481476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56"/>
        <v>2.6200000000000001E-2</v>
      </c>
      <c r="R607" s="6">
        <f t="shared" si="57"/>
        <v>16.375</v>
      </c>
      <c r="S607" t="str">
        <f t="shared" si="58"/>
        <v>technology</v>
      </c>
      <c r="T607" t="str">
        <f t="shared" si="59"/>
        <v>web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8394</v>
      </c>
      <c r="G608" t="s">
        <v>8233</v>
      </c>
      <c r="H608" t="s">
        <v>8249</v>
      </c>
      <c r="I608">
        <v>1432479600</v>
      </c>
      <c r="J608">
        <v>1428507409</v>
      </c>
      <c r="K608" s="11">
        <f t="shared" si="54"/>
        <v>42102.650567129633</v>
      </c>
      <c r="L608" s="11">
        <f t="shared" si="55"/>
        <v>42148.625</v>
      </c>
      <c r="M608" t="b">
        <v>0</v>
      </c>
      <c r="N608">
        <v>1</v>
      </c>
      <c r="O608" t="b">
        <v>0</v>
      </c>
      <c r="P608" t="s">
        <v>8272</v>
      </c>
      <c r="Q608" s="5">
        <f t="shared" si="56"/>
        <v>2E-3</v>
      </c>
      <c r="R608" s="6">
        <f t="shared" si="57"/>
        <v>10</v>
      </c>
      <c r="S608" t="str">
        <f t="shared" si="58"/>
        <v>technology</v>
      </c>
      <c r="T608" t="str">
        <f t="shared" si="59"/>
        <v>web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8394</v>
      </c>
      <c r="G609" t="s">
        <v>8224</v>
      </c>
      <c r="H609" t="s">
        <v>8246</v>
      </c>
      <c r="I609">
        <v>1448225336</v>
      </c>
      <c r="J609">
        <v>1445629736</v>
      </c>
      <c r="K609" s="11">
        <f t="shared" si="54"/>
        <v>42300.825648148151</v>
      </c>
      <c r="L609" s="11">
        <f t="shared" si="55"/>
        <v>42330.867314814815</v>
      </c>
      <c r="M609" t="b">
        <v>0</v>
      </c>
      <c r="N609">
        <v>0</v>
      </c>
      <c r="O609" t="b">
        <v>0</v>
      </c>
      <c r="P609" t="s">
        <v>8272</v>
      </c>
      <c r="Q609" s="5">
        <f t="shared" si="56"/>
        <v>0</v>
      </c>
      <c r="R609" s="6" t="e">
        <f t="shared" si="57"/>
        <v>#DIV/0!</v>
      </c>
      <c r="S609" t="str">
        <f t="shared" si="58"/>
        <v>technology</v>
      </c>
      <c r="T609" t="str">
        <f t="shared" si="59"/>
        <v>web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8394</v>
      </c>
      <c r="G610" t="s">
        <v>8224</v>
      </c>
      <c r="H610" t="s">
        <v>8246</v>
      </c>
      <c r="I610">
        <v>1434405980</v>
      </c>
      <c r="J610">
        <v>1431813980</v>
      </c>
      <c r="K610" s="11">
        <f t="shared" si="54"/>
        <v>42140.921064814815</v>
      </c>
      <c r="L610" s="11">
        <f t="shared" si="55"/>
        <v>42170.921064814815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56"/>
        <v>9.7400000000000004E-3</v>
      </c>
      <c r="R610" s="6">
        <f t="shared" si="57"/>
        <v>292.2</v>
      </c>
      <c r="S610" t="str">
        <f t="shared" si="58"/>
        <v>technology</v>
      </c>
      <c r="T610" t="str">
        <f t="shared" si="59"/>
        <v>web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8394</v>
      </c>
      <c r="G611" t="s">
        <v>8225</v>
      </c>
      <c r="H611" t="s">
        <v>8247</v>
      </c>
      <c r="I611">
        <v>1448761744</v>
      </c>
      <c r="J611">
        <v>1446166144</v>
      </c>
      <c r="K611" s="11">
        <f t="shared" si="54"/>
        <v>42307.034074074079</v>
      </c>
      <c r="L611" s="11">
        <f t="shared" si="55"/>
        <v>42337.075740740736</v>
      </c>
      <c r="M611" t="b">
        <v>0</v>
      </c>
      <c r="N611">
        <v>1</v>
      </c>
      <c r="O611" t="b">
        <v>0</v>
      </c>
      <c r="P611" t="s">
        <v>8272</v>
      </c>
      <c r="Q611" s="5">
        <f t="shared" si="56"/>
        <v>6.41025641025641E-3</v>
      </c>
      <c r="R611" s="6">
        <f t="shared" si="57"/>
        <v>5</v>
      </c>
      <c r="S611" t="str">
        <f t="shared" si="58"/>
        <v>technology</v>
      </c>
      <c r="T611" t="str">
        <f t="shared" si="59"/>
        <v>web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8394</v>
      </c>
      <c r="G612" t="s">
        <v>8224</v>
      </c>
      <c r="H612" t="s">
        <v>8246</v>
      </c>
      <c r="I612">
        <v>1429732586</v>
      </c>
      <c r="J612">
        <v>1427140586</v>
      </c>
      <c r="K612" s="11">
        <f t="shared" si="54"/>
        <v>42086.83085648148</v>
      </c>
      <c r="L612" s="11">
        <f t="shared" si="55"/>
        <v>42116.83085648148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56"/>
        <v>0</v>
      </c>
      <c r="R612" s="6" t="e">
        <f t="shared" si="57"/>
        <v>#DIV/0!</v>
      </c>
      <c r="S612" t="str">
        <f t="shared" si="58"/>
        <v>technology</v>
      </c>
      <c r="T612" t="str">
        <f t="shared" si="59"/>
        <v>web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8394</v>
      </c>
      <c r="G613" t="s">
        <v>8230</v>
      </c>
      <c r="H613" t="s">
        <v>8249</v>
      </c>
      <c r="I613">
        <v>1453210037</v>
      </c>
      <c r="J613">
        <v>1448026037</v>
      </c>
      <c r="K613" s="11">
        <f t="shared" si="54"/>
        <v>42328.560613425929</v>
      </c>
      <c r="L613" s="11">
        <f t="shared" si="55"/>
        <v>42388.560613425929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56"/>
        <v>0</v>
      </c>
      <c r="R613" s="6" t="e">
        <f t="shared" si="57"/>
        <v>#DIV/0!</v>
      </c>
      <c r="S613" t="str">
        <f t="shared" si="58"/>
        <v>technology</v>
      </c>
      <c r="T613" t="str">
        <f t="shared" si="59"/>
        <v>web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8394</v>
      </c>
      <c r="G614" t="s">
        <v>8237</v>
      </c>
      <c r="H614" t="s">
        <v>8249</v>
      </c>
      <c r="I614">
        <v>1472777146</v>
      </c>
      <c r="J614">
        <v>1470185146</v>
      </c>
      <c r="K614" s="11">
        <f t="shared" si="54"/>
        <v>42585.031782407401</v>
      </c>
      <c r="L614" s="11">
        <f t="shared" si="55"/>
        <v>42615.031782407401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56"/>
        <v>0</v>
      </c>
      <c r="R614" s="6" t="e">
        <f t="shared" si="57"/>
        <v>#DIV/0!</v>
      </c>
      <c r="S614" t="str">
        <f t="shared" si="58"/>
        <v>technology</v>
      </c>
      <c r="T614" t="str">
        <f t="shared" si="59"/>
        <v>web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8394</v>
      </c>
      <c r="G615" t="s">
        <v>8224</v>
      </c>
      <c r="H615" t="s">
        <v>8246</v>
      </c>
      <c r="I615">
        <v>1443675540</v>
      </c>
      <c r="J615">
        <v>1441022120</v>
      </c>
      <c r="K615" s="11">
        <f t="shared" si="54"/>
        <v>42247.496759259258</v>
      </c>
      <c r="L615" s="11">
        <f t="shared" si="55"/>
        <v>42278.207638888889</v>
      </c>
      <c r="M615" t="b">
        <v>0</v>
      </c>
      <c r="N615">
        <v>121</v>
      </c>
      <c r="O615" t="b">
        <v>0</v>
      </c>
      <c r="P615" t="s">
        <v>8272</v>
      </c>
      <c r="Q615" s="5">
        <f t="shared" si="56"/>
        <v>0.21363333333333334</v>
      </c>
      <c r="R615" s="6">
        <f t="shared" si="57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8394</v>
      </c>
      <c r="G616" t="s">
        <v>8224</v>
      </c>
      <c r="H616" t="s">
        <v>8246</v>
      </c>
      <c r="I616">
        <v>1466731740</v>
      </c>
      <c r="J616">
        <v>1464139740</v>
      </c>
      <c r="K616" s="11">
        <f t="shared" si="54"/>
        <v>42515.061805555553</v>
      </c>
      <c r="L616" s="11">
        <f t="shared" si="55"/>
        <v>42545.061805555553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56"/>
        <v>0</v>
      </c>
      <c r="R616" s="6" t="e">
        <f t="shared" si="57"/>
        <v>#DIV/0!</v>
      </c>
      <c r="S616" t="str">
        <f t="shared" si="58"/>
        <v>technology</v>
      </c>
      <c r="T616" t="str">
        <f t="shared" si="59"/>
        <v>web</v>
      </c>
    </row>
    <row r="617" spans="1:20" ht="48" x14ac:dyDescent="0.2">
      <c r="A617">
        <v>615</v>
      </c>
      <c r="B617" s="3" t="s">
        <v>616</v>
      </c>
      <c r="C617" s="14" t="s">
        <v>4725</v>
      </c>
      <c r="D617">
        <v>515</v>
      </c>
      <c r="E617">
        <v>0</v>
      </c>
      <c r="F617" t="s">
        <v>8394</v>
      </c>
      <c r="G617" t="s">
        <v>8228</v>
      </c>
      <c r="H617" t="s">
        <v>8250</v>
      </c>
      <c r="I617">
        <v>1443149759</v>
      </c>
      <c r="J617">
        <v>1440557759</v>
      </c>
      <c r="K617" s="11">
        <f t="shared" si="54"/>
        <v>42242.122210648144</v>
      </c>
      <c r="L617" s="11">
        <f t="shared" si="55"/>
        <v>42272.122210648144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56"/>
        <v>0</v>
      </c>
      <c r="R617" s="6" t="e">
        <f t="shared" si="57"/>
        <v>#DIV/0!</v>
      </c>
      <c r="S617" t="str">
        <f t="shared" si="58"/>
        <v>technology</v>
      </c>
      <c r="T617" t="str">
        <f t="shared" si="59"/>
        <v>web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8394</v>
      </c>
      <c r="G618" t="s">
        <v>8230</v>
      </c>
      <c r="H618" t="s">
        <v>8249</v>
      </c>
      <c r="I618">
        <v>1488013307</v>
      </c>
      <c r="J618">
        <v>1485421307</v>
      </c>
      <c r="K618" s="11">
        <f t="shared" si="54"/>
        <v>42761.376238425932</v>
      </c>
      <c r="L618" s="11">
        <f t="shared" si="55"/>
        <v>42791.376238425932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56"/>
        <v>0</v>
      </c>
      <c r="R618" s="6" t="e">
        <f t="shared" si="57"/>
        <v>#DIV/0!</v>
      </c>
      <c r="S618" t="str">
        <f t="shared" si="58"/>
        <v>technology</v>
      </c>
      <c r="T618" t="str">
        <f t="shared" si="59"/>
        <v>web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8394</v>
      </c>
      <c r="G619" t="s">
        <v>8225</v>
      </c>
      <c r="H619" t="s">
        <v>8247</v>
      </c>
      <c r="I619">
        <v>1431072843</v>
      </c>
      <c r="J619">
        <v>1427184843</v>
      </c>
      <c r="K619" s="11">
        <f t="shared" si="54"/>
        <v>42087.343090277776</v>
      </c>
      <c r="L619" s="11">
        <f t="shared" si="55"/>
        <v>42132.343090277776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56"/>
        <v>0.03</v>
      </c>
      <c r="R619" s="6">
        <f t="shared" si="57"/>
        <v>20</v>
      </c>
      <c r="S619" t="str">
        <f t="shared" si="58"/>
        <v>technology</v>
      </c>
      <c r="T619" t="str">
        <f t="shared" si="59"/>
        <v>web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8394</v>
      </c>
      <c r="G620" t="s">
        <v>8224</v>
      </c>
      <c r="H620" t="s">
        <v>8246</v>
      </c>
      <c r="I620">
        <v>1449689203</v>
      </c>
      <c r="J620">
        <v>1447097203</v>
      </c>
      <c r="K620" s="11">
        <f t="shared" si="54"/>
        <v>42317.810219907406</v>
      </c>
      <c r="L620" s="11">
        <f t="shared" si="55"/>
        <v>42347.810219907406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56"/>
        <v>0</v>
      </c>
      <c r="R620" s="6" t="e">
        <f t="shared" si="57"/>
        <v>#DIV/0!</v>
      </c>
      <c r="S620" t="str">
        <f t="shared" si="58"/>
        <v>technology</v>
      </c>
      <c r="T620" t="str">
        <f t="shared" si="59"/>
        <v>web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8394</v>
      </c>
      <c r="G621" t="s">
        <v>8224</v>
      </c>
      <c r="H621" t="s">
        <v>8246</v>
      </c>
      <c r="I621">
        <v>1416933390</v>
      </c>
      <c r="J621">
        <v>1411745790</v>
      </c>
      <c r="K621" s="11">
        <f t="shared" si="54"/>
        <v>41908.650347222225</v>
      </c>
      <c r="L621" s="11">
        <f t="shared" si="55"/>
        <v>41968.692013888889</v>
      </c>
      <c r="M621" t="b">
        <v>0</v>
      </c>
      <c r="N621">
        <v>1</v>
      </c>
      <c r="O621" t="b">
        <v>0</v>
      </c>
      <c r="P621" t="s">
        <v>8272</v>
      </c>
      <c r="Q621" s="5">
        <f t="shared" si="56"/>
        <v>3.9999999999999998E-7</v>
      </c>
      <c r="R621" s="6">
        <f t="shared" si="57"/>
        <v>1</v>
      </c>
      <c r="S621" t="str">
        <f t="shared" si="58"/>
        <v>technology</v>
      </c>
      <c r="T621" t="str">
        <f t="shared" si="59"/>
        <v>web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8394</v>
      </c>
      <c r="G622" t="s">
        <v>8229</v>
      </c>
      <c r="H622" t="s">
        <v>8251</v>
      </c>
      <c r="I622">
        <v>1408986738</v>
      </c>
      <c r="J622">
        <v>1405098738</v>
      </c>
      <c r="K622" s="11">
        <f t="shared" si="54"/>
        <v>41831.716874999998</v>
      </c>
      <c r="L622" s="11">
        <f t="shared" si="55"/>
        <v>41876.716874999998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56"/>
        <v>0.01</v>
      </c>
      <c r="R622" s="6">
        <f t="shared" si="57"/>
        <v>300</v>
      </c>
      <c r="S622" t="str">
        <f t="shared" si="58"/>
        <v>technology</v>
      </c>
      <c r="T622" t="str">
        <f t="shared" si="59"/>
        <v>web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8394</v>
      </c>
      <c r="G623" t="s">
        <v>8224</v>
      </c>
      <c r="H623" t="s">
        <v>8246</v>
      </c>
      <c r="I623">
        <v>1467934937</v>
      </c>
      <c r="J623">
        <v>1465342937</v>
      </c>
      <c r="K623" s="11">
        <f t="shared" si="54"/>
        <v>42528.987696759257</v>
      </c>
      <c r="L623" s="11">
        <f t="shared" si="55"/>
        <v>42558.987696759257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56"/>
        <v>1.044E-2</v>
      </c>
      <c r="R623" s="6">
        <f t="shared" si="57"/>
        <v>87</v>
      </c>
      <c r="S623" t="str">
        <f t="shared" si="58"/>
        <v>technology</v>
      </c>
      <c r="T623" t="str">
        <f t="shared" si="59"/>
        <v>web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8394</v>
      </c>
      <c r="G624" t="s">
        <v>8224</v>
      </c>
      <c r="H624" t="s">
        <v>8246</v>
      </c>
      <c r="I624">
        <v>1467398138</v>
      </c>
      <c r="J624">
        <v>1465670138</v>
      </c>
      <c r="K624" s="11">
        <f t="shared" si="54"/>
        <v>42532.774745370371</v>
      </c>
      <c r="L624" s="11">
        <f t="shared" si="55"/>
        <v>42552.774745370371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56"/>
        <v>5.6833333333333333E-2</v>
      </c>
      <c r="R624" s="6">
        <f t="shared" si="57"/>
        <v>37.888888888888886</v>
      </c>
      <c r="S624" t="str">
        <f t="shared" si="58"/>
        <v>technology</v>
      </c>
      <c r="T624" t="str">
        <f t="shared" si="59"/>
        <v>web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8394</v>
      </c>
      <c r="G625" t="s">
        <v>8226</v>
      </c>
      <c r="H625" t="s">
        <v>8248</v>
      </c>
      <c r="I625">
        <v>1432771997</v>
      </c>
      <c r="J625">
        <v>1430179997</v>
      </c>
      <c r="K625" s="11">
        <f t="shared" si="54"/>
        <v>42122.009224537032</v>
      </c>
      <c r="L625" s="11">
        <f t="shared" si="55"/>
        <v>42152.009224537032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56"/>
        <v>0</v>
      </c>
      <c r="R625" s="6" t="e">
        <f t="shared" si="57"/>
        <v>#DIV/0!</v>
      </c>
      <c r="S625" t="str">
        <f t="shared" si="58"/>
        <v>technology</v>
      </c>
      <c r="T625" t="str">
        <f t="shared" si="59"/>
        <v>web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8394</v>
      </c>
      <c r="G626" t="s">
        <v>8224</v>
      </c>
      <c r="H626" t="s">
        <v>8246</v>
      </c>
      <c r="I626">
        <v>1431647041</v>
      </c>
      <c r="J626">
        <v>1429055041</v>
      </c>
      <c r="K626" s="11">
        <f t="shared" si="54"/>
        <v>42108.988900462966</v>
      </c>
      <c r="L626" s="11">
        <f t="shared" si="55"/>
        <v>42138.988900462966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56"/>
        <v>0</v>
      </c>
      <c r="R626" s="6" t="e">
        <f t="shared" si="57"/>
        <v>#DIV/0!</v>
      </c>
      <c r="S626" t="str">
        <f t="shared" si="58"/>
        <v>technology</v>
      </c>
      <c r="T626" t="str">
        <f t="shared" si="59"/>
        <v>web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8394</v>
      </c>
      <c r="G627" t="s">
        <v>8229</v>
      </c>
      <c r="H627" t="s">
        <v>8251</v>
      </c>
      <c r="I627">
        <v>1490560177</v>
      </c>
      <c r="J627">
        <v>1487971777</v>
      </c>
      <c r="K627" s="11">
        <f t="shared" si="54"/>
        <v>42790.895567129628</v>
      </c>
      <c r="L627" s="11">
        <f t="shared" si="55"/>
        <v>42820.853900462964</v>
      </c>
      <c r="M627" t="b">
        <v>0</v>
      </c>
      <c r="N627">
        <v>0</v>
      </c>
      <c r="O627" t="b">
        <v>0</v>
      </c>
      <c r="P627" t="s">
        <v>8272</v>
      </c>
      <c r="Q627" s="5">
        <f t="shared" si="56"/>
        <v>0</v>
      </c>
      <c r="R627" s="6" t="e">
        <f t="shared" si="57"/>
        <v>#DIV/0!</v>
      </c>
      <c r="S627" t="str">
        <f t="shared" si="58"/>
        <v>technology</v>
      </c>
      <c r="T627" t="str">
        <f t="shared" si="59"/>
        <v>web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8394</v>
      </c>
      <c r="G628" t="s">
        <v>8224</v>
      </c>
      <c r="H628" t="s">
        <v>8246</v>
      </c>
      <c r="I628">
        <v>1439644920</v>
      </c>
      <c r="J628">
        <v>1436793939</v>
      </c>
      <c r="K628" s="11">
        <f t="shared" si="54"/>
        <v>42198.559479166666</v>
      </c>
      <c r="L628" s="11">
        <f t="shared" si="55"/>
        <v>42231.556944444441</v>
      </c>
      <c r="M628" t="b">
        <v>0</v>
      </c>
      <c r="N628">
        <v>39</v>
      </c>
      <c r="O628" t="b">
        <v>0</v>
      </c>
      <c r="P628" t="s">
        <v>8272</v>
      </c>
      <c r="Q628" s="5">
        <f t="shared" si="56"/>
        <v>0.17380000000000001</v>
      </c>
      <c r="R628" s="6">
        <f t="shared" si="57"/>
        <v>111.41025641025641</v>
      </c>
      <c r="S628" t="str">
        <f t="shared" si="58"/>
        <v>technology</v>
      </c>
      <c r="T628" t="str">
        <f t="shared" si="59"/>
        <v>web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8394</v>
      </c>
      <c r="G629" t="s">
        <v>8235</v>
      </c>
      <c r="H629" t="s">
        <v>8255</v>
      </c>
      <c r="I629">
        <v>1457996400</v>
      </c>
      <c r="J629">
        <v>1452842511</v>
      </c>
      <c r="K629" s="11">
        <f t="shared" si="54"/>
        <v>42384.306840277779</v>
      </c>
      <c r="L629" s="11">
        <f t="shared" si="55"/>
        <v>42443.958333333328</v>
      </c>
      <c r="M629" t="b">
        <v>0</v>
      </c>
      <c r="N629">
        <v>1</v>
      </c>
      <c r="O629" t="b">
        <v>0</v>
      </c>
      <c r="P629" t="s">
        <v>8272</v>
      </c>
      <c r="Q629" s="5">
        <f t="shared" si="56"/>
        <v>2.0000000000000001E-4</v>
      </c>
      <c r="R629" s="6">
        <f t="shared" si="57"/>
        <v>90</v>
      </c>
      <c r="S629" t="str">
        <f t="shared" si="58"/>
        <v>technology</v>
      </c>
      <c r="T629" t="str">
        <f t="shared" si="59"/>
        <v>web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8394</v>
      </c>
      <c r="G630" t="s">
        <v>8224</v>
      </c>
      <c r="H630" t="s">
        <v>8246</v>
      </c>
      <c r="I630">
        <v>1405269457</v>
      </c>
      <c r="J630">
        <v>1402677457</v>
      </c>
      <c r="K630" s="11">
        <f t="shared" si="54"/>
        <v>41803.692789351851</v>
      </c>
      <c r="L630" s="11">
        <f t="shared" si="55"/>
        <v>41833.692789351851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56"/>
        <v>0</v>
      </c>
      <c r="R630" s="6" t="e">
        <f t="shared" si="57"/>
        <v>#DIV/0!</v>
      </c>
      <c r="S630" t="str">
        <f t="shared" si="58"/>
        <v>technology</v>
      </c>
      <c r="T630" t="str">
        <f t="shared" si="59"/>
        <v>web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8394</v>
      </c>
      <c r="G631" t="s">
        <v>8226</v>
      </c>
      <c r="H631" t="s">
        <v>8248</v>
      </c>
      <c r="I631">
        <v>1463239108</v>
      </c>
      <c r="J631">
        <v>1460647108</v>
      </c>
      <c r="K631" s="11">
        <f t="shared" si="54"/>
        <v>42474.637824074074</v>
      </c>
      <c r="L631" s="11">
        <f t="shared" si="55"/>
        <v>42504.637824074074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56"/>
        <v>1.75E-3</v>
      </c>
      <c r="R631" s="6">
        <f t="shared" si="57"/>
        <v>116.66666666666667</v>
      </c>
      <c r="S631" t="str">
        <f t="shared" si="58"/>
        <v>technology</v>
      </c>
      <c r="T631" t="str">
        <f t="shared" si="59"/>
        <v>web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8394</v>
      </c>
      <c r="G632" t="s">
        <v>8224</v>
      </c>
      <c r="H632" t="s">
        <v>8246</v>
      </c>
      <c r="I632">
        <v>1441516200</v>
      </c>
      <c r="J632">
        <v>1438959121</v>
      </c>
      <c r="K632" s="11">
        <f t="shared" si="54"/>
        <v>42223.619456018518</v>
      </c>
      <c r="L632" s="11">
        <f t="shared" si="55"/>
        <v>42253.215277777781</v>
      </c>
      <c r="M632" t="b">
        <v>0</v>
      </c>
      <c r="N632">
        <v>1</v>
      </c>
      <c r="O632" t="b">
        <v>0</v>
      </c>
      <c r="P632" t="s">
        <v>8272</v>
      </c>
      <c r="Q632" s="5">
        <f t="shared" si="56"/>
        <v>8.3340278356529708E-4</v>
      </c>
      <c r="R632" s="6">
        <f t="shared" si="57"/>
        <v>10</v>
      </c>
      <c r="S632" t="str">
        <f t="shared" si="58"/>
        <v>technology</v>
      </c>
      <c r="T632" t="str">
        <f t="shared" si="59"/>
        <v>web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8394</v>
      </c>
      <c r="G633" t="s">
        <v>8229</v>
      </c>
      <c r="H633" t="s">
        <v>8251</v>
      </c>
      <c r="I633">
        <v>1464460329</v>
      </c>
      <c r="J633">
        <v>1461954729</v>
      </c>
      <c r="K633" s="11">
        <f t="shared" si="54"/>
        <v>42489.772326388891</v>
      </c>
      <c r="L633" s="11">
        <f t="shared" si="55"/>
        <v>42518.772326388891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56"/>
        <v>1.38E-2</v>
      </c>
      <c r="R633" s="6">
        <f t="shared" si="57"/>
        <v>76.666666666666671</v>
      </c>
      <c r="S633" t="str">
        <f t="shared" si="58"/>
        <v>technology</v>
      </c>
      <c r="T633" t="str">
        <f t="shared" si="59"/>
        <v>web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8394</v>
      </c>
      <c r="G634" t="s">
        <v>8233</v>
      </c>
      <c r="H634" t="s">
        <v>8249</v>
      </c>
      <c r="I634">
        <v>1448470165</v>
      </c>
      <c r="J634">
        <v>1445874565</v>
      </c>
      <c r="K634" s="11">
        <f t="shared" si="54"/>
        <v>42303.659317129626</v>
      </c>
      <c r="L634" s="11">
        <f t="shared" si="55"/>
        <v>42333.700983796298</v>
      </c>
      <c r="M634" t="b">
        <v>0</v>
      </c>
      <c r="N634">
        <v>0</v>
      </c>
      <c r="O634" t="b">
        <v>0</v>
      </c>
      <c r="P634" t="s">
        <v>8272</v>
      </c>
      <c r="Q634" s="5">
        <f t="shared" si="56"/>
        <v>0</v>
      </c>
      <c r="R634" s="6" t="e">
        <f t="shared" si="57"/>
        <v>#DIV/0!</v>
      </c>
      <c r="S634" t="str">
        <f t="shared" si="58"/>
        <v>technology</v>
      </c>
      <c r="T634" t="str">
        <f t="shared" si="59"/>
        <v>web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8394</v>
      </c>
      <c r="G635" t="s">
        <v>8224</v>
      </c>
      <c r="H635" t="s">
        <v>8246</v>
      </c>
      <c r="I635">
        <v>1466204400</v>
      </c>
      <c r="J635">
        <v>1463469062</v>
      </c>
      <c r="K635" s="11">
        <f t="shared" si="54"/>
        <v>42507.29932870371</v>
      </c>
      <c r="L635" s="11">
        <f t="shared" si="55"/>
        <v>42538.958333333328</v>
      </c>
      <c r="M635" t="b">
        <v>0</v>
      </c>
      <c r="N635">
        <v>25</v>
      </c>
      <c r="O635" t="b">
        <v>0</v>
      </c>
      <c r="P635" t="s">
        <v>8272</v>
      </c>
      <c r="Q635" s="5">
        <f t="shared" si="56"/>
        <v>0.1245</v>
      </c>
      <c r="R635" s="6">
        <f t="shared" si="57"/>
        <v>49.8</v>
      </c>
      <c r="S635" t="str">
        <f t="shared" si="58"/>
        <v>technology</v>
      </c>
      <c r="T635" t="str">
        <f t="shared" si="59"/>
        <v>web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8394</v>
      </c>
      <c r="G636" t="s">
        <v>8224</v>
      </c>
      <c r="H636" t="s">
        <v>8246</v>
      </c>
      <c r="I636">
        <v>1424989029</v>
      </c>
      <c r="J636">
        <v>1422397029</v>
      </c>
      <c r="K636" s="11">
        <f t="shared" si="54"/>
        <v>42031.928576388891</v>
      </c>
      <c r="L636" s="11">
        <f t="shared" si="55"/>
        <v>42061.928576388891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56"/>
        <v>2.0000000000000001E-4</v>
      </c>
      <c r="R636" s="6">
        <f t="shared" si="57"/>
        <v>1</v>
      </c>
      <c r="S636" t="str">
        <f t="shared" si="58"/>
        <v>technology</v>
      </c>
      <c r="T636" t="str">
        <f t="shared" si="59"/>
        <v>web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8394</v>
      </c>
      <c r="G637" t="s">
        <v>8224</v>
      </c>
      <c r="H637" t="s">
        <v>8246</v>
      </c>
      <c r="I637">
        <v>1428804762</v>
      </c>
      <c r="J637">
        <v>1426212762</v>
      </c>
      <c r="K637" s="11">
        <f t="shared" si="54"/>
        <v>42076.092152777783</v>
      </c>
      <c r="L637" s="11">
        <f t="shared" si="55"/>
        <v>42106.092152777783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56"/>
        <v>8.0000000000000007E-5</v>
      </c>
      <c r="R637" s="6">
        <f t="shared" si="57"/>
        <v>2</v>
      </c>
      <c r="S637" t="str">
        <f t="shared" si="58"/>
        <v>technology</v>
      </c>
      <c r="T637" t="str">
        <f t="shared" si="59"/>
        <v>web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8394</v>
      </c>
      <c r="G638" t="s">
        <v>8225</v>
      </c>
      <c r="H638" t="s">
        <v>8247</v>
      </c>
      <c r="I638">
        <v>1433587620</v>
      </c>
      <c r="J638">
        <v>1430996150</v>
      </c>
      <c r="K638" s="11">
        <f t="shared" si="54"/>
        <v>42131.455439814818</v>
      </c>
      <c r="L638" s="11">
        <f t="shared" si="55"/>
        <v>42161.44930555555</v>
      </c>
      <c r="M638" t="b">
        <v>0</v>
      </c>
      <c r="N638">
        <v>1</v>
      </c>
      <c r="O638" t="b">
        <v>0</v>
      </c>
      <c r="P638" t="s">
        <v>8272</v>
      </c>
      <c r="Q638" s="5">
        <f t="shared" si="56"/>
        <v>2E-3</v>
      </c>
      <c r="R638" s="6">
        <f t="shared" si="57"/>
        <v>4</v>
      </c>
      <c r="S638" t="str">
        <f t="shared" si="58"/>
        <v>technology</v>
      </c>
      <c r="T638" t="str">
        <f t="shared" si="59"/>
        <v>web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8394</v>
      </c>
      <c r="G639" t="s">
        <v>8225</v>
      </c>
      <c r="H639" t="s">
        <v>8247</v>
      </c>
      <c r="I639">
        <v>1488063840</v>
      </c>
      <c r="J639">
        <v>1485558318</v>
      </c>
      <c r="K639" s="11">
        <f t="shared" si="54"/>
        <v>42762.962013888886</v>
      </c>
      <c r="L639" s="11">
        <f t="shared" si="55"/>
        <v>42791.961111111115</v>
      </c>
      <c r="M639" t="b">
        <v>0</v>
      </c>
      <c r="N639">
        <v>0</v>
      </c>
      <c r="O639" t="b">
        <v>0</v>
      </c>
      <c r="P639" t="s">
        <v>8272</v>
      </c>
      <c r="Q639" s="5">
        <f t="shared" si="56"/>
        <v>0</v>
      </c>
      <c r="R639" s="6" t="e">
        <f t="shared" si="57"/>
        <v>#DIV/0!</v>
      </c>
      <c r="S639" t="str">
        <f t="shared" si="58"/>
        <v>technology</v>
      </c>
      <c r="T639" t="str">
        <f t="shared" si="59"/>
        <v>web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8394</v>
      </c>
      <c r="G640" t="s">
        <v>8236</v>
      </c>
      <c r="H640" t="s">
        <v>8249</v>
      </c>
      <c r="I640">
        <v>1490447662</v>
      </c>
      <c r="J640">
        <v>1485267262</v>
      </c>
      <c r="K640" s="11">
        <f t="shared" si="54"/>
        <v>42759.593310185184</v>
      </c>
      <c r="L640" s="11">
        <f t="shared" si="55"/>
        <v>42819.55164351852</v>
      </c>
      <c r="M640" t="b">
        <v>0</v>
      </c>
      <c r="N640">
        <v>6</v>
      </c>
      <c r="O640" t="b">
        <v>0</v>
      </c>
      <c r="P640" t="s">
        <v>8272</v>
      </c>
      <c r="Q640" s="5">
        <f t="shared" si="56"/>
        <v>9.0000000000000006E-5</v>
      </c>
      <c r="R640" s="6">
        <f t="shared" si="57"/>
        <v>3</v>
      </c>
      <c r="S640" t="str">
        <f t="shared" si="58"/>
        <v>technology</v>
      </c>
      <c r="T640" t="str">
        <f t="shared" si="59"/>
        <v>web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8394</v>
      </c>
      <c r="G641" t="s">
        <v>8224</v>
      </c>
      <c r="H641" t="s">
        <v>8246</v>
      </c>
      <c r="I641">
        <v>1413208795</v>
      </c>
      <c r="J641">
        <v>1408024795</v>
      </c>
      <c r="K641" s="11">
        <f t="shared" si="54"/>
        <v>41865.583275462966</v>
      </c>
      <c r="L641" s="11">
        <f t="shared" si="55"/>
        <v>41925.583275462966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56"/>
        <v>9.9999999999999995E-7</v>
      </c>
      <c r="R641" s="6">
        <f t="shared" si="57"/>
        <v>1</v>
      </c>
      <c r="S641" t="str">
        <f t="shared" si="58"/>
        <v>technology</v>
      </c>
      <c r="T641" t="str">
        <f t="shared" si="59"/>
        <v>web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1">
        <f t="shared" si="54"/>
        <v>42683.420312500006</v>
      </c>
      <c r="L642" s="11">
        <f t="shared" si="55"/>
        <v>42698.958333333328</v>
      </c>
      <c r="M642" t="b">
        <v>0</v>
      </c>
      <c r="N642">
        <v>2</v>
      </c>
      <c r="O642" t="b">
        <v>1</v>
      </c>
      <c r="P642" t="s">
        <v>8273</v>
      </c>
      <c r="Q642" s="5">
        <f t="shared" si="56"/>
        <v>1.4428571428571428</v>
      </c>
      <c r="R642" s="6">
        <f t="shared" si="57"/>
        <v>50.5</v>
      </c>
      <c r="S642" t="str">
        <f t="shared" si="58"/>
        <v>technology</v>
      </c>
      <c r="T642" t="str">
        <f t="shared" si="59"/>
        <v>wearables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1">
        <f t="shared" ref="K643:K706" si="60">(((J643/60)/60)/24)+DATE(1970,1,1)</f>
        <v>42199.57</v>
      </c>
      <c r="L643" s="11">
        <f t="shared" ref="L643:L706" si="61">(((I643/60)/60)/24)+DATE(1970,1,1)</f>
        <v>42229.57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62">E643/D643</f>
        <v>1.1916249999999999</v>
      </c>
      <c r="R643" s="6">
        <f t="shared" ref="R643:R706" si="63">E643/N643</f>
        <v>151.31746031746033</v>
      </c>
      <c r="S643" t="str">
        <f t="shared" ref="S643:S706" si="64">LEFT(P643, SEARCH("/", P643)-1)</f>
        <v>technology</v>
      </c>
      <c r="T643" t="str">
        <f t="shared" ref="T643:T706" si="65">RIGHT(P643,LEN(P643)-SEARCH("/",P643))</f>
        <v>wearables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1">
        <f t="shared" si="60"/>
        <v>42199.651319444441</v>
      </c>
      <c r="L644" s="11">
        <f t="shared" si="61"/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62"/>
        <v>14.604850000000001</v>
      </c>
      <c r="R644" s="6">
        <f t="shared" si="63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1">
        <f t="shared" si="60"/>
        <v>42100.642071759255</v>
      </c>
      <c r="L645" s="11">
        <f t="shared" si="61"/>
        <v>42155.642071759255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62"/>
        <v>1.0580799999999999</v>
      </c>
      <c r="R645" s="6">
        <f t="shared" si="63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1">
        <f t="shared" si="60"/>
        <v>41898.665960648148</v>
      </c>
      <c r="L646" s="11">
        <f t="shared" si="61"/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5">
        <f t="shared" si="62"/>
        <v>3.0011791999999997</v>
      </c>
      <c r="R646" s="6">
        <f t="shared" si="63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1">
        <f t="shared" si="60"/>
        <v>42564.026319444441</v>
      </c>
      <c r="L647" s="11">
        <f t="shared" si="61"/>
        <v>42594.026319444441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62"/>
        <v>2.7869999999999999</v>
      </c>
      <c r="R647" s="6">
        <f t="shared" si="63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1">
        <f t="shared" si="60"/>
        <v>41832.852627314816</v>
      </c>
      <c r="L648" s="11">
        <f t="shared" si="61"/>
        <v>41862.852627314816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62"/>
        <v>1.3187625000000001</v>
      </c>
      <c r="R648" s="6">
        <f t="shared" si="63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1">
        <f t="shared" si="60"/>
        <v>42416.767928240741</v>
      </c>
      <c r="L649" s="11">
        <f t="shared" si="61"/>
        <v>42446.726261574076</v>
      </c>
      <c r="M649" t="b">
        <v>0</v>
      </c>
      <c r="N649">
        <v>17</v>
      </c>
      <c r="O649" t="b">
        <v>1</v>
      </c>
      <c r="P649" t="s">
        <v>8273</v>
      </c>
      <c r="Q649" s="5">
        <f t="shared" si="62"/>
        <v>1.0705</v>
      </c>
      <c r="R649" s="6">
        <f t="shared" si="63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1">
        <f t="shared" si="60"/>
        <v>41891.693379629629</v>
      </c>
      <c r="L650" s="11">
        <f t="shared" si="61"/>
        <v>41926.693379629629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62"/>
        <v>1.2682285714285715</v>
      </c>
      <c r="R650" s="6">
        <f t="shared" si="63"/>
        <v>1644</v>
      </c>
      <c r="S650" t="str">
        <f t="shared" si="64"/>
        <v>technology</v>
      </c>
      <c r="T650" t="str">
        <f t="shared" si="65"/>
        <v>wearables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1">
        <f t="shared" si="60"/>
        <v>41877.912187499998</v>
      </c>
      <c r="L651" s="11">
        <f t="shared" si="61"/>
        <v>41898.912187499998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62"/>
        <v>1.3996</v>
      </c>
      <c r="R651" s="6">
        <f t="shared" si="63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1">
        <f t="shared" si="60"/>
        <v>41932.036851851852</v>
      </c>
      <c r="L652" s="11">
        <f t="shared" si="61"/>
        <v>41992.078518518523</v>
      </c>
      <c r="M652" t="b">
        <v>0</v>
      </c>
      <c r="N652">
        <v>48</v>
      </c>
      <c r="O652" t="b">
        <v>1</v>
      </c>
      <c r="P652" t="s">
        <v>8273</v>
      </c>
      <c r="Q652" s="5">
        <f t="shared" si="62"/>
        <v>1.1240000000000001</v>
      </c>
      <c r="R652" s="6">
        <f t="shared" si="63"/>
        <v>35.125</v>
      </c>
      <c r="S652" t="str">
        <f t="shared" si="64"/>
        <v>technology</v>
      </c>
      <c r="T652" t="str">
        <f t="shared" si="65"/>
        <v>wearables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1">
        <f t="shared" si="60"/>
        <v>41956.017488425925</v>
      </c>
      <c r="L653" s="11">
        <f t="shared" si="61"/>
        <v>41986.017488425925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62"/>
        <v>1.00528</v>
      </c>
      <c r="R653" s="6">
        <f t="shared" si="63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1">
        <f t="shared" si="60"/>
        <v>42675.690393518518</v>
      </c>
      <c r="L654" s="11">
        <f t="shared" si="61"/>
        <v>42705.732060185182</v>
      </c>
      <c r="M654" t="b">
        <v>0</v>
      </c>
      <c r="N654">
        <v>28</v>
      </c>
      <c r="O654" t="b">
        <v>1</v>
      </c>
      <c r="P654" t="s">
        <v>8273</v>
      </c>
      <c r="Q654" s="5">
        <f t="shared" si="62"/>
        <v>1.0046666666666666</v>
      </c>
      <c r="R654" s="6">
        <f t="shared" si="63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1">
        <f t="shared" si="60"/>
        <v>42199.618518518517</v>
      </c>
      <c r="L655" s="11">
        <f t="shared" si="61"/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62"/>
        <v>1.4144600000000001</v>
      </c>
      <c r="R655" s="6">
        <f t="shared" si="63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1">
        <f t="shared" si="60"/>
        <v>42163.957326388889</v>
      </c>
      <c r="L656" s="11">
        <f t="shared" si="61"/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62"/>
        <v>2.6729166666666666</v>
      </c>
      <c r="R656" s="6">
        <f t="shared" si="63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1">
        <f t="shared" si="60"/>
        <v>42045.957314814819</v>
      </c>
      <c r="L657" s="11">
        <f t="shared" si="61"/>
        <v>42075.915648148148</v>
      </c>
      <c r="M657" t="b">
        <v>0</v>
      </c>
      <c r="N657">
        <v>274</v>
      </c>
      <c r="O657" t="b">
        <v>1</v>
      </c>
      <c r="P657" t="s">
        <v>8273</v>
      </c>
      <c r="Q657" s="5">
        <f t="shared" si="62"/>
        <v>1.4688749999999999</v>
      </c>
      <c r="R657" s="6">
        <f t="shared" si="63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1">
        <f t="shared" si="60"/>
        <v>42417.804618055554</v>
      </c>
      <c r="L658" s="11">
        <f t="shared" si="61"/>
        <v>42477.762951388882</v>
      </c>
      <c r="M658" t="b">
        <v>0</v>
      </c>
      <c r="N658">
        <v>87</v>
      </c>
      <c r="O658" t="b">
        <v>1</v>
      </c>
      <c r="P658" t="s">
        <v>8273</v>
      </c>
      <c r="Q658" s="5">
        <f t="shared" si="62"/>
        <v>2.1356000000000002</v>
      </c>
      <c r="R658" s="6">
        <f t="shared" si="63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1">
        <f t="shared" si="60"/>
        <v>42331.84574074074</v>
      </c>
      <c r="L659" s="11">
        <f t="shared" si="61"/>
        <v>42361.84574074074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62"/>
        <v>1.2569999999999999</v>
      </c>
      <c r="R659" s="6">
        <f t="shared" si="63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1">
        <f t="shared" si="60"/>
        <v>42179.160752314812</v>
      </c>
      <c r="L660" s="11">
        <f t="shared" si="61"/>
        <v>42211.75</v>
      </c>
      <c r="M660" t="b">
        <v>0</v>
      </c>
      <c r="N660">
        <v>276</v>
      </c>
      <c r="O660" t="b">
        <v>1</v>
      </c>
      <c r="P660" t="s">
        <v>8273</v>
      </c>
      <c r="Q660" s="5">
        <f t="shared" si="62"/>
        <v>1.0446206037108834</v>
      </c>
      <c r="R660" s="6">
        <f t="shared" si="63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1">
        <f t="shared" si="60"/>
        <v>42209.593692129631</v>
      </c>
      <c r="L661" s="11">
        <f t="shared" si="61"/>
        <v>42239.593692129631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62"/>
        <v>1.0056666666666667</v>
      </c>
      <c r="R661" s="6">
        <f t="shared" si="63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1">
        <f t="shared" si="60"/>
        <v>41922.741655092592</v>
      </c>
      <c r="L662" s="11">
        <f t="shared" si="61"/>
        <v>41952.783321759263</v>
      </c>
      <c r="M662" t="b">
        <v>0</v>
      </c>
      <c r="N662">
        <v>18</v>
      </c>
      <c r="O662" t="b">
        <v>0</v>
      </c>
      <c r="P662" t="s">
        <v>8273</v>
      </c>
      <c r="Q662" s="5">
        <f t="shared" si="62"/>
        <v>3.058E-2</v>
      </c>
      <c r="R662" s="6">
        <f t="shared" si="63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1">
        <f t="shared" si="60"/>
        <v>42636.645358796297</v>
      </c>
      <c r="L663" s="11">
        <f t="shared" si="61"/>
        <v>42666.645358796297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62"/>
        <v>9.4999999999999998E-3</v>
      </c>
      <c r="R663" s="6">
        <f t="shared" si="63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1">
        <f t="shared" si="60"/>
        <v>41990.438043981485</v>
      </c>
      <c r="L664" s="11">
        <f t="shared" si="61"/>
        <v>42020.438043981485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62"/>
        <v>4.0000000000000001E-3</v>
      </c>
      <c r="R664" s="6">
        <f t="shared" si="63"/>
        <v>39</v>
      </c>
      <c r="S664" t="str">
        <f t="shared" si="64"/>
        <v>technology</v>
      </c>
      <c r="T664" t="str">
        <f t="shared" si="65"/>
        <v>wearables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1">
        <f t="shared" si="60"/>
        <v>42173.843240740738</v>
      </c>
      <c r="L665" s="11">
        <f t="shared" si="61"/>
        <v>42203.843240740738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62"/>
        <v>3.5000000000000001E-3</v>
      </c>
      <c r="R665" s="6">
        <f t="shared" si="63"/>
        <v>100</v>
      </c>
      <c r="S665" t="str">
        <f t="shared" si="64"/>
        <v>technology</v>
      </c>
      <c r="T665" t="str">
        <f t="shared" si="65"/>
        <v>wearables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1">
        <f t="shared" si="60"/>
        <v>42077.666377314818</v>
      </c>
      <c r="L666" s="11">
        <f t="shared" si="61"/>
        <v>42107.666377314818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62"/>
        <v>7.5333333333333335E-2</v>
      </c>
      <c r="R666" s="6">
        <f t="shared" si="63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1">
        <f t="shared" si="60"/>
        <v>42688.711354166662</v>
      </c>
      <c r="L667" s="11">
        <f t="shared" si="61"/>
        <v>42748.711354166662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62"/>
        <v>0.18640000000000001</v>
      </c>
      <c r="R667" s="6">
        <f t="shared" si="63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1">
        <f t="shared" si="60"/>
        <v>41838.832152777781</v>
      </c>
      <c r="L668" s="11">
        <f t="shared" si="61"/>
        <v>41868.832152777781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62"/>
        <v>4.0000000000000003E-5</v>
      </c>
      <c r="R668" s="6">
        <f t="shared" si="63"/>
        <v>2</v>
      </c>
      <c r="S668" t="str">
        <f t="shared" si="64"/>
        <v>technology</v>
      </c>
      <c r="T668" t="str">
        <f t="shared" si="65"/>
        <v>wearables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1">
        <f t="shared" si="60"/>
        <v>42632.373414351852</v>
      </c>
      <c r="L669" s="11">
        <f t="shared" si="61"/>
        <v>42672.373414351852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62"/>
        <v>0.1002</v>
      </c>
      <c r="R669" s="6">
        <f t="shared" si="63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1">
        <f t="shared" si="60"/>
        <v>42090.831273148149</v>
      </c>
      <c r="L670" s="11">
        <f t="shared" si="61"/>
        <v>42135.831273148149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62"/>
        <v>4.5600000000000002E-2</v>
      </c>
      <c r="R670" s="6">
        <f t="shared" si="63"/>
        <v>27.36</v>
      </c>
      <c r="S670" t="str">
        <f t="shared" si="64"/>
        <v>technology</v>
      </c>
      <c r="T670" t="str">
        <f t="shared" si="65"/>
        <v>wearables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1">
        <f t="shared" si="60"/>
        <v>42527.625671296293</v>
      </c>
      <c r="L671" s="11">
        <f t="shared" si="61"/>
        <v>42557.625671296293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62"/>
        <v>0.21507499999999999</v>
      </c>
      <c r="R671" s="6">
        <f t="shared" si="63"/>
        <v>1536.25</v>
      </c>
      <c r="S671" t="str">
        <f t="shared" si="64"/>
        <v>technology</v>
      </c>
      <c r="T671" t="str">
        <f t="shared" si="65"/>
        <v>wearables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1">
        <f t="shared" si="60"/>
        <v>42506.709722222222</v>
      </c>
      <c r="L672" s="11">
        <f t="shared" si="61"/>
        <v>42540.340277777781</v>
      </c>
      <c r="M672" t="b">
        <v>0</v>
      </c>
      <c r="N672">
        <v>310</v>
      </c>
      <c r="O672" t="b">
        <v>0</v>
      </c>
      <c r="P672" t="s">
        <v>8273</v>
      </c>
      <c r="Q672" s="5">
        <f t="shared" si="62"/>
        <v>0.29276666666666668</v>
      </c>
      <c r="R672" s="6">
        <f t="shared" si="63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1">
        <f t="shared" si="60"/>
        <v>41984.692731481482</v>
      </c>
      <c r="L673" s="11">
        <f t="shared" si="61"/>
        <v>42018.166666666672</v>
      </c>
      <c r="M673" t="b">
        <v>0</v>
      </c>
      <c r="N673">
        <v>15</v>
      </c>
      <c r="O673" t="b">
        <v>0</v>
      </c>
      <c r="P673" t="s">
        <v>8273</v>
      </c>
      <c r="Q673" s="5">
        <f t="shared" si="62"/>
        <v>0.39426666666666665</v>
      </c>
      <c r="R673" s="6">
        <f t="shared" si="63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1">
        <f t="shared" si="60"/>
        <v>41974.219490740739</v>
      </c>
      <c r="L674" s="11">
        <f t="shared" si="61"/>
        <v>42005.207638888889</v>
      </c>
      <c r="M674" t="b">
        <v>0</v>
      </c>
      <c r="N674">
        <v>215</v>
      </c>
      <c r="O674" t="b">
        <v>0</v>
      </c>
      <c r="P674" t="s">
        <v>8273</v>
      </c>
      <c r="Q674" s="5">
        <f t="shared" si="62"/>
        <v>0.21628</v>
      </c>
      <c r="R674" s="6">
        <f t="shared" si="63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1">
        <f t="shared" si="60"/>
        <v>41838.840474537035</v>
      </c>
      <c r="L675" s="11">
        <f t="shared" si="61"/>
        <v>41883.840474537035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62"/>
        <v>2.0500000000000002E-3</v>
      </c>
      <c r="R675" s="6">
        <f t="shared" si="63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1">
        <f t="shared" si="60"/>
        <v>41803.116053240738</v>
      </c>
      <c r="L676" s="11">
        <f t="shared" si="61"/>
        <v>41863.116053240738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62"/>
        <v>2.9999999999999997E-4</v>
      </c>
      <c r="R676" s="6">
        <f t="shared" si="63"/>
        <v>7.5</v>
      </c>
      <c r="S676" t="str">
        <f t="shared" si="64"/>
        <v>technology</v>
      </c>
      <c r="T676" t="str">
        <f t="shared" si="65"/>
        <v>wearables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1">
        <f t="shared" si="60"/>
        <v>41975.930601851855</v>
      </c>
      <c r="L677" s="11">
        <f t="shared" si="61"/>
        <v>42005.290972222225</v>
      </c>
      <c r="M677" t="b">
        <v>0</v>
      </c>
      <c r="N677">
        <v>26</v>
      </c>
      <c r="O677" t="b">
        <v>0</v>
      </c>
      <c r="P677" t="s">
        <v>8273</v>
      </c>
      <c r="Q677" s="5">
        <f t="shared" si="62"/>
        <v>0.14849999999999999</v>
      </c>
      <c r="R677" s="6">
        <f t="shared" si="63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1">
        <f t="shared" si="60"/>
        <v>42012.768298611118</v>
      </c>
      <c r="L678" s="11">
        <f t="shared" si="61"/>
        <v>42042.768298611118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62"/>
        <v>1.4710000000000001E-2</v>
      </c>
      <c r="R678" s="6">
        <f t="shared" si="63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1">
        <f t="shared" si="60"/>
        <v>42504.403877314813</v>
      </c>
      <c r="L679" s="11">
        <f t="shared" si="61"/>
        <v>42549.403877314813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62"/>
        <v>0.25584000000000001</v>
      </c>
      <c r="R679" s="6">
        <f t="shared" si="63"/>
        <v>133.25</v>
      </c>
      <c r="S679" t="str">
        <f t="shared" si="64"/>
        <v>technology</v>
      </c>
      <c r="T679" t="str">
        <f t="shared" si="65"/>
        <v>wearables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1">
        <f t="shared" si="60"/>
        <v>42481.376597222217</v>
      </c>
      <c r="L680" s="11">
        <f t="shared" si="61"/>
        <v>42511.376597222217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62"/>
        <v>3.8206896551724136E-2</v>
      </c>
      <c r="R680" s="6">
        <f t="shared" si="63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1">
        <f t="shared" si="60"/>
        <v>42556.695706018523</v>
      </c>
      <c r="L681" s="11">
        <f t="shared" si="61"/>
        <v>42616.695706018523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62"/>
        <v>0.15485964912280703</v>
      </c>
      <c r="R681" s="6">
        <f t="shared" si="63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1">
        <f t="shared" si="60"/>
        <v>41864.501516203702</v>
      </c>
      <c r="L682" s="11">
        <f t="shared" si="61"/>
        <v>41899.501516203702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62"/>
        <v>0.25912000000000002</v>
      </c>
      <c r="R682" s="6">
        <f t="shared" si="63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1">
        <f t="shared" si="60"/>
        <v>42639.805601851855</v>
      </c>
      <c r="L683" s="11">
        <f t="shared" si="61"/>
        <v>42669.805601851855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62"/>
        <v>4.0000000000000002E-4</v>
      </c>
      <c r="R683" s="6">
        <f t="shared" si="63"/>
        <v>1</v>
      </c>
      <c r="S683" t="str">
        <f t="shared" si="64"/>
        <v>technology</v>
      </c>
      <c r="T683" t="str">
        <f t="shared" si="65"/>
        <v>wearables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1">
        <f t="shared" si="60"/>
        <v>42778.765300925923</v>
      </c>
      <c r="L684" s="11">
        <f t="shared" si="61"/>
        <v>42808.723634259266</v>
      </c>
      <c r="M684" t="b">
        <v>0</v>
      </c>
      <c r="N684">
        <v>4</v>
      </c>
      <c r="O684" t="b">
        <v>0</v>
      </c>
      <c r="P684" t="s">
        <v>8273</v>
      </c>
      <c r="Q684" s="5">
        <f t="shared" si="62"/>
        <v>1.06E-3</v>
      </c>
      <c r="R684" s="6">
        <f t="shared" si="63"/>
        <v>13.25</v>
      </c>
      <c r="S684" t="str">
        <f t="shared" si="64"/>
        <v>technology</v>
      </c>
      <c r="T684" t="str">
        <f t="shared" si="65"/>
        <v>wearables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1">
        <f t="shared" si="60"/>
        <v>42634.900046296301</v>
      </c>
      <c r="L685" s="11">
        <f t="shared" si="61"/>
        <v>42674.900046296301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62"/>
        <v>8.5142857142857138E-3</v>
      </c>
      <c r="R685" s="6">
        <f t="shared" si="63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1">
        <f t="shared" si="60"/>
        <v>41809.473275462966</v>
      </c>
      <c r="L686" s="11">
        <f t="shared" si="61"/>
        <v>41845.125</v>
      </c>
      <c r="M686" t="b">
        <v>0</v>
      </c>
      <c r="N686">
        <v>135</v>
      </c>
      <c r="O686" t="b">
        <v>0</v>
      </c>
      <c r="P686" t="s">
        <v>8273</v>
      </c>
      <c r="Q686" s="5">
        <f t="shared" si="62"/>
        <v>7.4837500000000001E-2</v>
      </c>
      <c r="R686" s="6">
        <f t="shared" si="63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1">
        <f t="shared" si="60"/>
        <v>41971.866574074069</v>
      </c>
      <c r="L687" s="11">
        <f t="shared" si="61"/>
        <v>42016.866574074069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62"/>
        <v>0.27650000000000002</v>
      </c>
      <c r="R687" s="6">
        <f t="shared" si="63"/>
        <v>55.3</v>
      </c>
      <c r="S687" t="str">
        <f t="shared" si="64"/>
        <v>technology</v>
      </c>
      <c r="T687" t="str">
        <f t="shared" si="65"/>
        <v>wearables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1">
        <f t="shared" si="60"/>
        <v>42189.673263888893</v>
      </c>
      <c r="L688" s="11">
        <f t="shared" si="61"/>
        <v>42219.673263888893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62"/>
        <v>0</v>
      </c>
      <c r="R688" s="6" t="e">
        <f t="shared" si="63"/>
        <v>#DIV/0!</v>
      </c>
      <c r="S688" t="str">
        <f t="shared" si="64"/>
        <v>technology</v>
      </c>
      <c r="T688" t="str">
        <f t="shared" si="65"/>
        <v>wearables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1">
        <f t="shared" si="60"/>
        <v>42711.750613425931</v>
      </c>
      <c r="L689" s="11">
        <f t="shared" si="61"/>
        <v>42771.750613425931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62"/>
        <v>3.5499999999999997E-2</v>
      </c>
      <c r="R689" s="6">
        <f t="shared" si="63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1">
        <f t="shared" si="60"/>
        <v>42262.104780092588</v>
      </c>
      <c r="L690" s="11">
        <f t="shared" si="61"/>
        <v>42292.104780092588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62"/>
        <v>0.72989999999999999</v>
      </c>
      <c r="R690" s="6">
        <f t="shared" si="63"/>
        <v>405.5</v>
      </c>
      <c r="S690" t="str">
        <f t="shared" si="64"/>
        <v>technology</v>
      </c>
      <c r="T690" t="str">
        <f t="shared" si="65"/>
        <v>wearables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1">
        <f t="shared" si="60"/>
        <v>42675.66778935185</v>
      </c>
      <c r="L691" s="11">
        <f t="shared" si="61"/>
        <v>42712.207638888889</v>
      </c>
      <c r="M691" t="b">
        <v>0</v>
      </c>
      <c r="N691">
        <v>336</v>
      </c>
      <c r="O691" t="b">
        <v>0</v>
      </c>
      <c r="P691" t="s">
        <v>8273</v>
      </c>
      <c r="Q691" s="5">
        <f t="shared" si="62"/>
        <v>0.57648750000000004</v>
      </c>
      <c r="R691" s="6">
        <f t="shared" si="63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1">
        <f t="shared" si="60"/>
        <v>42579.634733796294</v>
      </c>
      <c r="L692" s="11">
        <f t="shared" si="61"/>
        <v>42622.25</v>
      </c>
      <c r="M692" t="b">
        <v>0</v>
      </c>
      <c r="N692">
        <v>34</v>
      </c>
      <c r="O692" t="b">
        <v>0</v>
      </c>
      <c r="P692" t="s">
        <v>8273</v>
      </c>
      <c r="Q692" s="5">
        <f t="shared" si="62"/>
        <v>0.1234</v>
      </c>
      <c r="R692" s="6">
        <f t="shared" si="63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1">
        <f t="shared" si="60"/>
        <v>42158.028310185182</v>
      </c>
      <c r="L693" s="11">
        <f t="shared" si="61"/>
        <v>42186.028310185182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62"/>
        <v>5.1999999999999998E-3</v>
      </c>
      <c r="R693" s="6">
        <f t="shared" si="63"/>
        <v>26</v>
      </c>
      <c r="S693" t="str">
        <f t="shared" si="64"/>
        <v>technology</v>
      </c>
      <c r="T693" t="str">
        <f t="shared" si="65"/>
        <v>wearables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1">
        <f t="shared" si="60"/>
        <v>42696.37572916667</v>
      </c>
      <c r="L694" s="11">
        <f t="shared" si="61"/>
        <v>42726.37572916667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62"/>
        <v>6.5299999999999997E-2</v>
      </c>
      <c r="R694" s="6">
        <f t="shared" si="63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1">
        <f t="shared" si="60"/>
        <v>42094.808182870373</v>
      </c>
      <c r="L695" s="11">
        <f t="shared" si="61"/>
        <v>42124.808182870373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62"/>
        <v>0.35338000000000003</v>
      </c>
      <c r="R695" s="6">
        <f t="shared" si="63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1">
        <f t="shared" si="60"/>
        <v>42737.663877314815</v>
      </c>
      <c r="L696" s="11">
        <f t="shared" si="61"/>
        <v>42767.663877314815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62"/>
        <v>3.933333333333333E-3</v>
      </c>
      <c r="R696" s="6">
        <f t="shared" si="63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1">
        <f t="shared" si="60"/>
        <v>41913.521064814813</v>
      </c>
      <c r="L697" s="11">
        <f t="shared" si="61"/>
        <v>41943.521064814813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62"/>
        <v>1.06E-2</v>
      </c>
      <c r="R697" s="6">
        <f t="shared" si="63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1">
        <f t="shared" si="60"/>
        <v>41815.927106481482</v>
      </c>
      <c r="L698" s="11">
        <f t="shared" si="61"/>
        <v>41845.927106481482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62"/>
        <v>5.7142857142857145E-6</v>
      </c>
      <c r="R698" s="6">
        <f t="shared" si="63"/>
        <v>1</v>
      </c>
      <c r="S698" t="str">
        <f t="shared" si="64"/>
        <v>technology</v>
      </c>
      <c r="T698" t="str">
        <f t="shared" si="65"/>
        <v>wearables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1">
        <f t="shared" si="60"/>
        <v>42388.523020833338</v>
      </c>
      <c r="L699" s="11">
        <f t="shared" si="61"/>
        <v>42403.523020833338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62"/>
        <v>0.46379999999999999</v>
      </c>
      <c r="R699" s="6">
        <f t="shared" si="63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1">
        <f t="shared" si="60"/>
        <v>41866.931076388886</v>
      </c>
      <c r="L700" s="11">
        <f t="shared" si="61"/>
        <v>41900.083333333336</v>
      </c>
      <c r="M700" t="b">
        <v>0</v>
      </c>
      <c r="N700">
        <v>29</v>
      </c>
      <c r="O700" t="b">
        <v>0</v>
      </c>
      <c r="P700" t="s">
        <v>8273</v>
      </c>
      <c r="Q700" s="5">
        <f t="shared" si="62"/>
        <v>0.15390000000000001</v>
      </c>
      <c r="R700" s="6">
        <f t="shared" si="63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1">
        <f t="shared" si="60"/>
        <v>41563.485509259262</v>
      </c>
      <c r="L701" s="11">
        <f t="shared" si="61"/>
        <v>41600.666666666664</v>
      </c>
      <c r="M701" t="b">
        <v>0</v>
      </c>
      <c r="N701">
        <v>890</v>
      </c>
      <c r="O701" t="b">
        <v>0</v>
      </c>
      <c r="P701" t="s">
        <v>8273</v>
      </c>
      <c r="Q701" s="5">
        <f t="shared" si="62"/>
        <v>0.824221076923077</v>
      </c>
      <c r="R701" s="6">
        <f t="shared" si="63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1">
        <f t="shared" si="60"/>
        <v>42715.688437500001</v>
      </c>
      <c r="L702" s="11">
        <f t="shared" si="61"/>
        <v>42745.688437500001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62"/>
        <v>2.6866666666666667E-2</v>
      </c>
      <c r="R702" s="6">
        <f t="shared" si="63"/>
        <v>13</v>
      </c>
      <c r="S702" t="str">
        <f t="shared" si="64"/>
        <v>technology</v>
      </c>
      <c r="T702" t="str">
        <f t="shared" si="65"/>
        <v>wearables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1">
        <f t="shared" si="60"/>
        <v>41813.662962962961</v>
      </c>
      <c r="L703" s="11">
        <f t="shared" si="61"/>
        <v>41843.662962962961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62"/>
        <v>0.26600000000000001</v>
      </c>
      <c r="R703" s="6">
        <f t="shared" si="63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1">
        <f t="shared" si="60"/>
        <v>42668.726701388892</v>
      </c>
      <c r="L704" s="11">
        <f t="shared" si="61"/>
        <v>42698.768368055549</v>
      </c>
      <c r="M704" t="b">
        <v>0</v>
      </c>
      <c r="N704">
        <v>37</v>
      </c>
      <c r="O704" t="b">
        <v>0</v>
      </c>
      <c r="P704" t="s">
        <v>8273</v>
      </c>
      <c r="Q704" s="5">
        <f t="shared" si="62"/>
        <v>0.30813400000000002</v>
      </c>
      <c r="R704" s="6">
        <f t="shared" si="63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1">
        <f t="shared" si="60"/>
        <v>42711.950798611113</v>
      </c>
      <c r="L705" s="11">
        <f t="shared" si="61"/>
        <v>42766.98055555555</v>
      </c>
      <c r="M705" t="b">
        <v>0</v>
      </c>
      <c r="N705">
        <v>7</v>
      </c>
      <c r="O705" t="b">
        <v>0</v>
      </c>
      <c r="P705" t="s">
        <v>8273</v>
      </c>
      <c r="Q705" s="5">
        <f t="shared" si="62"/>
        <v>5.5800000000000002E-2</v>
      </c>
      <c r="R705" s="6">
        <f t="shared" si="63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1">
        <f t="shared" si="60"/>
        <v>42726.192916666667</v>
      </c>
      <c r="L706" s="11">
        <f t="shared" si="61"/>
        <v>42786.192916666667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si="62"/>
        <v>8.7454545454545458E-3</v>
      </c>
      <c r="R706" s="6">
        <f t="shared" si="63"/>
        <v>120.25</v>
      </c>
      <c r="S706" t="str">
        <f t="shared" si="64"/>
        <v>technology</v>
      </c>
      <c r="T706" t="str">
        <f t="shared" si="65"/>
        <v>wearables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1">
        <f t="shared" ref="K707:K770" si="66">(((J707/60)/60)/24)+DATE(1970,1,1)</f>
        <v>42726.491643518515</v>
      </c>
      <c r="L707" s="11">
        <f t="shared" ref="L707:L770" si="67">(((I707/60)/60)/24)+DATE(1970,1,1)</f>
        <v>42756.491643518515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68">E707/D707</f>
        <v>9.7699999999999992E-3</v>
      </c>
      <c r="R707" s="6">
        <f t="shared" ref="R707:R770" si="69">E707/N707</f>
        <v>195.4</v>
      </c>
      <c r="S707" t="str">
        <f t="shared" ref="S707:S770" si="70">LEFT(P707, SEARCH("/", P707)-1)</f>
        <v>technology</v>
      </c>
      <c r="T707" t="str">
        <f t="shared" ref="T707:T770" si="71">RIGHT(P707,LEN(P707)-SEARCH("/",P707))</f>
        <v>wearables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1">
        <f t="shared" si="66"/>
        <v>42676.995173611111</v>
      </c>
      <c r="L708" s="11">
        <f t="shared" si="67"/>
        <v>42718.777083333334</v>
      </c>
      <c r="M708" t="b">
        <v>0</v>
      </c>
      <c r="N708">
        <v>0</v>
      </c>
      <c r="O708" t="b">
        <v>0</v>
      </c>
      <c r="P708" t="s">
        <v>8273</v>
      </c>
      <c r="Q708" s="5">
        <f t="shared" si="68"/>
        <v>0</v>
      </c>
      <c r="R708" s="6" t="e">
        <f t="shared" si="69"/>
        <v>#DIV/0!</v>
      </c>
      <c r="S708" t="str">
        <f t="shared" si="70"/>
        <v>technology</v>
      </c>
      <c r="T708" t="str">
        <f t="shared" si="71"/>
        <v>wearables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1">
        <f t="shared" si="66"/>
        <v>42696.663506944446</v>
      </c>
      <c r="L709" s="11">
        <f t="shared" si="67"/>
        <v>42736.663506944446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68"/>
        <v>0.78927352941176465</v>
      </c>
      <c r="R709" s="6">
        <f t="shared" si="69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1">
        <f t="shared" si="66"/>
        <v>41835.581018518518</v>
      </c>
      <c r="L710" s="11">
        <f t="shared" si="67"/>
        <v>41895.581018518518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68"/>
        <v>0.22092500000000001</v>
      </c>
      <c r="R710" s="6">
        <f t="shared" si="69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1">
        <f t="shared" si="66"/>
        <v>41948.041192129633</v>
      </c>
      <c r="L711" s="11">
        <f t="shared" si="67"/>
        <v>41978.041192129633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68"/>
        <v>4.0666666666666663E-3</v>
      </c>
      <c r="R711" s="6">
        <f t="shared" si="69"/>
        <v>30.5</v>
      </c>
      <c r="S711" t="str">
        <f t="shared" si="70"/>
        <v>technology</v>
      </c>
      <c r="T711" t="str">
        <f t="shared" si="71"/>
        <v>wearables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1">
        <f t="shared" si="66"/>
        <v>41837.984976851854</v>
      </c>
      <c r="L712" s="11">
        <f t="shared" si="67"/>
        <v>41871.030555555553</v>
      </c>
      <c r="M712" t="b">
        <v>0</v>
      </c>
      <c r="N712">
        <v>0</v>
      </c>
      <c r="O712" t="b">
        <v>0</v>
      </c>
      <c r="P712" t="s">
        <v>8273</v>
      </c>
      <c r="Q712" s="5">
        <f t="shared" si="68"/>
        <v>0</v>
      </c>
      <c r="R712" s="6" t="e">
        <f t="shared" si="69"/>
        <v>#DIV/0!</v>
      </c>
      <c r="S712" t="str">
        <f t="shared" si="70"/>
        <v>technology</v>
      </c>
      <c r="T712" t="str">
        <f t="shared" si="71"/>
        <v>wearables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1">
        <f t="shared" si="66"/>
        <v>42678.459120370375</v>
      </c>
      <c r="L713" s="11">
        <f t="shared" si="67"/>
        <v>42718.500787037032</v>
      </c>
      <c r="M713" t="b">
        <v>0</v>
      </c>
      <c r="N713">
        <v>338</v>
      </c>
      <c r="O713" t="b">
        <v>0</v>
      </c>
      <c r="P713" t="s">
        <v>8273</v>
      </c>
      <c r="Q713" s="5">
        <f t="shared" si="68"/>
        <v>0.33790999999999999</v>
      </c>
      <c r="R713" s="6">
        <f t="shared" si="69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1">
        <f t="shared" si="66"/>
        <v>42384.680925925932</v>
      </c>
      <c r="L714" s="11">
        <f t="shared" si="67"/>
        <v>42414.680925925932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68"/>
        <v>2.1649484536082476E-3</v>
      </c>
      <c r="R714" s="6">
        <f t="shared" si="69"/>
        <v>26.25</v>
      </c>
      <c r="S714" t="str">
        <f t="shared" si="70"/>
        <v>technology</v>
      </c>
      <c r="T714" t="str">
        <f t="shared" si="71"/>
        <v>wearables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1">
        <f t="shared" si="66"/>
        <v>42496.529305555552</v>
      </c>
      <c r="L715" s="11">
        <f t="shared" si="67"/>
        <v>42526.529305555552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68"/>
        <v>7.9600000000000001E-3</v>
      </c>
      <c r="R715" s="6">
        <f t="shared" si="69"/>
        <v>199</v>
      </c>
      <c r="S715" t="str">
        <f t="shared" si="70"/>
        <v>technology</v>
      </c>
      <c r="T715" t="str">
        <f t="shared" si="71"/>
        <v>wearables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1">
        <f t="shared" si="66"/>
        <v>42734.787986111114</v>
      </c>
      <c r="L716" s="11">
        <f t="shared" si="67"/>
        <v>42794.787986111114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68"/>
        <v>0.14993333333333334</v>
      </c>
      <c r="R716" s="6">
        <f t="shared" si="69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1">
        <f t="shared" si="66"/>
        <v>42273.090740740736</v>
      </c>
      <c r="L717" s="11">
        <f t="shared" si="67"/>
        <v>42313.132407407407</v>
      </c>
      <c r="M717" t="b">
        <v>0</v>
      </c>
      <c r="N717">
        <v>12</v>
      </c>
      <c r="O717" t="b">
        <v>0</v>
      </c>
      <c r="P717" t="s">
        <v>8273</v>
      </c>
      <c r="Q717" s="5">
        <f t="shared" si="68"/>
        <v>5.0509090909090906E-2</v>
      </c>
      <c r="R717" s="6">
        <f t="shared" si="69"/>
        <v>115.75</v>
      </c>
      <c r="S717" t="str">
        <f t="shared" si="70"/>
        <v>technology</v>
      </c>
      <c r="T717" t="str">
        <f t="shared" si="71"/>
        <v>wearables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1">
        <f t="shared" si="66"/>
        <v>41940.658645833333</v>
      </c>
      <c r="L718" s="11">
        <f t="shared" si="67"/>
        <v>41974</v>
      </c>
      <c r="M718" t="b">
        <v>0</v>
      </c>
      <c r="N718">
        <v>16</v>
      </c>
      <c r="O718" t="b">
        <v>0</v>
      </c>
      <c r="P718" t="s">
        <v>8273</v>
      </c>
      <c r="Q718" s="5">
        <f t="shared" si="68"/>
        <v>0.10214285714285715</v>
      </c>
      <c r="R718" s="6">
        <f t="shared" si="69"/>
        <v>44.6875</v>
      </c>
      <c r="S718" t="str">
        <f t="shared" si="70"/>
        <v>technology</v>
      </c>
      <c r="T718" t="str">
        <f t="shared" si="71"/>
        <v>wearables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1">
        <f t="shared" si="66"/>
        <v>41857.854189814818</v>
      </c>
      <c r="L719" s="11">
        <f t="shared" si="67"/>
        <v>41887.854189814818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68"/>
        <v>3.0500000000000002E-3</v>
      </c>
      <c r="R719" s="6">
        <f t="shared" si="69"/>
        <v>76.25</v>
      </c>
      <c r="S719" t="str">
        <f t="shared" si="70"/>
        <v>technology</v>
      </c>
      <c r="T719" t="str">
        <f t="shared" si="71"/>
        <v>wearables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1">
        <f t="shared" si="66"/>
        <v>42752.845451388886</v>
      </c>
      <c r="L720" s="11">
        <f t="shared" si="67"/>
        <v>42784.249305555553</v>
      </c>
      <c r="M720" t="b">
        <v>0</v>
      </c>
      <c r="N720">
        <v>4</v>
      </c>
      <c r="O720" t="b">
        <v>0</v>
      </c>
      <c r="P720" t="s">
        <v>8273</v>
      </c>
      <c r="Q720" s="5">
        <f t="shared" si="68"/>
        <v>7.4999999999999997E-3</v>
      </c>
      <c r="R720" s="6">
        <f t="shared" si="69"/>
        <v>22.5</v>
      </c>
      <c r="S720" t="str">
        <f t="shared" si="70"/>
        <v>technology</v>
      </c>
      <c r="T720" t="str">
        <f t="shared" si="71"/>
        <v>wearables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1">
        <f t="shared" si="66"/>
        <v>42409.040231481486</v>
      </c>
      <c r="L721" s="11">
        <f t="shared" si="67"/>
        <v>42423.040231481486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68"/>
        <v>1.2933333333333333E-2</v>
      </c>
      <c r="R721" s="6">
        <f t="shared" si="69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1">
        <f t="shared" si="66"/>
        <v>40909.649201388893</v>
      </c>
      <c r="L722" s="11">
        <f t="shared" si="67"/>
        <v>40937.649201388893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68"/>
        <v>1.4394736842105262</v>
      </c>
      <c r="R722" s="6">
        <f t="shared" si="69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1">
        <f t="shared" si="66"/>
        <v>41807.571840277778</v>
      </c>
      <c r="L723" s="11">
        <f t="shared" si="67"/>
        <v>41852.571840277778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68"/>
        <v>1.2210975609756098</v>
      </c>
      <c r="R723" s="6">
        <f t="shared" si="69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1">
        <f t="shared" si="66"/>
        <v>40977.805300925924</v>
      </c>
      <c r="L724" s="11">
        <f t="shared" si="67"/>
        <v>41007.76363425926</v>
      </c>
      <c r="M724" t="b">
        <v>0</v>
      </c>
      <c r="N724">
        <v>153</v>
      </c>
      <c r="O724" t="b">
        <v>1</v>
      </c>
      <c r="P724" t="s">
        <v>8274</v>
      </c>
      <c r="Q724" s="5">
        <f t="shared" si="68"/>
        <v>1.3202400000000001</v>
      </c>
      <c r="R724" s="6">
        <f t="shared" si="69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1">
        <f t="shared" si="66"/>
        <v>42184.816539351858</v>
      </c>
      <c r="L725" s="11">
        <f t="shared" si="67"/>
        <v>42215.165972222225</v>
      </c>
      <c r="M725" t="b">
        <v>0</v>
      </c>
      <c r="N725">
        <v>100</v>
      </c>
      <c r="O725" t="b">
        <v>1</v>
      </c>
      <c r="P725" t="s">
        <v>8274</v>
      </c>
      <c r="Q725" s="5">
        <f t="shared" si="68"/>
        <v>1.0938000000000001</v>
      </c>
      <c r="R725" s="6">
        <f t="shared" si="69"/>
        <v>54.69</v>
      </c>
      <c r="S725" t="str">
        <f t="shared" si="70"/>
        <v>publishing</v>
      </c>
      <c r="T725" t="str">
        <f t="shared" si="71"/>
        <v>nonfiction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1">
        <f t="shared" si="66"/>
        <v>40694.638460648144</v>
      </c>
      <c r="L726" s="11">
        <f t="shared" si="67"/>
        <v>40724.638460648144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68"/>
        <v>1.0547157142857144</v>
      </c>
      <c r="R726" s="6">
        <f t="shared" si="69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1">
        <f t="shared" si="66"/>
        <v>42321.626296296294</v>
      </c>
      <c r="L727" s="11">
        <f t="shared" si="67"/>
        <v>42351.626296296294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68"/>
        <v>1.0035000000000001</v>
      </c>
      <c r="R727" s="6">
        <f t="shared" si="69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1">
        <f t="shared" si="66"/>
        <v>41346.042673611111</v>
      </c>
      <c r="L728" s="11">
        <f t="shared" si="67"/>
        <v>41376.042673611111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68"/>
        <v>1.014</v>
      </c>
      <c r="R728" s="6">
        <f t="shared" si="69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1">
        <f t="shared" si="66"/>
        <v>41247.020243055551</v>
      </c>
      <c r="L729" s="11">
        <f t="shared" si="67"/>
        <v>41288.888888888891</v>
      </c>
      <c r="M729" t="b">
        <v>0</v>
      </c>
      <c r="N729">
        <v>149</v>
      </c>
      <c r="O729" t="b">
        <v>1</v>
      </c>
      <c r="P729" t="s">
        <v>8274</v>
      </c>
      <c r="Q729" s="5">
        <f t="shared" si="68"/>
        <v>1.5551428571428572</v>
      </c>
      <c r="R729" s="6">
        <f t="shared" si="69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1">
        <f t="shared" si="66"/>
        <v>40731.837465277778</v>
      </c>
      <c r="L730" s="11">
        <f t="shared" si="67"/>
        <v>40776.837465277778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68"/>
        <v>1.05566</v>
      </c>
      <c r="R730" s="6">
        <f t="shared" si="69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1">
        <f t="shared" si="66"/>
        <v>41111.185891203706</v>
      </c>
      <c r="L731" s="11">
        <f t="shared" si="67"/>
        <v>41171.185891203706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68"/>
        <v>1.3065</v>
      </c>
      <c r="R731" s="6">
        <f t="shared" si="69"/>
        <v>43.55</v>
      </c>
      <c r="S731" t="str">
        <f t="shared" si="70"/>
        <v>publishing</v>
      </c>
      <c r="T731" t="str">
        <f t="shared" si="71"/>
        <v>nonfiction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1">
        <f t="shared" si="66"/>
        <v>40854.745266203703</v>
      </c>
      <c r="L732" s="11">
        <f t="shared" si="67"/>
        <v>40884.745266203703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68"/>
        <v>1.3219000000000001</v>
      </c>
      <c r="R732" s="6">
        <f t="shared" si="69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1">
        <f t="shared" si="66"/>
        <v>40879.795682870368</v>
      </c>
      <c r="L733" s="11">
        <f t="shared" si="67"/>
        <v>40930.25</v>
      </c>
      <c r="M733" t="b">
        <v>0</v>
      </c>
      <c r="N733">
        <v>71</v>
      </c>
      <c r="O733" t="b">
        <v>1</v>
      </c>
      <c r="P733" t="s">
        <v>8274</v>
      </c>
      <c r="Q733" s="5">
        <f t="shared" si="68"/>
        <v>1.26</v>
      </c>
      <c r="R733" s="6">
        <f t="shared" si="69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1">
        <f t="shared" si="66"/>
        <v>41486.424317129626</v>
      </c>
      <c r="L734" s="11">
        <f t="shared" si="67"/>
        <v>41546.424317129626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68"/>
        <v>1.6</v>
      </c>
      <c r="R734" s="6">
        <f t="shared" si="69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1">
        <f t="shared" si="66"/>
        <v>41598.420046296298</v>
      </c>
      <c r="L735" s="11">
        <f t="shared" si="67"/>
        <v>41628.420046296298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68"/>
        <v>1.2048000000000001</v>
      </c>
      <c r="R735" s="6">
        <f t="shared" si="69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1">
        <f t="shared" si="66"/>
        <v>42102.164583333331</v>
      </c>
      <c r="L736" s="11">
        <f t="shared" si="67"/>
        <v>42133.208333333328</v>
      </c>
      <c r="M736" t="b">
        <v>0</v>
      </c>
      <c r="N736">
        <v>57</v>
      </c>
      <c r="O736" t="b">
        <v>1</v>
      </c>
      <c r="P736" t="s">
        <v>8274</v>
      </c>
      <c r="Q736" s="5">
        <f t="shared" si="68"/>
        <v>1.2552941176470589</v>
      </c>
      <c r="R736" s="6">
        <f t="shared" si="69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1">
        <f t="shared" si="66"/>
        <v>41946.029467592591</v>
      </c>
      <c r="L737" s="11">
        <f t="shared" si="67"/>
        <v>41977.027083333334</v>
      </c>
      <c r="M737" t="b">
        <v>0</v>
      </c>
      <c r="N737">
        <v>229</v>
      </c>
      <c r="O737" t="b">
        <v>1</v>
      </c>
      <c r="P737" t="s">
        <v>8274</v>
      </c>
      <c r="Q737" s="5">
        <f t="shared" si="68"/>
        <v>1.1440638297872341</v>
      </c>
      <c r="R737" s="6">
        <f t="shared" si="69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1">
        <f t="shared" si="66"/>
        <v>41579.734259259261</v>
      </c>
      <c r="L738" s="11">
        <f t="shared" si="67"/>
        <v>41599.207638888889</v>
      </c>
      <c r="M738" t="b">
        <v>0</v>
      </c>
      <c r="N738">
        <v>108</v>
      </c>
      <c r="O738" t="b">
        <v>1</v>
      </c>
      <c r="P738" t="s">
        <v>8274</v>
      </c>
      <c r="Q738" s="5">
        <f t="shared" si="68"/>
        <v>3.151388888888889</v>
      </c>
      <c r="R738" s="6">
        <f t="shared" si="69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1">
        <f t="shared" si="66"/>
        <v>41667.275312500002</v>
      </c>
      <c r="L739" s="11">
        <f t="shared" si="67"/>
        <v>41684.833333333336</v>
      </c>
      <c r="M739" t="b">
        <v>0</v>
      </c>
      <c r="N739">
        <v>108</v>
      </c>
      <c r="O739" t="b">
        <v>1</v>
      </c>
      <c r="P739" t="s">
        <v>8274</v>
      </c>
      <c r="Q739" s="5">
        <f t="shared" si="68"/>
        <v>1.224</v>
      </c>
      <c r="R739" s="6">
        <f t="shared" si="69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1">
        <f t="shared" si="66"/>
        <v>41943.604097222218</v>
      </c>
      <c r="L740" s="11">
        <f t="shared" si="67"/>
        <v>41974.207638888889</v>
      </c>
      <c r="M740" t="b">
        <v>0</v>
      </c>
      <c r="N740">
        <v>41</v>
      </c>
      <c r="O740" t="b">
        <v>1</v>
      </c>
      <c r="P740" t="s">
        <v>8274</v>
      </c>
      <c r="Q740" s="5">
        <f t="shared" si="68"/>
        <v>1.0673333333333332</v>
      </c>
      <c r="R740" s="6">
        <f t="shared" si="69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1">
        <f t="shared" si="66"/>
        <v>41829.502650462964</v>
      </c>
      <c r="L741" s="11">
        <f t="shared" si="67"/>
        <v>41862.502650462964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68"/>
        <v>1.5833333333333333</v>
      </c>
      <c r="R741" s="6">
        <f t="shared" si="69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1">
        <f t="shared" si="66"/>
        <v>42162.146782407406</v>
      </c>
      <c r="L742" s="11">
        <f t="shared" si="67"/>
        <v>42176.146782407406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68"/>
        <v>1.0740000000000001</v>
      </c>
      <c r="R742" s="6">
        <f t="shared" si="69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1">
        <f t="shared" si="66"/>
        <v>41401.648217592592</v>
      </c>
      <c r="L743" s="11">
        <f t="shared" si="67"/>
        <v>41436.648217592592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68"/>
        <v>1.0226</v>
      </c>
      <c r="R743" s="6">
        <f t="shared" si="69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1">
        <f t="shared" si="66"/>
        <v>41689.917962962965</v>
      </c>
      <c r="L744" s="11">
        <f t="shared" si="67"/>
        <v>41719.876296296294</v>
      </c>
      <c r="M744" t="b">
        <v>0</v>
      </c>
      <c r="N744">
        <v>23</v>
      </c>
      <c r="O744" t="b">
        <v>1</v>
      </c>
      <c r="P744" t="s">
        <v>8274</v>
      </c>
      <c r="Q744" s="5">
        <f t="shared" si="68"/>
        <v>1.1071428571428572</v>
      </c>
      <c r="R744" s="6">
        <f t="shared" si="69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1">
        <f t="shared" si="66"/>
        <v>40990.709317129629</v>
      </c>
      <c r="L745" s="11">
        <f t="shared" si="67"/>
        <v>41015.875</v>
      </c>
      <c r="M745" t="b">
        <v>0</v>
      </c>
      <c r="N745">
        <v>15</v>
      </c>
      <c r="O745" t="b">
        <v>1</v>
      </c>
      <c r="P745" t="s">
        <v>8274</v>
      </c>
      <c r="Q745" s="5">
        <f t="shared" si="68"/>
        <v>1.48</v>
      </c>
      <c r="R745" s="6">
        <f t="shared" si="69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1">
        <f t="shared" si="66"/>
        <v>41226.95721064815</v>
      </c>
      <c r="L746" s="11">
        <f t="shared" si="67"/>
        <v>41256.95721064815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68"/>
        <v>1.0232000000000001</v>
      </c>
      <c r="R746" s="6">
        <f t="shared" si="69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1">
        <f t="shared" si="66"/>
        <v>41367.572280092594</v>
      </c>
      <c r="L747" s="11">
        <f t="shared" si="67"/>
        <v>41397.572280092594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68"/>
        <v>1.7909909909909909</v>
      </c>
      <c r="R747" s="6">
        <f t="shared" si="69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1">
        <f t="shared" si="66"/>
        <v>41157.042928240742</v>
      </c>
      <c r="L748" s="11">
        <f t="shared" si="67"/>
        <v>41175.165972222225</v>
      </c>
      <c r="M748" t="b">
        <v>0</v>
      </c>
      <c r="N748">
        <v>97</v>
      </c>
      <c r="O748" t="b">
        <v>1</v>
      </c>
      <c r="P748" t="s">
        <v>8274</v>
      </c>
      <c r="Q748" s="5">
        <f t="shared" si="68"/>
        <v>1.1108135252761968</v>
      </c>
      <c r="R748" s="6">
        <f t="shared" si="69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1">
        <f t="shared" si="66"/>
        <v>41988.548831018517</v>
      </c>
      <c r="L749" s="11">
        <f t="shared" si="67"/>
        <v>42019.454166666663</v>
      </c>
      <c r="M749" t="b">
        <v>0</v>
      </c>
      <c r="N749">
        <v>55</v>
      </c>
      <c r="O749" t="b">
        <v>1</v>
      </c>
      <c r="P749" t="s">
        <v>8274</v>
      </c>
      <c r="Q749" s="5">
        <f t="shared" si="68"/>
        <v>1.0004285714285714</v>
      </c>
      <c r="R749" s="6">
        <f t="shared" si="69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1">
        <f t="shared" si="66"/>
        <v>41831.846828703703</v>
      </c>
      <c r="L750" s="11">
        <f t="shared" si="67"/>
        <v>41861.846828703703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68"/>
        <v>1.0024999999999999</v>
      </c>
      <c r="R750" s="6">
        <f t="shared" si="69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1">
        <f t="shared" si="66"/>
        <v>42733.94131944445</v>
      </c>
      <c r="L751" s="11">
        <f t="shared" si="67"/>
        <v>42763.94131944445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68"/>
        <v>1.0556000000000001</v>
      </c>
      <c r="R751" s="6">
        <f t="shared" si="69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1">
        <f t="shared" si="66"/>
        <v>41299.878148148149</v>
      </c>
      <c r="L752" s="11">
        <f t="shared" si="67"/>
        <v>41329.878148148149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68"/>
        <v>1.0258775877587758</v>
      </c>
      <c r="R752" s="6">
        <f t="shared" si="69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1">
        <f t="shared" si="66"/>
        <v>40713.630497685182</v>
      </c>
      <c r="L753" s="11">
        <f t="shared" si="67"/>
        <v>40759.630497685182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68"/>
        <v>1.1850000000000001</v>
      </c>
      <c r="R753" s="6">
        <f t="shared" si="69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1">
        <f t="shared" si="66"/>
        <v>42639.421493055561</v>
      </c>
      <c r="L754" s="11">
        <f t="shared" si="67"/>
        <v>42659.458333333328</v>
      </c>
      <c r="M754" t="b">
        <v>0</v>
      </c>
      <c r="N754">
        <v>105</v>
      </c>
      <c r="O754" t="b">
        <v>1</v>
      </c>
      <c r="P754" t="s">
        <v>8274</v>
      </c>
      <c r="Q754" s="5">
        <f t="shared" si="68"/>
        <v>1.117</v>
      </c>
      <c r="R754" s="6">
        <f t="shared" si="69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1">
        <f t="shared" si="66"/>
        <v>42019.590173611112</v>
      </c>
      <c r="L755" s="11">
        <f t="shared" si="67"/>
        <v>42049.590173611112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68"/>
        <v>1.28</v>
      </c>
      <c r="R755" s="6">
        <f t="shared" si="69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1">
        <f t="shared" si="66"/>
        <v>41249.749085648145</v>
      </c>
      <c r="L756" s="11">
        <f t="shared" si="67"/>
        <v>41279.749085648145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68"/>
        <v>1.0375000000000001</v>
      </c>
      <c r="R756" s="6">
        <f t="shared" si="69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1">
        <f t="shared" si="66"/>
        <v>41383.605057870373</v>
      </c>
      <c r="L757" s="11">
        <f t="shared" si="67"/>
        <v>41414.02847222222</v>
      </c>
      <c r="M757" t="b">
        <v>0</v>
      </c>
      <c r="N757">
        <v>68</v>
      </c>
      <c r="O757" t="b">
        <v>1</v>
      </c>
      <c r="P757" t="s">
        <v>8274</v>
      </c>
      <c r="Q757" s="5">
        <f t="shared" si="68"/>
        <v>1.0190760000000001</v>
      </c>
      <c r="R757" s="6">
        <f t="shared" si="69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1">
        <f t="shared" si="66"/>
        <v>40590.766886574071</v>
      </c>
      <c r="L758" s="11">
        <f t="shared" si="67"/>
        <v>40651.725219907406</v>
      </c>
      <c r="M758" t="b">
        <v>0</v>
      </c>
      <c r="N758">
        <v>22</v>
      </c>
      <c r="O758" t="b">
        <v>1</v>
      </c>
      <c r="P758" t="s">
        <v>8274</v>
      </c>
      <c r="Q758" s="5">
        <f t="shared" si="68"/>
        <v>1.177142857142857</v>
      </c>
      <c r="R758" s="6">
        <f t="shared" si="69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1">
        <f t="shared" si="66"/>
        <v>41235.054560185185</v>
      </c>
      <c r="L759" s="11">
        <f t="shared" si="67"/>
        <v>41249.054560185185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68"/>
        <v>2.38</v>
      </c>
      <c r="R759" s="6">
        <f t="shared" si="69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1">
        <f t="shared" si="66"/>
        <v>40429.836435185185</v>
      </c>
      <c r="L760" s="11">
        <f t="shared" si="67"/>
        <v>40459.836435185185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68"/>
        <v>1.02</v>
      </c>
      <c r="R760" s="6">
        <f t="shared" si="69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1">
        <f t="shared" si="66"/>
        <v>41789.330312500002</v>
      </c>
      <c r="L761" s="11">
        <f t="shared" si="67"/>
        <v>41829.330312500002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68"/>
        <v>1.0192000000000001</v>
      </c>
      <c r="R761" s="6">
        <f t="shared" si="69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1">
        <f t="shared" si="66"/>
        <v>42670.764039351852</v>
      </c>
      <c r="L762" s="11">
        <f t="shared" si="67"/>
        <v>42700.805706018517</v>
      </c>
      <c r="M762" t="b">
        <v>0</v>
      </c>
      <c r="N762">
        <v>0</v>
      </c>
      <c r="O762" t="b">
        <v>0</v>
      </c>
      <c r="P762" t="s">
        <v>8275</v>
      </c>
      <c r="Q762" s="5">
        <f t="shared" si="68"/>
        <v>0</v>
      </c>
      <c r="R762" s="6" t="e">
        <f t="shared" si="69"/>
        <v>#DIV/0!</v>
      </c>
      <c r="S762" t="str">
        <f t="shared" si="70"/>
        <v>publishing</v>
      </c>
      <c r="T762" t="str">
        <f t="shared" si="71"/>
        <v>fiction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1">
        <f t="shared" si="66"/>
        <v>41642.751458333332</v>
      </c>
      <c r="L763" s="11">
        <f t="shared" si="67"/>
        <v>41672.751458333332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68"/>
        <v>4.7E-2</v>
      </c>
      <c r="R763" s="6">
        <f t="shared" si="69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1">
        <f t="shared" si="66"/>
        <v>42690.858449074076</v>
      </c>
      <c r="L764" s="11">
        <f t="shared" si="67"/>
        <v>42708.25</v>
      </c>
      <c r="M764" t="b">
        <v>0</v>
      </c>
      <c r="N764">
        <v>0</v>
      </c>
      <c r="O764" t="b">
        <v>0</v>
      </c>
      <c r="P764" t="s">
        <v>8275</v>
      </c>
      <c r="Q764" s="5">
        <f t="shared" si="68"/>
        <v>0</v>
      </c>
      <c r="R764" s="6" t="e">
        <f t="shared" si="69"/>
        <v>#DIV/0!</v>
      </c>
      <c r="S764" t="str">
        <f t="shared" si="70"/>
        <v>publishing</v>
      </c>
      <c r="T764" t="str">
        <f t="shared" si="71"/>
        <v>fiction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1">
        <f t="shared" si="66"/>
        <v>41471.446851851848</v>
      </c>
      <c r="L765" s="11">
        <f t="shared" si="67"/>
        <v>41501.446851851848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68"/>
        <v>1.1655011655011655E-3</v>
      </c>
      <c r="R765" s="6">
        <f t="shared" si="69"/>
        <v>5</v>
      </c>
      <c r="S765" t="str">
        <f t="shared" si="70"/>
        <v>publishing</v>
      </c>
      <c r="T765" t="str">
        <f t="shared" si="71"/>
        <v>fiction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1">
        <f t="shared" si="66"/>
        <v>42227.173159722224</v>
      </c>
      <c r="L766" s="11">
        <f t="shared" si="67"/>
        <v>42257.173159722224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68"/>
        <v>0</v>
      </c>
      <c r="R766" s="6" t="e">
        <f t="shared" si="69"/>
        <v>#DIV/0!</v>
      </c>
      <c r="S766" t="str">
        <f t="shared" si="70"/>
        <v>publishing</v>
      </c>
      <c r="T766" t="str">
        <f t="shared" si="71"/>
        <v>fiction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1">
        <f t="shared" si="66"/>
        <v>41901.542638888888</v>
      </c>
      <c r="L767" s="11">
        <f t="shared" si="67"/>
        <v>41931.542638888888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68"/>
        <v>0.36014285714285715</v>
      </c>
      <c r="R767" s="6">
        <f t="shared" si="69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1">
        <f t="shared" si="66"/>
        <v>42021.783368055556</v>
      </c>
      <c r="L768" s="11">
        <f t="shared" si="67"/>
        <v>42051.783368055556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68"/>
        <v>0</v>
      </c>
      <c r="R768" s="6" t="e">
        <f t="shared" si="69"/>
        <v>#DIV/0!</v>
      </c>
      <c r="S768" t="str">
        <f t="shared" si="70"/>
        <v>publishing</v>
      </c>
      <c r="T768" t="str">
        <f t="shared" si="71"/>
        <v>fiction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1">
        <f t="shared" si="66"/>
        <v>42115.143634259264</v>
      </c>
      <c r="L769" s="11">
        <f t="shared" si="67"/>
        <v>42145.143634259264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68"/>
        <v>3.5400000000000001E-2</v>
      </c>
      <c r="R769" s="6">
        <f t="shared" si="69"/>
        <v>59</v>
      </c>
      <c r="S769" t="str">
        <f t="shared" si="70"/>
        <v>publishing</v>
      </c>
      <c r="T769" t="str">
        <f t="shared" si="71"/>
        <v>fiction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1">
        <f t="shared" si="66"/>
        <v>41594.207060185188</v>
      </c>
      <c r="L770" s="11">
        <f t="shared" si="67"/>
        <v>41624.207060185188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si="68"/>
        <v>0</v>
      </c>
      <c r="R770" s="6" t="e">
        <f t="shared" si="69"/>
        <v>#DIV/0!</v>
      </c>
      <c r="S770" t="str">
        <f t="shared" si="70"/>
        <v>publishing</v>
      </c>
      <c r="T770" t="str">
        <f t="shared" si="71"/>
        <v>fiction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1">
        <f t="shared" ref="K771:K834" si="72">(((J771/60)/60)/24)+DATE(1970,1,1)</f>
        <v>41604.996458333335</v>
      </c>
      <c r="L771" s="11">
        <f t="shared" ref="L771:L834" si="73">(((I771/60)/60)/24)+DATE(1970,1,1)</f>
        <v>41634.996458333335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74">E771/D771</f>
        <v>0.41399999999999998</v>
      </c>
      <c r="R771" s="6">
        <f t="shared" ref="R771:R834" si="75">E771/N771</f>
        <v>31.846153846153847</v>
      </c>
      <c r="S771" t="str">
        <f t="shared" ref="S771:S834" si="76">LEFT(P771, SEARCH("/", P771)-1)</f>
        <v>publishing</v>
      </c>
      <c r="T771" t="str">
        <f t="shared" ref="T771:T834" si="77">RIGHT(P771,LEN(P771)-SEARCH("/",P771))</f>
        <v>fiction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1">
        <f t="shared" si="72"/>
        <v>41289.999641203707</v>
      </c>
      <c r="L772" s="11">
        <f t="shared" si="73"/>
        <v>41329.999641203707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74"/>
        <v>0</v>
      </c>
      <c r="R772" s="6" t="e">
        <f t="shared" si="75"/>
        <v>#DIV/0!</v>
      </c>
      <c r="S772" t="str">
        <f t="shared" si="76"/>
        <v>publishing</v>
      </c>
      <c r="T772" t="str">
        <f t="shared" si="77"/>
        <v>fiction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1">
        <f t="shared" si="72"/>
        <v>42349.824097222227</v>
      </c>
      <c r="L773" s="11">
        <f t="shared" si="73"/>
        <v>42399.824097222227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74"/>
        <v>2.631578947368421E-4</v>
      </c>
      <c r="R773" s="6">
        <f t="shared" si="75"/>
        <v>10</v>
      </c>
      <c r="S773" t="str">
        <f t="shared" si="76"/>
        <v>publishing</v>
      </c>
      <c r="T773" t="str">
        <f t="shared" si="77"/>
        <v>fiction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1">
        <f t="shared" si="72"/>
        <v>40068.056932870371</v>
      </c>
      <c r="L774" s="11">
        <f t="shared" si="73"/>
        <v>40118.165972222225</v>
      </c>
      <c r="M774" t="b">
        <v>0</v>
      </c>
      <c r="N774">
        <v>1</v>
      </c>
      <c r="O774" t="b">
        <v>0</v>
      </c>
      <c r="P774" t="s">
        <v>8275</v>
      </c>
      <c r="Q774" s="5">
        <f t="shared" si="74"/>
        <v>3.3333333333333333E-2</v>
      </c>
      <c r="R774" s="6">
        <f t="shared" si="75"/>
        <v>50</v>
      </c>
      <c r="S774" t="str">
        <f t="shared" si="76"/>
        <v>publishing</v>
      </c>
      <c r="T774" t="str">
        <f t="shared" si="77"/>
        <v>fiction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1">
        <f t="shared" si="72"/>
        <v>42100.735937499994</v>
      </c>
      <c r="L775" s="11">
        <f t="shared" si="73"/>
        <v>42134.959027777775</v>
      </c>
      <c r="M775" t="b">
        <v>0</v>
      </c>
      <c r="N775">
        <v>2</v>
      </c>
      <c r="O775" t="b">
        <v>0</v>
      </c>
      <c r="P775" t="s">
        <v>8275</v>
      </c>
      <c r="Q775" s="5">
        <f t="shared" si="74"/>
        <v>8.5129023676509714E-3</v>
      </c>
      <c r="R775" s="6">
        <f t="shared" si="75"/>
        <v>16</v>
      </c>
      <c r="S775" t="str">
        <f t="shared" si="76"/>
        <v>publishing</v>
      </c>
      <c r="T775" t="str">
        <f t="shared" si="77"/>
        <v>fiction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1">
        <f t="shared" si="72"/>
        <v>41663.780300925922</v>
      </c>
      <c r="L776" s="11">
        <f t="shared" si="73"/>
        <v>41693.780300925922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74"/>
        <v>0.70199999999999996</v>
      </c>
      <c r="R776" s="6">
        <f t="shared" si="75"/>
        <v>39</v>
      </c>
      <c r="S776" t="str">
        <f t="shared" si="76"/>
        <v>publishing</v>
      </c>
      <c r="T776" t="str">
        <f t="shared" si="77"/>
        <v>fiction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1">
        <f t="shared" si="72"/>
        <v>40863.060127314813</v>
      </c>
      <c r="L777" s="11">
        <f t="shared" si="73"/>
        <v>40893.060127314813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74"/>
        <v>1.7000000000000001E-2</v>
      </c>
      <c r="R777" s="6">
        <f t="shared" si="75"/>
        <v>34</v>
      </c>
      <c r="S777" t="str">
        <f t="shared" si="76"/>
        <v>publishing</v>
      </c>
      <c r="T777" t="str">
        <f t="shared" si="77"/>
        <v>fiction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1">
        <f t="shared" si="72"/>
        <v>42250.685706018514</v>
      </c>
      <c r="L778" s="11">
        <f t="shared" si="73"/>
        <v>42288.208333333328</v>
      </c>
      <c r="M778" t="b">
        <v>0</v>
      </c>
      <c r="N778">
        <v>57</v>
      </c>
      <c r="O778" t="b">
        <v>0</v>
      </c>
      <c r="P778" t="s">
        <v>8275</v>
      </c>
      <c r="Q778" s="5">
        <f t="shared" si="74"/>
        <v>0.51400000000000001</v>
      </c>
      <c r="R778" s="6">
        <f t="shared" si="75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1">
        <f t="shared" si="72"/>
        <v>41456.981215277774</v>
      </c>
      <c r="L779" s="11">
        <f t="shared" si="73"/>
        <v>41486.981215277774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74"/>
        <v>7.0000000000000001E-3</v>
      </c>
      <c r="R779" s="6">
        <f t="shared" si="75"/>
        <v>7</v>
      </c>
      <c r="S779" t="str">
        <f t="shared" si="76"/>
        <v>publishing</v>
      </c>
      <c r="T779" t="str">
        <f t="shared" si="77"/>
        <v>fiction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1">
        <f t="shared" si="72"/>
        <v>41729.702314814815</v>
      </c>
      <c r="L780" s="11">
        <f t="shared" si="73"/>
        <v>41759.702314814815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74"/>
        <v>4.0000000000000001E-3</v>
      </c>
      <c r="R780" s="6">
        <f t="shared" si="75"/>
        <v>2</v>
      </c>
      <c r="S780" t="str">
        <f t="shared" si="76"/>
        <v>publishing</v>
      </c>
      <c r="T780" t="str">
        <f t="shared" si="77"/>
        <v>fiction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1">
        <f t="shared" si="72"/>
        <v>40436.68408564815</v>
      </c>
      <c r="L781" s="11">
        <f t="shared" si="73"/>
        <v>40466.166666666664</v>
      </c>
      <c r="M781" t="b">
        <v>0</v>
      </c>
      <c r="N781">
        <v>6</v>
      </c>
      <c r="O781" t="b">
        <v>0</v>
      </c>
      <c r="P781" t="s">
        <v>8275</v>
      </c>
      <c r="Q781" s="5">
        <f t="shared" si="74"/>
        <v>2.6666666666666668E-2</v>
      </c>
      <c r="R781" s="6">
        <f t="shared" si="75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1">
        <f t="shared" si="72"/>
        <v>40636.673900462964</v>
      </c>
      <c r="L782" s="11">
        <f t="shared" si="73"/>
        <v>40666.673900462964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74"/>
        <v>1.04</v>
      </c>
      <c r="R782" s="6">
        <f t="shared" si="75"/>
        <v>38.518518518518519</v>
      </c>
      <c r="S782" t="str">
        <f t="shared" si="76"/>
        <v>music</v>
      </c>
      <c r="T782" t="str">
        <f t="shared" si="77"/>
        <v>rock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1">
        <f t="shared" si="72"/>
        <v>41403.000856481485</v>
      </c>
      <c r="L783" s="11">
        <f t="shared" si="73"/>
        <v>41433.000856481485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74"/>
        <v>1.3315375</v>
      </c>
      <c r="R783" s="6">
        <f t="shared" si="75"/>
        <v>42.609200000000001</v>
      </c>
      <c r="S783" t="str">
        <f t="shared" si="76"/>
        <v>music</v>
      </c>
      <c r="T783" t="str">
        <f t="shared" si="77"/>
        <v>rock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1">
        <f t="shared" si="72"/>
        <v>41116.758125</v>
      </c>
      <c r="L784" s="11">
        <f t="shared" si="73"/>
        <v>41146.758125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74"/>
        <v>1</v>
      </c>
      <c r="R784" s="6">
        <f t="shared" si="75"/>
        <v>50</v>
      </c>
      <c r="S784" t="str">
        <f t="shared" si="76"/>
        <v>music</v>
      </c>
      <c r="T784" t="str">
        <f t="shared" si="77"/>
        <v>rock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1">
        <f t="shared" si="72"/>
        <v>40987.773715277777</v>
      </c>
      <c r="L785" s="11">
        <f t="shared" si="73"/>
        <v>41026.916666666664</v>
      </c>
      <c r="M785" t="b">
        <v>0</v>
      </c>
      <c r="N785">
        <v>35</v>
      </c>
      <c r="O785" t="b">
        <v>1</v>
      </c>
      <c r="P785" t="s">
        <v>8276</v>
      </c>
      <c r="Q785" s="5">
        <f t="shared" si="74"/>
        <v>1.4813333333333334</v>
      </c>
      <c r="R785" s="6">
        <f t="shared" si="75"/>
        <v>63.485714285714288</v>
      </c>
      <c r="S785" t="str">
        <f t="shared" si="76"/>
        <v>music</v>
      </c>
      <c r="T785" t="str">
        <f t="shared" si="77"/>
        <v>rock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1">
        <f t="shared" si="72"/>
        <v>41675.149525462963</v>
      </c>
      <c r="L786" s="11">
        <f t="shared" si="73"/>
        <v>41715.107858796298</v>
      </c>
      <c r="M786" t="b">
        <v>0</v>
      </c>
      <c r="N786">
        <v>10</v>
      </c>
      <c r="O786" t="b">
        <v>1</v>
      </c>
      <c r="P786" t="s">
        <v>8276</v>
      </c>
      <c r="Q786" s="5">
        <f t="shared" si="74"/>
        <v>1.0249999999999999</v>
      </c>
      <c r="R786" s="6">
        <f t="shared" si="75"/>
        <v>102.5</v>
      </c>
      <c r="S786" t="str">
        <f t="shared" si="76"/>
        <v>music</v>
      </c>
      <c r="T786" t="str">
        <f t="shared" si="77"/>
        <v>rock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1">
        <f t="shared" si="72"/>
        <v>41303.593923611108</v>
      </c>
      <c r="L787" s="11">
        <f t="shared" si="73"/>
        <v>41333.593923611108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74"/>
        <v>1.8062799999999999</v>
      </c>
      <c r="R787" s="6">
        <f t="shared" si="75"/>
        <v>31.142758620689655</v>
      </c>
      <c r="S787" t="str">
        <f t="shared" si="76"/>
        <v>music</v>
      </c>
      <c r="T787" t="str">
        <f t="shared" si="77"/>
        <v>rock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1">
        <f t="shared" si="72"/>
        <v>40983.055949074071</v>
      </c>
      <c r="L788" s="11">
        <f t="shared" si="73"/>
        <v>41040.657638888886</v>
      </c>
      <c r="M788" t="b">
        <v>0</v>
      </c>
      <c r="N788">
        <v>44</v>
      </c>
      <c r="O788" t="b">
        <v>1</v>
      </c>
      <c r="P788" t="s">
        <v>8276</v>
      </c>
      <c r="Q788" s="5">
        <f t="shared" si="74"/>
        <v>1.4279999999999999</v>
      </c>
      <c r="R788" s="6">
        <f t="shared" si="75"/>
        <v>162.27272727272728</v>
      </c>
      <c r="S788" t="str">
        <f t="shared" si="76"/>
        <v>music</v>
      </c>
      <c r="T788" t="str">
        <f t="shared" si="77"/>
        <v>rock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1">
        <f t="shared" si="72"/>
        <v>41549.627615740741</v>
      </c>
      <c r="L789" s="11">
        <f t="shared" si="73"/>
        <v>41579.627615740741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74"/>
        <v>1.1416666666666666</v>
      </c>
      <c r="R789" s="6">
        <f t="shared" si="75"/>
        <v>80.588235294117652</v>
      </c>
      <c r="S789" t="str">
        <f t="shared" si="76"/>
        <v>music</v>
      </c>
      <c r="T789" t="str">
        <f t="shared" si="77"/>
        <v>rock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1">
        <f t="shared" si="72"/>
        <v>41059.006805555553</v>
      </c>
      <c r="L790" s="11">
        <f t="shared" si="73"/>
        <v>41097.165972222225</v>
      </c>
      <c r="M790" t="b">
        <v>0</v>
      </c>
      <c r="N790">
        <v>34</v>
      </c>
      <c r="O790" t="b">
        <v>1</v>
      </c>
      <c r="P790" t="s">
        <v>8276</v>
      </c>
      <c r="Q790" s="5">
        <f t="shared" si="74"/>
        <v>2.03505</v>
      </c>
      <c r="R790" s="6">
        <f t="shared" si="75"/>
        <v>59.85441176470588</v>
      </c>
      <c r="S790" t="str">
        <f t="shared" si="76"/>
        <v>music</v>
      </c>
      <c r="T790" t="str">
        <f t="shared" si="77"/>
        <v>rock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1">
        <f t="shared" si="72"/>
        <v>41277.186111111114</v>
      </c>
      <c r="L791" s="11">
        <f t="shared" si="73"/>
        <v>41295.332638888889</v>
      </c>
      <c r="M791" t="b">
        <v>0</v>
      </c>
      <c r="N791">
        <v>14</v>
      </c>
      <c r="O791" t="b">
        <v>1</v>
      </c>
      <c r="P791" t="s">
        <v>8276</v>
      </c>
      <c r="Q791" s="5">
        <f t="shared" si="74"/>
        <v>1.0941176470588236</v>
      </c>
      <c r="R791" s="6">
        <f t="shared" si="75"/>
        <v>132.85714285714286</v>
      </c>
      <c r="S791" t="str">
        <f t="shared" si="76"/>
        <v>music</v>
      </c>
      <c r="T791" t="str">
        <f t="shared" si="77"/>
        <v>rock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1">
        <f t="shared" si="72"/>
        <v>41276.047905092593</v>
      </c>
      <c r="L792" s="11">
        <f t="shared" si="73"/>
        <v>41306.047905092593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74"/>
        <v>1.443746</v>
      </c>
      <c r="R792" s="6">
        <f t="shared" si="75"/>
        <v>92.547820512820508</v>
      </c>
      <c r="S792" t="str">
        <f t="shared" si="76"/>
        <v>music</v>
      </c>
      <c r="T792" t="str">
        <f t="shared" si="77"/>
        <v>rock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1">
        <f t="shared" si="72"/>
        <v>41557.780624999999</v>
      </c>
      <c r="L793" s="11">
        <f t="shared" si="73"/>
        <v>41591.249305555553</v>
      </c>
      <c r="M793" t="b">
        <v>0</v>
      </c>
      <c r="N793">
        <v>128</v>
      </c>
      <c r="O793" t="b">
        <v>1</v>
      </c>
      <c r="P793" t="s">
        <v>8276</v>
      </c>
      <c r="Q793" s="5">
        <f t="shared" si="74"/>
        <v>1.0386666666666666</v>
      </c>
      <c r="R793" s="6">
        <f t="shared" si="75"/>
        <v>60.859375</v>
      </c>
      <c r="S793" t="str">
        <f t="shared" si="76"/>
        <v>music</v>
      </c>
      <c r="T793" t="str">
        <f t="shared" si="77"/>
        <v>rock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1">
        <f t="shared" si="72"/>
        <v>41555.873645833337</v>
      </c>
      <c r="L794" s="11">
        <f t="shared" si="73"/>
        <v>41585.915312500001</v>
      </c>
      <c r="M794" t="b">
        <v>0</v>
      </c>
      <c r="N794">
        <v>60</v>
      </c>
      <c r="O794" t="b">
        <v>1</v>
      </c>
      <c r="P794" t="s">
        <v>8276</v>
      </c>
      <c r="Q794" s="5">
        <f t="shared" si="74"/>
        <v>1.0044440000000001</v>
      </c>
      <c r="R794" s="6">
        <f t="shared" si="75"/>
        <v>41.851833333333339</v>
      </c>
      <c r="S794" t="str">
        <f t="shared" si="76"/>
        <v>music</v>
      </c>
      <c r="T794" t="str">
        <f t="shared" si="77"/>
        <v>rock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1">
        <f t="shared" si="72"/>
        <v>41442.741249999999</v>
      </c>
      <c r="L795" s="11">
        <f t="shared" si="73"/>
        <v>41458.207638888889</v>
      </c>
      <c r="M795" t="b">
        <v>0</v>
      </c>
      <c r="N795">
        <v>32</v>
      </c>
      <c r="O795" t="b">
        <v>1</v>
      </c>
      <c r="P795" t="s">
        <v>8276</v>
      </c>
      <c r="Q795" s="5">
        <f t="shared" si="74"/>
        <v>1.0277927272727272</v>
      </c>
      <c r="R795" s="6">
        <f t="shared" si="75"/>
        <v>88.325937499999995</v>
      </c>
      <c r="S795" t="str">
        <f t="shared" si="76"/>
        <v>music</v>
      </c>
      <c r="T795" t="str">
        <f t="shared" si="77"/>
        <v>rock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1">
        <f t="shared" si="72"/>
        <v>40736.115011574075</v>
      </c>
      <c r="L796" s="11">
        <f t="shared" si="73"/>
        <v>40791.712500000001</v>
      </c>
      <c r="M796" t="b">
        <v>0</v>
      </c>
      <c r="N796">
        <v>53</v>
      </c>
      <c r="O796" t="b">
        <v>1</v>
      </c>
      <c r="P796" t="s">
        <v>8276</v>
      </c>
      <c r="Q796" s="5">
        <f t="shared" si="74"/>
        <v>1.0531250000000001</v>
      </c>
      <c r="R796" s="6">
        <f t="shared" si="75"/>
        <v>158.96226415094338</v>
      </c>
      <c r="S796" t="str">
        <f t="shared" si="76"/>
        <v>music</v>
      </c>
      <c r="T796" t="str">
        <f t="shared" si="77"/>
        <v>rock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1">
        <f t="shared" si="72"/>
        <v>40963.613032407404</v>
      </c>
      <c r="L797" s="11">
        <f t="shared" si="73"/>
        <v>41006.207638888889</v>
      </c>
      <c r="M797" t="b">
        <v>0</v>
      </c>
      <c r="N797">
        <v>184</v>
      </c>
      <c r="O797" t="b">
        <v>1</v>
      </c>
      <c r="P797" t="s">
        <v>8276</v>
      </c>
      <c r="Q797" s="5">
        <f t="shared" si="74"/>
        <v>1.1178571428571429</v>
      </c>
      <c r="R797" s="6">
        <f t="shared" si="75"/>
        <v>85.054347826086953</v>
      </c>
      <c r="S797" t="str">
        <f t="shared" si="76"/>
        <v>music</v>
      </c>
      <c r="T797" t="str">
        <f t="shared" si="77"/>
        <v>rock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1">
        <f t="shared" si="72"/>
        <v>41502.882928240739</v>
      </c>
      <c r="L798" s="11">
        <f t="shared" si="73"/>
        <v>41532.881944444445</v>
      </c>
      <c r="M798" t="b">
        <v>0</v>
      </c>
      <c r="N798">
        <v>90</v>
      </c>
      <c r="O798" t="b">
        <v>1</v>
      </c>
      <c r="P798" t="s">
        <v>8276</v>
      </c>
      <c r="Q798" s="5">
        <f t="shared" si="74"/>
        <v>1.0135000000000001</v>
      </c>
      <c r="R798" s="6">
        <f t="shared" si="75"/>
        <v>112.61111111111111</v>
      </c>
      <c r="S798" t="str">
        <f t="shared" si="76"/>
        <v>music</v>
      </c>
      <c r="T798" t="str">
        <f t="shared" si="77"/>
        <v>rock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1">
        <f t="shared" si="72"/>
        <v>40996.994074074071</v>
      </c>
      <c r="L799" s="11">
        <f t="shared" si="73"/>
        <v>41028.166666666664</v>
      </c>
      <c r="M799" t="b">
        <v>0</v>
      </c>
      <c r="N799">
        <v>71</v>
      </c>
      <c r="O799" t="b">
        <v>1</v>
      </c>
      <c r="P799" t="s">
        <v>8276</v>
      </c>
      <c r="Q799" s="5">
        <f t="shared" si="74"/>
        <v>1.0753333333333333</v>
      </c>
      <c r="R799" s="6">
        <f t="shared" si="75"/>
        <v>45.436619718309856</v>
      </c>
      <c r="S799" t="str">
        <f t="shared" si="76"/>
        <v>music</v>
      </c>
      <c r="T799" t="str">
        <f t="shared" si="77"/>
        <v>rock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1">
        <f t="shared" si="72"/>
        <v>41882.590127314819</v>
      </c>
      <c r="L800" s="11">
        <f t="shared" si="73"/>
        <v>41912.590127314819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74"/>
        <v>1.1488571428571428</v>
      </c>
      <c r="R800" s="6">
        <f t="shared" si="75"/>
        <v>46.218390804597703</v>
      </c>
      <c r="S800" t="str">
        <f t="shared" si="76"/>
        <v>music</v>
      </c>
      <c r="T800" t="str">
        <f t="shared" si="77"/>
        <v>rock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1">
        <f t="shared" si="72"/>
        <v>40996.667199074072</v>
      </c>
      <c r="L801" s="11">
        <f t="shared" si="73"/>
        <v>41026.667199074072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74"/>
        <v>1.0002</v>
      </c>
      <c r="R801" s="6">
        <f t="shared" si="75"/>
        <v>178.60714285714286</v>
      </c>
      <c r="S801" t="str">
        <f t="shared" si="76"/>
        <v>music</v>
      </c>
      <c r="T801" t="str">
        <f t="shared" si="77"/>
        <v>rock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1">
        <f t="shared" si="72"/>
        <v>41863.433495370373</v>
      </c>
      <c r="L802" s="11">
        <f t="shared" si="73"/>
        <v>41893.433495370373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74"/>
        <v>1.5213333333333334</v>
      </c>
      <c r="R802" s="6">
        <f t="shared" si="75"/>
        <v>40.75</v>
      </c>
      <c r="S802" t="str">
        <f t="shared" si="76"/>
        <v>music</v>
      </c>
      <c r="T802" t="str">
        <f t="shared" si="77"/>
        <v>rock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1">
        <f t="shared" si="72"/>
        <v>40695.795370370368</v>
      </c>
      <c r="L803" s="11">
        <f t="shared" si="73"/>
        <v>40725.795370370368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74"/>
        <v>1.1152149999999998</v>
      </c>
      <c r="R803" s="6">
        <f t="shared" si="75"/>
        <v>43.733921568627444</v>
      </c>
      <c r="S803" t="str">
        <f t="shared" si="76"/>
        <v>music</v>
      </c>
      <c r="T803" t="str">
        <f t="shared" si="77"/>
        <v>rock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1">
        <f t="shared" si="72"/>
        <v>41123.022268518522</v>
      </c>
      <c r="L804" s="11">
        <f t="shared" si="73"/>
        <v>41169.170138888891</v>
      </c>
      <c r="M804" t="b">
        <v>0</v>
      </c>
      <c r="N804">
        <v>75</v>
      </c>
      <c r="O804" t="b">
        <v>1</v>
      </c>
      <c r="P804" t="s">
        <v>8276</v>
      </c>
      <c r="Q804" s="5">
        <f t="shared" si="74"/>
        <v>1.0133333333333334</v>
      </c>
      <c r="R804" s="6">
        <f t="shared" si="75"/>
        <v>81.066666666666663</v>
      </c>
      <c r="S804" t="str">
        <f t="shared" si="76"/>
        <v>music</v>
      </c>
      <c r="T804" t="str">
        <f t="shared" si="77"/>
        <v>rock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1">
        <f t="shared" si="72"/>
        <v>40665.949976851851</v>
      </c>
      <c r="L805" s="11">
        <f t="shared" si="73"/>
        <v>40692.041666666664</v>
      </c>
      <c r="M805" t="b">
        <v>0</v>
      </c>
      <c r="N805">
        <v>38</v>
      </c>
      <c r="O805" t="b">
        <v>1</v>
      </c>
      <c r="P805" t="s">
        <v>8276</v>
      </c>
      <c r="Q805" s="5">
        <f t="shared" si="74"/>
        <v>1.232608695652174</v>
      </c>
      <c r="R805" s="6">
        <f t="shared" si="75"/>
        <v>74.60526315789474</v>
      </c>
      <c r="S805" t="str">
        <f t="shared" si="76"/>
        <v>music</v>
      </c>
      <c r="T805" t="str">
        <f t="shared" si="77"/>
        <v>rock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1">
        <f t="shared" si="72"/>
        <v>40730.105625000004</v>
      </c>
      <c r="L806" s="11">
        <f t="shared" si="73"/>
        <v>40747.165972222225</v>
      </c>
      <c r="M806" t="b">
        <v>0</v>
      </c>
      <c r="N806">
        <v>18</v>
      </c>
      <c r="O806" t="b">
        <v>1</v>
      </c>
      <c r="P806" t="s">
        <v>8276</v>
      </c>
      <c r="Q806" s="5">
        <f t="shared" si="74"/>
        <v>1</v>
      </c>
      <c r="R806" s="6">
        <f t="shared" si="75"/>
        <v>305.55555555555554</v>
      </c>
      <c r="S806" t="str">
        <f t="shared" si="76"/>
        <v>music</v>
      </c>
      <c r="T806" t="str">
        <f t="shared" si="77"/>
        <v>rock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1">
        <f t="shared" si="72"/>
        <v>40690.823055555556</v>
      </c>
      <c r="L807" s="11">
        <f t="shared" si="73"/>
        <v>40740.958333333336</v>
      </c>
      <c r="M807" t="b">
        <v>0</v>
      </c>
      <c r="N807">
        <v>54</v>
      </c>
      <c r="O807" t="b">
        <v>1</v>
      </c>
      <c r="P807" t="s">
        <v>8276</v>
      </c>
      <c r="Q807" s="5">
        <f t="shared" si="74"/>
        <v>1.05</v>
      </c>
      <c r="R807" s="6">
        <f t="shared" si="75"/>
        <v>58.333333333333336</v>
      </c>
      <c r="S807" t="str">
        <f t="shared" si="76"/>
        <v>music</v>
      </c>
      <c r="T807" t="str">
        <f t="shared" si="77"/>
        <v>rock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1">
        <f t="shared" si="72"/>
        <v>40763.691423611112</v>
      </c>
      <c r="L808" s="11">
        <f t="shared" si="73"/>
        <v>40793.691423611112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74"/>
        <v>1.0443750000000001</v>
      </c>
      <c r="R808" s="6">
        <f t="shared" si="75"/>
        <v>117.67605633802818</v>
      </c>
      <c r="S808" t="str">
        <f t="shared" si="76"/>
        <v>music</v>
      </c>
      <c r="T808" t="str">
        <f t="shared" si="77"/>
        <v>rock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1">
        <f t="shared" si="72"/>
        <v>42759.628599537042</v>
      </c>
      <c r="L809" s="11">
        <f t="shared" si="73"/>
        <v>42795.083333333328</v>
      </c>
      <c r="M809" t="b">
        <v>0</v>
      </c>
      <c r="N809">
        <v>57</v>
      </c>
      <c r="O809" t="b">
        <v>1</v>
      </c>
      <c r="P809" t="s">
        <v>8276</v>
      </c>
      <c r="Q809" s="5">
        <f t="shared" si="74"/>
        <v>1.05125</v>
      </c>
      <c r="R809" s="6">
        <f t="shared" si="75"/>
        <v>73.771929824561397</v>
      </c>
      <c r="S809" t="str">
        <f t="shared" si="76"/>
        <v>music</v>
      </c>
      <c r="T809" t="str">
        <f t="shared" si="77"/>
        <v>rock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1">
        <f t="shared" si="72"/>
        <v>41962.100532407407</v>
      </c>
      <c r="L810" s="11">
        <f t="shared" si="73"/>
        <v>41995.207638888889</v>
      </c>
      <c r="M810" t="b">
        <v>0</v>
      </c>
      <c r="N810">
        <v>43</v>
      </c>
      <c r="O810" t="b">
        <v>1</v>
      </c>
      <c r="P810" t="s">
        <v>8276</v>
      </c>
      <c r="Q810" s="5">
        <f t="shared" si="74"/>
        <v>1</v>
      </c>
      <c r="R810" s="6">
        <f t="shared" si="75"/>
        <v>104.65116279069767</v>
      </c>
      <c r="S810" t="str">
        <f t="shared" si="76"/>
        <v>music</v>
      </c>
      <c r="T810" t="str">
        <f t="shared" si="77"/>
        <v>rock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1">
        <f t="shared" si="72"/>
        <v>41628.833680555559</v>
      </c>
      <c r="L811" s="11">
        <f t="shared" si="73"/>
        <v>41658.833680555559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74"/>
        <v>1.03775</v>
      </c>
      <c r="R811" s="6">
        <f t="shared" si="75"/>
        <v>79.82692307692308</v>
      </c>
      <c r="S811" t="str">
        <f t="shared" si="76"/>
        <v>music</v>
      </c>
      <c r="T811" t="str">
        <f t="shared" si="77"/>
        <v>rock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1">
        <f t="shared" si="72"/>
        <v>41123.056273148148</v>
      </c>
      <c r="L812" s="11">
        <f t="shared" si="73"/>
        <v>41153.056273148148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74"/>
        <v>1.05</v>
      </c>
      <c r="R812" s="6">
        <f t="shared" si="75"/>
        <v>58.333333333333336</v>
      </c>
      <c r="S812" t="str">
        <f t="shared" si="76"/>
        <v>music</v>
      </c>
      <c r="T812" t="str">
        <f t="shared" si="77"/>
        <v>rock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1">
        <f t="shared" si="72"/>
        <v>41443.643541666665</v>
      </c>
      <c r="L813" s="11">
        <f t="shared" si="73"/>
        <v>41465.702777777777</v>
      </c>
      <c r="M813" t="b">
        <v>0</v>
      </c>
      <c r="N813">
        <v>12</v>
      </c>
      <c r="O813" t="b">
        <v>1</v>
      </c>
      <c r="P813" t="s">
        <v>8276</v>
      </c>
      <c r="Q813" s="5">
        <f t="shared" si="74"/>
        <v>1.04</v>
      </c>
      <c r="R813" s="6">
        <f t="shared" si="75"/>
        <v>86.666666666666671</v>
      </c>
      <c r="S813" t="str">
        <f t="shared" si="76"/>
        <v>music</v>
      </c>
      <c r="T813" t="str">
        <f t="shared" si="77"/>
        <v>rock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1">
        <f t="shared" si="72"/>
        <v>41282.017962962964</v>
      </c>
      <c r="L814" s="11">
        <f t="shared" si="73"/>
        <v>41334.581944444442</v>
      </c>
      <c r="M814" t="b">
        <v>0</v>
      </c>
      <c r="N814">
        <v>33</v>
      </c>
      <c r="O814" t="b">
        <v>1</v>
      </c>
      <c r="P814" t="s">
        <v>8276</v>
      </c>
      <c r="Q814" s="5">
        <f t="shared" si="74"/>
        <v>1.5183333333333333</v>
      </c>
      <c r="R814" s="6">
        <f t="shared" si="75"/>
        <v>27.606060606060606</v>
      </c>
      <c r="S814" t="str">
        <f t="shared" si="76"/>
        <v>music</v>
      </c>
      <c r="T814" t="str">
        <f t="shared" si="77"/>
        <v>rock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1">
        <f t="shared" si="72"/>
        <v>41080.960243055553</v>
      </c>
      <c r="L815" s="11">
        <f t="shared" si="73"/>
        <v>41110.960243055553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74"/>
        <v>1.59996</v>
      </c>
      <c r="R815" s="6">
        <f t="shared" si="75"/>
        <v>24.999375000000001</v>
      </c>
      <c r="S815" t="str">
        <f t="shared" si="76"/>
        <v>music</v>
      </c>
      <c r="T815" t="str">
        <f t="shared" si="77"/>
        <v>rock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1">
        <f t="shared" si="72"/>
        <v>40679.743067129632</v>
      </c>
      <c r="L816" s="11">
        <f t="shared" si="73"/>
        <v>40694.75277777778</v>
      </c>
      <c r="M816" t="b">
        <v>0</v>
      </c>
      <c r="N816">
        <v>28</v>
      </c>
      <c r="O816" t="b">
        <v>1</v>
      </c>
      <c r="P816" t="s">
        <v>8276</v>
      </c>
      <c r="Q816" s="5">
        <f t="shared" si="74"/>
        <v>1.2729999999999999</v>
      </c>
      <c r="R816" s="6">
        <f t="shared" si="75"/>
        <v>45.464285714285715</v>
      </c>
      <c r="S816" t="str">
        <f t="shared" si="76"/>
        <v>music</v>
      </c>
      <c r="T816" t="str">
        <f t="shared" si="77"/>
        <v>rock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1">
        <f t="shared" si="72"/>
        <v>41914.917858796296</v>
      </c>
      <c r="L817" s="11">
        <f t="shared" si="73"/>
        <v>41944.917858796296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74"/>
        <v>1.07</v>
      </c>
      <c r="R817" s="6">
        <f t="shared" si="75"/>
        <v>99.534883720930239</v>
      </c>
      <c r="S817" t="str">
        <f t="shared" si="76"/>
        <v>music</v>
      </c>
      <c r="T817" t="str">
        <f t="shared" si="77"/>
        <v>rock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1">
        <f t="shared" si="72"/>
        <v>41341.870868055557</v>
      </c>
      <c r="L818" s="11">
        <f t="shared" si="73"/>
        <v>41373.270833333336</v>
      </c>
      <c r="M818" t="b">
        <v>0</v>
      </c>
      <c r="N818">
        <v>205</v>
      </c>
      <c r="O818" t="b">
        <v>1</v>
      </c>
      <c r="P818" t="s">
        <v>8276</v>
      </c>
      <c r="Q818" s="5">
        <f t="shared" si="74"/>
        <v>1.1512214285714286</v>
      </c>
      <c r="R818" s="6">
        <f t="shared" si="75"/>
        <v>39.31</v>
      </c>
      <c r="S818" t="str">
        <f t="shared" si="76"/>
        <v>music</v>
      </c>
      <c r="T818" t="str">
        <f t="shared" si="77"/>
        <v>rock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1">
        <f t="shared" si="72"/>
        <v>40925.599664351852</v>
      </c>
      <c r="L819" s="11">
        <f t="shared" si="73"/>
        <v>40979.207638888889</v>
      </c>
      <c r="M819" t="b">
        <v>0</v>
      </c>
      <c r="N819">
        <v>23</v>
      </c>
      <c r="O819" t="b">
        <v>1</v>
      </c>
      <c r="P819" t="s">
        <v>8276</v>
      </c>
      <c r="Q819" s="5">
        <f t="shared" si="74"/>
        <v>1.3711066666666665</v>
      </c>
      <c r="R819" s="6">
        <f t="shared" si="75"/>
        <v>89.419999999999987</v>
      </c>
      <c r="S819" t="str">
        <f t="shared" si="76"/>
        <v>music</v>
      </c>
      <c r="T819" t="str">
        <f t="shared" si="77"/>
        <v>rock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1">
        <f t="shared" si="72"/>
        <v>41120.882881944446</v>
      </c>
      <c r="L820" s="11">
        <f t="shared" si="73"/>
        <v>41128.709027777775</v>
      </c>
      <c r="M820" t="b">
        <v>0</v>
      </c>
      <c r="N820">
        <v>19</v>
      </c>
      <c r="O820" t="b">
        <v>1</v>
      </c>
      <c r="P820" t="s">
        <v>8276</v>
      </c>
      <c r="Q820" s="5">
        <f t="shared" si="74"/>
        <v>1.5571428571428572</v>
      </c>
      <c r="R820" s="6">
        <f t="shared" si="75"/>
        <v>28.684210526315791</v>
      </c>
      <c r="S820" t="str">
        <f t="shared" si="76"/>
        <v>music</v>
      </c>
      <c r="T820" t="str">
        <f t="shared" si="77"/>
        <v>rock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1">
        <f t="shared" si="72"/>
        <v>41619.998310185183</v>
      </c>
      <c r="L821" s="11">
        <f t="shared" si="73"/>
        <v>41629.197222222225</v>
      </c>
      <c r="M821" t="b">
        <v>0</v>
      </c>
      <c r="N821">
        <v>14</v>
      </c>
      <c r="O821" t="b">
        <v>1</v>
      </c>
      <c r="P821" t="s">
        <v>8276</v>
      </c>
      <c r="Q821" s="5">
        <f t="shared" si="74"/>
        <v>1.0874999999999999</v>
      </c>
      <c r="R821" s="6">
        <f t="shared" si="75"/>
        <v>31.071428571428573</v>
      </c>
      <c r="S821" t="str">
        <f t="shared" si="76"/>
        <v>music</v>
      </c>
      <c r="T821" t="str">
        <f t="shared" si="77"/>
        <v>rock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1">
        <f t="shared" si="72"/>
        <v>41768.841921296298</v>
      </c>
      <c r="L822" s="11">
        <f t="shared" si="73"/>
        <v>41799.208333333336</v>
      </c>
      <c r="M822" t="b">
        <v>0</v>
      </c>
      <c r="N822">
        <v>38</v>
      </c>
      <c r="O822" t="b">
        <v>1</v>
      </c>
      <c r="P822" t="s">
        <v>8276</v>
      </c>
      <c r="Q822" s="5">
        <f t="shared" si="74"/>
        <v>1.3405</v>
      </c>
      <c r="R822" s="6">
        <f t="shared" si="75"/>
        <v>70.55263157894737</v>
      </c>
      <c r="S822" t="str">
        <f t="shared" si="76"/>
        <v>music</v>
      </c>
      <c r="T822" t="str">
        <f t="shared" si="77"/>
        <v>rock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1">
        <f t="shared" si="72"/>
        <v>42093.922048611115</v>
      </c>
      <c r="L823" s="11">
        <f t="shared" si="73"/>
        <v>42128.167361111111</v>
      </c>
      <c r="M823" t="b">
        <v>0</v>
      </c>
      <c r="N823">
        <v>78</v>
      </c>
      <c r="O823" t="b">
        <v>1</v>
      </c>
      <c r="P823" t="s">
        <v>8276</v>
      </c>
      <c r="Q823" s="5">
        <f t="shared" si="74"/>
        <v>1</v>
      </c>
      <c r="R823" s="6">
        <f t="shared" si="75"/>
        <v>224.12820512820514</v>
      </c>
      <c r="S823" t="str">
        <f t="shared" si="76"/>
        <v>music</v>
      </c>
      <c r="T823" t="str">
        <f t="shared" si="77"/>
        <v>rock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1">
        <f t="shared" si="72"/>
        <v>41157.947337962964</v>
      </c>
      <c r="L824" s="11">
        <f t="shared" si="73"/>
        <v>41187.947337962964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74"/>
        <v>1.1916666666666667</v>
      </c>
      <c r="R824" s="6">
        <f t="shared" si="75"/>
        <v>51.811594202898547</v>
      </c>
      <c r="S824" t="str">
        <f t="shared" si="76"/>
        <v>music</v>
      </c>
      <c r="T824" t="str">
        <f t="shared" si="77"/>
        <v>rock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1">
        <f t="shared" si="72"/>
        <v>42055.972824074073</v>
      </c>
      <c r="L825" s="11">
        <f t="shared" si="73"/>
        <v>42085.931157407409</v>
      </c>
      <c r="M825" t="b">
        <v>0</v>
      </c>
      <c r="N825">
        <v>33</v>
      </c>
      <c r="O825" t="b">
        <v>1</v>
      </c>
      <c r="P825" t="s">
        <v>8276</v>
      </c>
      <c r="Q825" s="5">
        <f t="shared" si="74"/>
        <v>1.7949999999999999</v>
      </c>
      <c r="R825" s="6">
        <f t="shared" si="75"/>
        <v>43.515151515151516</v>
      </c>
      <c r="S825" t="str">
        <f t="shared" si="76"/>
        <v>music</v>
      </c>
      <c r="T825" t="str">
        <f t="shared" si="77"/>
        <v>rock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1">
        <f t="shared" si="72"/>
        <v>40250.242106481484</v>
      </c>
      <c r="L826" s="11">
        <f t="shared" si="73"/>
        <v>40286.290972222225</v>
      </c>
      <c r="M826" t="b">
        <v>0</v>
      </c>
      <c r="N826">
        <v>54</v>
      </c>
      <c r="O826" t="b">
        <v>1</v>
      </c>
      <c r="P826" t="s">
        <v>8276</v>
      </c>
      <c r="Q826" s="5">
        <f t="shared" si="74"/>
        <v>1.3438124999999999</v>
      </c>
      <c r="R826" s="6">
        <f t="shared" si="75"/>
        <v>39.816666666666663</v>
      </c>
      <c r="S826" t="str">
        <f t="shared" si="76"/>
        <v>music</v>
      </c>
      <c r="T826" t="str">
        <f t="shared" si="77"/>
        <v>rock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1">
        <f t="shared" si="72"/>
        <v>41186.306527777779</v>
      </c>
      <c r="L827" s="11">
        <f t="shared" si="73"/>
        <v>41211.306527777779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74"/>
        <v>1.0043200000000001</v>
      </c>
      <c r="R827" s="6">
        <f t="shared" si="75"/>
        <v>126.8080808080808</v>
      </c>
      <c r="S827" t="str">
        <f t="shared" si="76"/>
        <v>music</v>
      </c>
      <c r="T827" t="str">
        <f t="shared" si="77"/>
        <v>rock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1">
        <f t="shared" si="72"/>
        <v>40973.038541666669</v>
      </c>
      <c r="L828" s="11">
        <f t="shared" si="73"/>
        <v>40993.996874999997</v>
      </c>
      <c r="M828" t="b">
        <v>0</v>
      </c>
      <c r="N828">
        <v>49</v>
      </c>
      <c r="O828" t="b">
        <v>1</v>
      </c>
      <c r="P828" t="s">
        <v>8276</v>
      </c>
      <c r="Q828" s="5">
        <f t="shared" si="74"/>
        <v>1.0145454545454546</v>
      </c>
      <c r="R828" s="6">
        <f t="shared" si="75"/>
        <v>113.87755102040816</v>
      </c>
      <c r="S828" t="str">
        <f t="shared" si="76"/>
        <v>music</v>
      </c>
      <c r="T828" t="str">
        <f t="shared" si="77"/>
        <v>rock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1">
        <f t="shared" si="72"/>
        <v>40927.473460648151</v>
      </c>
      <c r="L829" s="11">
        <f t="shared" si="73"/>
        <v>40953.825694444444</v>
      </c>
      <c r="M829" t="b">
        <v>0</v>
      </c>
      <c r="N829">
        <v>11</v>
      </c>
      <c r="O829" t="b">
        <v>1</v>
      </c>
      <c r="P829" t="s">
        <v>8276</v>
      </c>
      <c r="Q829" s="5">
        <f t="shared" si="74"/>
        <v>1.0333333333333334</v>
      </c>
      <c r="R829" s="6">
        <f t="shared" si="75"/>
        <v>28.181818181818183</v>
      </c>
      <c r="S829" t="str">
        <f t="shared" si="76"/>
        <v>music</v>
      </c>
      <c r="T829" t="str">
        <f t="shared" si="77"/>
        <v>rock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1">
        <f t="shared" si="72"/>
        <v>41073.050717592596</v>
      </c>
      <c r="L830" s="11">
        <f t="shared" si="73"/>
        <v>41085.683333333334</v>
      </c>
      <c r="M830" t="b">
        <v>0</v>
      </c>
      <c r="N830">
        <v>38</v>
      </c>
      <c r="O830" t="b">
        <v>1</v>
      </c>
      <c r="P830" t="s">
        <v>8276</v>
      </c>
      <c r="Q830" s="5">
        <f t="shared" si="74"/>
        <v>1.07</v>
      </c>
      <c r="R830" s="6">
        <f t="shared" si="75"/>
        <v>36.60526315789474</v>
      </c>
      <c r="S830" t="str">
        <f t="shared" si="76"/>
        <v>music</v>
      </c>
      <c r="T830" t="str">
        <f t="shared" si="77"/>
        <v>rock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1">
        <f t="shared" si="72"/>
        <v>42504.801388888889</v>
      </c>
      <c r="L831" s="11">
        <f t="shared" si="73"/>
        <v>42564.801388888889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74"/>
        <v>1.04</v>
      </c>
      <c r="R831" s="6">
        <f t="shared" si="75"/>
        <v>32.5</v>
      </c>
      <c r="S831" t="str">
        <f t="shared" si="76"/>
        <v>music</v>
      </c>
      <c r="T831" t="str">
        <f t="shared" si="77"/>
        <v>rock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1">
        <f t="shared" si="72"/>
        <v>41325.525752314818</v>
      </c>
      <c r="L832" s="11">
        <f t="shared" si="73"/>
        <v>41355.484085648146</v>
      </c>
      <c r="M832" t="b">
        <v>0</v>
      </c>
      <c r="N832">
        <v>32</v>
      </c>
      <c r="O832" t="b">
        <v>1</v>
      </c>
      <c r="P832" t="s">
        <v>8276</v>
      </c>
      <c r="Q832" s="5">
        <f t="shared" si="74"/>
        <v>1.0783333333333334</v>
      </c>
      <c r="R832" s="6">
        <f t="shared" si="75"/>
        <v>60.65625</v>
      </c>
      <c r="S832" t="str">
        <f t="shared" si="76"/>
        <v>music</v>
      </c>
      <c r="T832" t="str">
        <f t="shared" si="77"/>
        <v>rock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1">
        <f t="shared" si="72"/>
        <v>40996.646921296298</v>
      </c>
      <c r="L833" s="11">
        <f t="shared" si="73"/>
        <v>41026.646921296298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74"/>
        <v>2.3333333333333335</v>
      </c>
      <c r="R833" s="6">
        <f t="shared" si="75"/>
        <v>175</v>
      </c>
      <c r="S833" t="str">
        <f t="shared" si="76"/>
        <v>music</v>
      </c>
      <c r="T833" t="str">
        <f t="shared" si="77"/>
        <v>rock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1">
        <f t="shared" si="72"/>
        <v>40869.675173611111</v>
      </c>
      <c r="L834" s="11">
        <f t="shared" si="73"/>
        <v>40929.342361111114</v>
      </c>
      <c r="M834" t="b">
        <v>0</v>
      </c>
      <c r="N834">
        <v>154</v>
      </c>
      <c r="O834" t="b">
        <v>1</v>
      </c>
      <c r="P834" t="s">
        <v>8276</v>
      </c>
      <c r="Q834" s="5">
        <f t="shared" si="74"/>
        <v>1.0060706666666666</v>
      </c>
      <c r="R834" s="6">
        <f t="shared" si="75"/>
        <v>97.993896103896105</v>
      </c>
      <c r="S834" t="str">
        <f t="shared" si="76"/>
        <v>music</v>
      </c>
      <c r="T834" t="str">
        <f t="shared" si="77"/>
        <v>rock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1">
        <f t="shared" ref="K835:K898" si="78">(((J835/60)/60)/24)+DATE(1970,1,1)</f>
        <v>41718.878182870372</v>
      </c>
      <c r="L835" s="11">
        <f t="shared" ref="L835:L898" si="79">(((I835/60)/60)/24)+DATE(1970,1,1)</f>
        <v>41748.878182870372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80">E835/D835</f>
        <v>1.0166666666666666</v>
      </c>
      <c r="R835" s="6">
        <f t="shared" ref="R835:R898" si="81">E835/N835</f>
        <v>148.78048780487805</v>
      </c>
      <c r="S835" t="str">
        <f t="shared" ref="S835:S898" si="82">LEFT(P835, SEARCH("/", P835)-1)</f>
        <v>music</v>
      </c>
      <c r="T835" t="str">
        <f t="shared" ref="T835:T898" si="83">RIGHT(P835,LEN(P835)-SEARCH("/",P835))</f>
        <v>rock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1">
        <f t="shared" si="78"/>
        <v>41422.822824074072</v>
      </c>
      <c r="L836" s="11">
        <f t="shared" si="79"/>
        <v>41456.165972222225</v>
      </c>
      <c r="M836" t="b">
        <v>0</v>
      </c>
      <c r="N836">
        <v>75</v>
      </c>
      <c r="O836" t="b">
        <v>1</v>
      </c>
      <c r="P836" t="s">
        <v>8276</v>
      </c>
      <c r="Q836" s="5">
        <f t="shared" si="80"/>
        <v>1.3101818181818181</v>
      </c>
      <c r="R836" s="6">
        <f t="shared" si="81"/>
        <v>96.08</v>
      </c>
      <c r="S836" t="str">
        <f t="shared" si="82"/>
        <v>music</v>
      </c>
      <c r="T836" t="str">
        <f t="shared" si="83"/>
        <v>rock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1">
        <f t="shared" si="78"/>
        <v>41005.45784722222</v>
      </c>
      <c r="L837" s="11">
        <f t="shared" si="79"/>
        <v>41048.125</v>
      </c>
      <c r="M837" t="b">
        <v>0</v>
      </c>
      <c r="N837">
        <v>40</v>
      </c>
      <c r="O837" t="b">
        <v>1</v>
      </c>
      <c r="P837" t="s">
        <v>8276</v>
      </c>
      <c r="Q837" s="5">
        <f t="shared" si="80"/>
        <v>1.1725000000000001</v>
      </c>
      <c r="R837" s="6">
        <f t="shared" si="81"/>
        <v>58.625</v>
      </c>
      <c r="S837" t="str">
        <f t="shared" si="82"/>
        <v>music</v>
      </c>
      <c r="T837" t="str">
        <f t="shared" si="83"/>
        <v>rock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1">
        <f t="shared" si="78"/>
        <v>41524.056921296295</v>
      </c>
      <c r="L838" s="11">
        <f t="shared" si="79"/>
        <v>41554.056921296295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80"/>
        <v>1.009304</v>
      </c>
      <c r="R838" s="6">
        <f t="shared" si="81"/>
        <v>109.70695652173914</v>
      </c>
      <c r="S838" t="str">
        <f t="shared" si="82"/>
        <v>music</v>
      </c>
      <c r="T838" t="str">
        <f t="shared" si="83"/>
        <v>rock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1">
        <f t="shared" si="78"/>
        <v>41730.998402777775</v>
      </c>
      <c r="L839" s="11">
        <f t="shared" si="79"/>
        <v>41760.998402777775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80"/>
        <v>1.218</v>
      </c>
      <c r="R839" s="6">
        <f t="shared" si="81"/>
        <v>49.112903225806448</v>
      </c>
      <c r="S839" t="str">
        <f t="shared" si="82"/>
        <v>music</v>
      </c>
      <c r="T839" t="str">
        <f t="shared" si="83"/>
        <v>rock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1">
        <f t="shared" si="78"/>
        <v>40895.897974537038</v>
      </c>
      <c r="L840" s="11">
        <f t="shared" si="79"/>
        <v>40925.897974537038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80"/>
        <v>1.454</v>
      </c>
      <c r="R840" s="6">
        <f t="shared" si="81"/>
        <v>47.672131147540981</v>
      </c>
      <c r="S840" t="str">
        <f t="shared" si="82"/>
        <v>music</v>
      </c>
      <c r="T840" t="str">
        <f t="shared" si="83"/>
        <v>rock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1">
        <f t="shared" si="78"/>
        <v>41144.763379629629</v>
      </c>
      <c r="L841" s="11">
        <f t="shared" si="79"/>
        <v>41174.763379629629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80"/>
        <v>1.166166</v>
      </c>
      <c r="R841" s="6">
        <f t="shared" si="81"/>
        <v>60.737812499999997</v>
      </c>
      <c r="S841" t="str">
        <f t="shared" si="82"/>
        <v>music</v>
      </c>
      <c r="T841" t="str">
        <f t="shared" si="83"/>
        <v>rock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1">
        <f t="shared" si="78"/>
        <v>42607.226701388892</v>
      </c>
      <c r="L842" s="11">
        <f t="shared" si="79"/>
        <v>42637.226701388892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80"/>
        <v>1.2041660000000001</v>
      </c>
      <c r="R842" s="6">
        <f t="shared" si="81"/>
        <v>63.37715789473684</v>
      </c>
      <c r="S842" t="str">
        <f t="shared" si="82"/>
        <v>music</v>
      </c>
      <c r="T842" t="str">
        <f t="shared" si="83"/>
        <v>metal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1">
        <f t="shared" si="78"/>
        <v>41923.838692129626</v>
      </c>
      <c r="L843" s="11">
        <f t="shared" si="79"/>
        <v>41953.88035879629</v>
      </c>
      <c r="M843" t="b">
        <v>1</v>
      </c>
      <c r="N843">
        <v>94</v>
      </c>
      <c r="O843" t="b">
        <v>1</v>
      </c>
      <c r="P843" t="s">
        <v>8277</v>
      </c>
      <c r="Q843" s="5">
        <f t="shared" si="80"/>
        <v>1.0132000000000001</v>
      </c>
      <c r="R843" s="6">
        <f t="shared" si="81"/>
        <v>53.893617021276597</v>
      </c>
      <c r="S843" t="str">
        <f t="shared" si="82"/>
        <v>music</v>
      </c>
      <c r="T843" t="str">
        <f t="shared" si="83"/>
        <v>metal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1">
        <f t="shared" si="78"/>
        <v>41526.592395833337</v>
      </c>
      <c r="L844" s="11">
        <f t="shared" si="79"/>
        <v>41561.165972222225</v>
      </c>
      <c r="M844" t="b">
        <v>1</v>
      </c>
      <c r="N844">
        <v>39</v>
      </c>
      <c r="O844" t="b">
        <v>1</v>
      </c>
      <c r="P844" t="s">
        <v>8277</v>
      </c>
      <c r="Q844" s="5">
        <f t="shared" si="80"/>
        <v>1.0431999999999999</v>
      </c>
      <c r="R844" s="6">
        <f t="shared" si="81"/>
        <v>66.871794871794876</v>
      </c>
      <c r="S844" t="str">
        <f t="shared" si="82"/>
        <v>music</v>
      </c>
      <c r="T844" t="str">
        <f t="shared" si="83"/>
        <v>metal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1">
        <f t="shared" si="78"/>
        <v>42695.257870370369</v>
      </c>
      <c r="L845" s="11">
        <f t="shared" si="79"/>
        <v>42712.333333333328</v>
      </c>
      <c r="M845" t="b">
        <v>0</v>
      </c>
      <c r="N845">
        <v>127</v>
      </c>
      <c r="O845" t="b">
        <v>1</v>
      </c>
      <c r="P845" t="s">
        <v>8277</v>
      </c>
      <c r="Q845" s="5">
        <f t="shared" si="80"/>
        <v>2.6713333333333331</v>
      </c>
      <c r="R845" s="6">
        <f t="shared" si="81"/>
        <v>63.102362204724407</v>
      </c>
      <c r="S845" t="str">
        <f t="shared" si="82"/>
        <v>music</v>
      </c>
      <c r="T845" t="str">
        <f t="shared" si="83"/>
        <v>metal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1">
        <f t="shared" si="78"/>
        <v>41905.684629629628</v>
      </c>
      <c r="L846" s="11">
        <f t="shared" si="79"/>
        <v>41944.207638888889</v>
      </c>
      <c r="M846" t="b">
        <v>1</v>
      </c>
      <c r="N846">
        <v>159</v>
      </c>
      <c r="O846" t="b">
        <v>1</v>
      </c>
      <c r="P846" t="s">
        <v>8277</v>
      </c>
      <c r="Q846" s="5">
        <f t="shared" si="80"/>
        <v>1.9413333333333334</v>
      </c>
      <c r="R846" s="6">
        <f t="shared" si="81"/>
        <v>36.628930817610062</v>
      </c>
      <c r="S846" t="str">
        <f t="shared" si="82"/>
        <v>music</v>
      </c>
      <c r="T846" t="str">
        <f t="shared" si="83"/>
        <v>metal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1">
        <f t="shared" si="78"/>
        <v>42578.205972222218</v>
      </c>
      <c r="L847" s="11">
        <f t="shared" si="79"/>
        <v>42618.165972222225</v>
      </c>
      <c r="M847" t="b">
        <v>0</v>
      </c>
      <c r="N847">
        <v>177</v>
      </c>
      <c r="O847" t="b">
        <v>1</v>
      </c>
      <c r="P847" t="s">
        <v>8277</v>
      </c>
      <c r="Q847" s="5">
        <f t="shared" si="80"/>
        <v>1.203802</v>
      </c>
      <c r="R847" s="6">
        <f t="shared" si="81"/>
        <v>34.005706214689269</v>
      </c>
      <c r="S847" t="str">
        <f t="shared" si="82"/>
        <v>music</v>
      </c>
      <c r="T847" t="str">
        <f t="shared" si="83"/>
        <v>metal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1">
        <f t="shared" si="78"/>
        <v>41694.391840277778</v>
      </c>
      <c r="L848" s="11">
        <f t="shared" si="79"/>
        <v>41708.583333333336</v>
      </c>
      <c r="M848" t="b">
        <v>0</v>
      </c>
      <c r="N848">
        <v>47</v>
      </c>
      <c r="O848" t="b">
        <v>1</v>
      </c>
      <c r="P848" t="s">
        <v>8277</v>
      </c>
      <c r="Q848" s="5">
        <f t="shared" si="80"/>
        <v>1.2200090909090908</v>
      </c>
      <c r="R848" s="6">
        <f t="shared" si="81"/>
        <v>28.553404255319148</v>
      </c>
      <c r="S848" t="str">
        <f t="shared" si="82"/>
        <v>music</v>
      </c>
      <c r="T848" t="str">
        <f t="shared" si="83"/>
        <v>metal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1">
        <f t="shared" si="78"/>
        <v>42165.79833333334</v>
      </c>
      <c r="L849" s="11">
        <f t="shared" si="79"/>
        <v>42195.79833333334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80"/>
        <v>1</v>
      </c>
      <c r="R849" s="6">
        <f t="shared" si="81"/>
        <v>10</v>
      </c>
      <c r="S849" t="str">
        <f t="shared" si="82"/>
        <v>music</v>
      </c>
      <c r="T849" t="str">
        <f t="shared" si="83"/>
        <v>metal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1">
        <f t="shared" si="78"/>
        <v>42078.792048611111</v>
      </c>
      <c r="L850" s="11">
        <f t="shared" si="79"/>
        <v>42108.792048611111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80"/>
        <v>1</v>
      </c>
      <c r="R850" s="6">
        <f t="shared" si="81"/>
        <v>18.75</v>
      </c>
      <c r="S850" t="str">
        <f t="shared" si="82"/>
        <v>music</v>
      </c>
      <c r="T850" t="str">
        <f t="shared" si="83"/>
        <v>metal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1">
        <f t="shared" si="78"/>
        <v>42051.148888888885</v>
      </c>
      <c r="L851" s="11">
        <f t="shared" si="79"/>
        <v>42079.107222222221</v>
      </c>
      <c r="M851" t="b">
        <v>0</v>
      </c>
      <c r="N851">
        <v>115</v>
      </c>
      <c r="O851" t="b">
        <v>1</v>
      </c>
      <c r="P851" t="s">
        <v>8277</v>
      </c>
      <c r="Q851" s="5">
        <f t="shared" si="80"/>
        <v>1.1990000000000001</v>
      </c>
      <c r="R851" s="6">
        <f t="shared" si="81"/>
        <v>41.704347826086959</v>
      </c>
      <c r="S851" t="str">
        <f t="shared" si="82"/>
        <v>music</v>
      </c>
      <c r="T851" t="str">
        <f t="shared" si="83"/>
        <v>metal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1">
        <f t="shared" si="78"/>
        <v>42452.827743055561</v>
      </c>
      <c r="L852" s="11">
        <f t="shared" si="79"/>
        <v>42485.207638888889</v>
      </c>
      <c r="M852" t="b">
        <v>0</v>
      </c>
      <c r="N852">
        <v>133</v>
      </c>
      <c r="O852" t="b">
        <v>1</v>
      </c>
      <c r="P852" t="s">
        <v>8277</v>
      </c>
      <c r="Q852" s="5">
        <f t="shared" si="80"/>
        <v>1.55175</v>
      </c>
      <c r="R852" s="6">
        <f t="shared" si="81"/>
        <v>46.669172932330824</v>
      </c>
      <c r="S852" t="str">
        <f t="shared" si="82"/>
        <v>music</v>
      </c>
      <c r="T852" t="str">
        <f t="shared" si="83"/>
        <v>metal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1">
        <f t="shared" si="78"/>
        <v>42522.880243055552</v>
      </c>
      <c r="L853" s="11">
        <f t="shared" si="79"/>
        <v>42582.822916666672</v>
      </c>
      <c r="M853" t="b">
        <v>0</v>
      </c>
      <c r="N853">
        <v>70</v>
      </c>
      <c r="O853" t="b">
        <v>1</v>
      </c>
      <c r="P853" t="s">
        <v>8277</v>
      </c>
      <c r="Q853" s="5">
        <f t="shared" si="80"/>
        <v>1.3045</v>
      </c>
      <c r="R853" s="6">
        <f t="shared" si="81"/>
        <v>37.271428571428572</v>
      </c>
      <c r="S853" t="str">
        <f t="shared" si="82"/>
        <v>music</v>
      </c>
      <c r="T853" t="str">
        <f t="shared" si="83"/>
        <v>metal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1">
        <f t="shared" si="78"/>
        <v>42656.805497685185</v>
      </c>
      <c r="L854" s="11">
        <f t="shared" si="79"/>
        <v>42667.875</v>
      </c>
      <c r="M854" t="b">
        <v>0</v>
      </c>
      <c r="N854">
        <v>62</v>
      </c>
      <c r="O854" t="b">
        <v>1</v>
      </c>
      <c r="P854" t="s">
        <v>8277</v>
      </c>
      <c r="Q854" s="5">
        <f t="shared" si="80"/>
        <v>1.0497142857142858</v>
      </c>
      <c r="R854" s="6">
        <f t="shared" si="81"/>
        <v>59.258064516129032</v>
      </c>
      <c r="S854" t="str">
        <f t="shared" si="82"/>
        <v>music</v>
      </c>
      <c r="T854" t="str">
        <f t="shared" si="83"/>
        <v>metal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1">
        <f t="shared" si="78"/>
        <v>42021.832280092596</v>
      </c>
      <c r="L855" s="11">
        <f t="shared" si="79"/>
        <v>42051.832280092596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80"/>
        <v>1</v>
      </c>
      <c r="R855" s="6">
        <f t="shared" si="81"/>
        <v>30</v>
      </c>
      <c r="S855" t="str">
        <f t="shared" si="82"/>
        <v>music</v>
      </c>
      <c r="T855" t="str">
        <f t="shared" si="83"/>
        <v>metal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1">
        <f t="shared" si="78"/>
        <v>42702.212337962963</v>
      </c>
      <c r="L856" s="11">
        <f t="shared" si="79"/>
        <v>42732.212337962963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80"/>
        <v>1.1822050359712231</v>
      </c>
      <c r="R856" s="6">
        <f t="shared" si="81"/>
        <v>65.8623246492986</v>
      </c>
      <c r="S856" t="str">
        <f t="shared" si="82"/>
        <v>music</v>
      </c>
      <c r="T856" t="str">
        <f t="shared" si="83"/>
        <v>metal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1">
        <f t="shared" si="78"/>
        <v>42545.125196759262</v>
      </c>
      <c r="L857" s="11">
        <f t="shared" si="79"/>
        <v>42575.125196759262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80"/>
        <v>1.0344827586206897</v>
      </c>
      <c r="R857" s="6">
        <f t="shared" si="81"/>
        <v>31.914893617021278</v>
      </c>
      <c r="S857" t="str">
        <f t="shared" si="82"/>
        <v>music</v>
      </c>
      <c r="T857" t="str">
        <f t="shared" si="83"/>
        <v>metal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1">
        <f t="shared" si="78"/>
        <v>42609.311990740738</v>
      </c>
      <c r="L858" s="11">
        <f t="shared" si="79"/>
        <v>42668.791666666672</v>
      </c>
      <c r="M858" t="b">
        <v>0</v>
      </c>
      <c r="N858">
        <v>28</v>
      </c>
      <c r="O858" t="b">
        <v>1</v>
      </c>
      <c r="P858" t="s">
        <v>8277</v>
      </c>
      <c r="Q858" s="5">
        <f t="shared" si="80"/>
        <v>2.1800000000000002</v>
      </c>
      <c r="R858" s="6">
        <f t="shared" si="81"/>
        <v>19.464285714285715</v>
      </c>
      <c r="S858" t="str">
        <f t="shared" si="82"/>
        <v>music</v>
      </c>
      <c r="T858" t="str">
        <f t="shared" si="83"/>
        <v>metal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1">
        <f t="shared" si="78"/>
        <v>42291.581377314811</v>
      </c>
      <c r="L859" s="11">
        <f t="shared" si="79"/>
        <v>42333.623043981483</v>
      </c>
      <c r="M859" t="b">
        <v>0</v>
      </c>
      <c r="N859">
        <v>24</v>
      </c>
      <c r="O859" t="b">
        <v>1</v>
      </c>
      <c r="P859" t="s">
        <v>8277</v>
      </c>
      <c r="Q859" s="5">
        <f t="shared" si="80"/>
        <v>1</v>
      </c>
      <c r="R859" s="6">
        <f t="shared" si="81"/>
        <v>50</v>
      </c>
      <c r="S859" t="str">
        <f t="shared" si="82"/>
        <v>music</v>
      </c>
      <c r="T859" t="str">
        <f t="shared" si="83"/>
        <v>metal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1">
        <f t="shared" si="78"/>
        <v>42079.745578703703</v>
      </c>
      <c r="L860" s="11">
        <f t="shared" si="79"/>
        <v>42109.957638888889</v>
      </c>
      <c r="M860" t="b">
        <v>0</v>
      </c>
      <c r="N860">
        <v>76</v>
      </c>
      <c r="O860" t="b">
        <v>1</v>
      </c>
      <c r="P860" t="s">
        <v>8277</v>
      </c>
      <c r="Q860" s="5">
        <f t="shared" si="80"/>
        <v>1.4400583333333332</v>
      </c>
      <c r="R860" s="6">
        <f t="shared" si="81"/>
        <v>22.737763157894737</v>
      </c>
      <c r="S860" t="str">
        <f t="shared" si="82"/>
        <v>music</v>
      </c>
      <c r="T860" t="str">
        <f t="shared" si="83"/>
        <v>metal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1">
        <f t="shared" si="78"/>
        <v>42128.820231481484</v>
      </c>
      <c r="L861" s="11">
        <f t="shared" si="79"/>
        <v>42159</v>
      </c>
      <c r="M861" t="b">
        <v>0</v>
      </c>
      <c r="N861">
        <v>98</v>
      </c>
      <c r="O861" t="b">
        <v>1</v>
      </c>
      <c r="P861" t="s">
        <v>8277</v>
      </c>
      <c r="Q861" s="5">
        <f t="shared" si="80"/>
        <v>1.0467500000000001</v>
      </c>
      <c r="R861" s="6">
        <f t="shared" si="81"/>
        <v>42.724489795918366</v>
      </c>
      <c r="S861" t="str">
        <f t="shared" si="82"/>
        <v>music</v>
      </c>
      <c r="T861" t="str">
        <f t="shared" si="83"/>
        <v>metal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1">
        <f t="shared" si="78"/>
        <v>41570.482789351852</v>
      </c>
      <c r="L862" s="11">
        <f t="shared" si="79"/>
        <v>41600.524456018517</v>
      </c>
      <c r="M862" t="b">
        <v>0</v>
      </c>
      <c r="N862">
        <v>48</v>
      </c>
      <c r="O862" t="b">
        <v>0</v>
      </c>
      <c r="P862" t="s">
        <v>8278</v>
      </c>
      <c r="Q862" s="5">
        <f t="shared" si="80"/>
        <v>0.18142857142857144</v>
      </c>
      <c r="R862" s="6">
        <f t="shared" si="81"/>
        <v>52.916666666666664</v>
      </c>
      <c r="S862" t="str">
        <f t="shared" si="82"/>
        <v>music</v>
      </c>
      <c r="T862" t="str">
        <f t="shared" si="83"/>
        <v>jazz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1">
        <f t="shared" si="78"/>
        <v>42599.965324074074</v>
      </c>
      <c r="L863" s="11">
        <f t="shared" si="79"/>
        <v>42629.965324074074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80"/>
        <v>2.2444444444444444E-2</v>
      </c>
      <c r="R863" s="6">
        <f t="shared" si="81"/>
        <v>50.5</v>
      </c>
      <c r="S863" t="str">
        <f t="shared" si="82"/>
        <v>music</v>
      </c>
      <c r="T863" t="str">
        <f t="shared" si="83"/>
        <v>jazz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1">
        <f t="shared" si="78"/>
        <v>41559.5549537037</v>
      </c>
      <c r="L864" s="11">
        <f t="shared" si="79"/>
        <v>41589.596620370372</v>
      </c>
      <c r="M864" t="b">
        <v>0</v>
      </c>
      <c r="N864">
        <v>4</v>
      </c>
      <c r="O864" t="b">
        <v>0</v>
      </c>
      <c r="P864" t="s">
        <v>8278</v>
      </c>
      <c r="Q864" s="5">
        <f t="shared" si="80"/>
        <v>3.3999999999999998E-3</v>
      </c>
      <c r="R864" s="6">
        <f t="shared" si="81"/>
        <v>42.5</v>
      </c>
      <c r="S864" t="str">
        <f t="shared" si="82"/>
        <v>music</v>
      </c>
      <c r="T864" t="str">
        <f t="shared" si="83"/>
        <v>jazz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1">
        <f t="shared" si="78"/>
        <v>40921.117662037039</v>
      </c>
      <c r="L865" s="11">
        <f t="shared" si="79"/>
        <v>40951.117662037039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80"/>
        <v>4.4999999999999998E-2</v>
      </c>
      <c r="R865" s="6">
        <f t="shared" si="81"/>
        <v>18</v>
      </c>
      <c r="S865" t="str">
        <f t="shared" si="82"/>
        <v>music</v>
      </c>
      <c r="T865" t="str">
        <f t="shared" si="83"/>
        <v>jazz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1">
        <f t="shared" si="78"/>
        <v>41541.106921296298</v>
      </c>
      <c r="L866" s="11">
        <f t="shared" si="79"/>
        <v>41563.415972222225</v>
      </c>
      <c r="M866" t="b">
        <v>0</v>
      </c>
      <c r="N866">
        <v>79</v>
      </c>
      <c r="O866" t="b">
        <v>0</v>
      </c>
      <c r="P866" t="s">
        <v>8278</v>
      </c>
      <c r="Q866" s="5">
        <f t="shared" si="80"/>
        <v>0.41538461538461541</v>
      </c>
      <c r="R866" s="6">
        <f t="shared" si="81"/>
        <v>34.177215189873415</v>
      </c>
      <c r="S866" t="str">
        <f t="shared" si="82"/>
        <v>music</v>
      </c>
      <c r="T866" t="str">
        <f t="shared" si="83"/>
        <v>jazz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1">
        <f t="shared" si="78"/>
        <v>41230.77311342593</v>
      </c>
      <c r="L867" s="11">
        <f t="shared" si="79"/>
        <v>41290.77311342593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80"/>
        <v>2.0454545454545454E-2</v>
      </c>
      <c r="R867" s="6">
        <f t="shared" si="81"/>
        <v>22.5</v>
      </c>
      <c r="S867" t="str">
        <f t="shared" si="82"/>
        <v>music</v>
      </c>
      <c r="T867" t="str">
        <f t="shared" si="83"/>
        <v>jazz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1">
        <f t="shared" si="78"/>
        <v>42025.637939814813</v>
      </c>
      <c r="L868" s="11">
        <f t="shared" si="79"/>
        <v>42063.631944444445</v>
      </c>
      <c r="M868" t="b">
        <v>0</v>
      </c>
      <c r="N868">
        <v>11</v>
      </c>
      <c r="O868" t="b">
        <v>0</v>
      </c>
      <c r="P868" t="s">
        <v>8278</v>
      </c>
      <c r="Q868" s="5">
        <f t="shared" si="80"/>
        <v>0.18285714285714286</v>
      </c>
      <c r="R868" s="6">
        <f t="shared" si="81"/>
        <v>58.18181818181818</v>
      </c>
      <c r="S868" t="str">
        <f t="shared" si="82"/>
        <v>music</v>
      </c>
      <c r="T868" t="str">
        <f t="shared" si="83"/>
        <v>jazz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1">
        <f t="shared" si="78"/>
        <v>40088.105393518519</v>
      </c>
      <c r="L869" s="11">
        <f t="shared" si="79"/>
        <v>40148.207638888889</v>
      </c>
      <c r="M869" t="b">
        <v>0</v>
      </c>
      <c r="N869">
        <v>11</v>
      </c>
      <c r="O869" t="b">
        <v>0</v>
      </c>
      <c r="P869" t="s">
        <v>8278</v>
      </c>
      <c r="Q869" s="5">
        <f t="shared" si="80"/>
        <v>0.2402</v>
      </c>
      <c r="R869" s="6">
        <f t="shared" si="81"/>
        <v>109.18181818181819</v>
      </c>
      <c r="S869" t="str">
        <f t="shared" si="82"/>
        <v>music</v>
      </c>
      <c r="T869" t="str">
        <f t="shared" si="83"/>
        <v>jazz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1">
        <f t="shared" si="78"/>
        <v>41616.027754629627</v>
      </c>
      <c r="L870" s="11">
        <f t="shared" si="79"/>
        <v>41646.027754629627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80"/>
        <v>1.1111111111111111E-3</v>
      </c>
      <c r="R870" s="6">
        <f t="shared" si="81"/>
        <v>50</v>
      </c>
      <c r="S870" t="str">
        <f t="shared" si="82"/>
        <v>music</v>
      </c>
      <c r="T870" t="str">
        <f t="shared" si="83"/>
        <v>jazz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1">
        <f t="shared" si="78"/>
        <v>41342.845567129632</v>
      </c>
      <c r="L871" s="11">
        <f t="shared" si="79"/>
        <v>41372.803900462961</v>
      </c>
      <c r="M871" t="b">
        <v>0</v>
      </c>
      <c r="N871">
        <v>3</v>
      </c>
      <c r="O871" t="b">
        <v>0</v>
      </c>
      <c r="P871" t="s">
        <v>8278</v>
      </c>
      <c r="Q871" s="5">
        <f t="shared" si="80"/>
        <v>0.11818181818181818</v>
      </c>
      <c r="R871" s="6">
        <f t="shared" si="81"/>
        <v>346.66666666666669</v>
      </c>
      <c r="S871" t="str">
        <f t="shared" si="82"/>
        <v>music</v>
      </c>
      <c r="T871" t="str">
        <f t="shared" si="83"/>
        <v>jazz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1">
        <f t="shared" si="78"/>
        <v>41488.022256944445</v>
      </c>
      <c r="L872" s="11">
        <f t="shared" si="79"/>
        <v>41518.022256944445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80"/>
        <v>3.0999999999999999E-3</v>
      </c>
      <c r="R872" s="6">
        <f t="shared" si="81"/>
        <v>12.4</v>
      </c>
      <c r="S872" t="str">
        <f t="shared" si="82"/>
        <v>music</v>
      </c>
      <c r="T872" t="str">
        <f t="shared" si="83"/>
        <v>jazz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1">
        <f t="shared" si="78"/>
        <v>41577.561284722222</v>
      </c>
      <c r="L873" s="11">
        <f t="shared" si="79"/>
        <v>41607.602951388886</v>
      </c>
      <c r="M873" t="b">
        <v>0</v>
      </c>
      <c r="N873">
        <v>12</v>
      </c>
      <c r="O873" t="b">
        <v>0</v>
      </c>
      <c r="P873" t="s">
        <v>8278</v>
      </c>
      <c r="Q873" s="5">
        <f t="shared" si="80"/>
        <v>5.4166666666666669E-2</v>
      </c>
      <c r="R873" s="6">
        <f t="shared" si="81"/>
        <v>27.083333333333332</v>
      </c>
      <c r="S873" t="str">
        <f t="shared" si="82"/>
        <v>music</v>
      </c>
      <c r="T873" t="str">
        <f t="shared" si="83"/>
        <v>jazz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1">
        <f t="shared" si="78"/>
        <v>40567.825543981482</v>
      </c>
      <c r="L874" s="11">
        <f t="shared" si="79"/>
        <v>40612.825543981482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80"/>
        <v>8.1250000000000003E-3</v>
      </c>
      <c r="R874" s="6">
        <f t="shared" si="81"/>
        <v>32.5</v>
      </c>
      <c r="S874" t="str">
        <f t="shared" si="82"/>
        <v>music</v>
      </c>
      <c r="T874" t="str">
        <f t="shared" si="83"/>
        <v>jazz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1">
        <f t="shared" si="78"/>
        <v>41184.167129629634</v>
      </c>
      <c r="L875" s="11">
        <f t="shared" si="79"/>
        <v>41224.208796296298</v>
      </c>
      <c r="M875" t="b">
        <v>0</v>
      </c>
      <c r="N875">
        <v>5</v>
      </c>
      <c r="O875" t="b">
        <v>0</v>
      </c>
      <c r="P875" t="s">
        <v>8278</v>
      </c>
      <c r="Q875" s="5">
        <f t="shared" si="80"/>
        <v>1.2857142857142857E-2</v>
      </c>
      <c r="R875" s="6">
        <f t="shared" si="81"/>
        <v>9</v>
      </c>
      <c r="S875" t="str">
        <f t="shared" si="82"/>
        <v>music</v>
      </c>
      <c r="T875" t="str">
        <f t="shared" si="83"/>
        <v>jazz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1">
        <f t="shared" si="78"/>
        <v>41368.583726851852</v>
      </c>
      <c r="L876" s="11">
        <f t="shared" si="79"/>
        <v>41398.583726851852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80"/>
        <v>0.24333333333333335</v>
      </c>
      <c r="R876" s="6">
        <f t="shared" si="81"/>
        <v>34.761904761904759</v>
      </c>
      <c r="S876" t="str">
        <f t="shared" si="82"/>
        <v>music</v>
      </c>
      <c r="T876" t="str">
        <f t="shared" si="83"/>
        <v>jazz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1">
        <f t="shared" si="78"/>
        <v>42248.723738425921</v>
      </c>
      <c r="L877" s="11">
        <f t="shared" si="79"/>
        <v>42268.723738425921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80"/>
        <v>0</v>
      </c>
      <c r="R877" s="6" t="e">
        <f t="shared" si="81"/>
        <v>#DIV/0!</v>
      </c>
      <c r="S877" t="str">
        <f t="shared" si="82"/>
        <v>music</v>
      </c>
      <c r="T877" t="str">
        <f t="shared" si="83"/>
        <v>jazz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1">
        <f t="shared" si="78"/>
        <v>41276.496840277774</v>
      </c>
      <c r="L878" s="11">
        <f t="shared" si="79"/>
        <v>41309.496840277774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80"/>
        <v>0.40799492385786801</v>
      </c>
      <c r="R878" s="6">
        <f t="shared" si="81"/>
        <v>28.577777777777779</v>
      </c>
      <c r="S878" t="str">
        <f t="shared" si="82"/>
        <v>music</v>
      </c>
      <c r="T878" t="str">
        <f t="shared" si="83"/>
        <v>jazz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1">
        <f t="shared" si="78"/>
        <v>41597.788888888892</v>
      </c>
      <c r="L879" s="11">
        <f t="shared" si="79"/>
        <v>41627.788888888892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80"/>
        <v>0.67549999999999999</v>
      </c>
      <c r="R879" s="6">
        <f t="shared" si="81"/>
        <v>46.586206896551722</v>
      </c>
      <c r="S879" t="str">
        <f t="shared" si="82"/>
        <v>music</v>
      </c>
      <c r="T879" t="str">
        <f t="shared" si="83"/>
        <v>jazz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1">
        <f t="shared" si="78"/>
        <v>40505.232916666668</v>
      </c>
      <c r="L880" s="11">
        <f t="shared" si="79"/>
        <v>40535.232916666668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80"/>
        <v>1.2999999999999999E-2</v>
      </c>
      <c r="R880" s="6">
        <f t="shared" si="81"/>
        <v>32.5</v>
      </c>
      <c r="S880" t="str">
        <f t="shared" si="82"/>
        <v>music</v>
      </c>
      <c r="T880" t="str">
        <f t="shared" si="83"/>
        <v>jazz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1">
        <f t="shared" si="78"/>
        <v>41037.829918981479</v>
      </c>
      <c r="L881" s="11">
        <f t="shared" si="79"/>
        <v>41058.829918981479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80"/>
        <v>0.30666666666666664</v>
      </c>
      <c r="R881" s="6">
        <f t="shared" si="81"/>
        <v>21.466666666666665</v>
      </c>
      <c r="S881" t="str">
        <f t="shared" si="82"/>
        <v>music</v>
      </c>
      <c r="T881" t="str">
        <f t="shared" si="83"/>
        <v>jazz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1">
        <f t="shared" si="78"/>
        <v>41179.32104166667</v>
      </c>
      <c r="L882" s="11">
        <f t="shared" si="79"/>
        <v>41212.32104166667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80"/>
        <v>2.9894179894179893E-2</v>
      </c>
      <c r="R882" s="6">
        <f t="shared" si="81"/>
        <v>14.125</v>
      </c>
      <c r="S882" t="str">
        <f t="shared" si="82"/>
        <v>music</v>
      </c>
      <c r="T882" t="str">
        <f t="shared" si="83"/>
        <v>indie rock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1">
        <f t="shared" si="78"/>
        <v>40877.25099537037</v>
      </c>
      <c r="L883" s="11">
        <f t="shared" si="79"/>
        <v>40922.25099537037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80"/>
        <v>8.0000000000000002E-3</v>
      </c>
      <c r="R883" s="6">
        <f t="shared" si="81"/>
        <v>30</v>
      </c>
      <c r="S883" t="str">
        <f t="shared" si="82"/>
        <v>music</v>
      </c>
      <c r="T883" t="str">
        <f t="shared" si="83"/>
        <v>indie rock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1">
        <f t="shared" si="78"/>
        <v>40759.860532407409</v>
      </c>
      <c r="L884" s="11">
        <f t="shared" si="79"/>
        <v>40792.860532407409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80"/>
        <v>0.20133333333333334</v>
      </c>
      <c r="R884" s="6">
        <f t="shared" si="81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1">
        <f t="shared" si="78"/>
        <v>42371.935590277775</v>
      </c>
      <c r="L885" s="11">
        <f t="shared" si="79"/>
        <v>42431.935590277775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80"/>
        <v>0.4002</v>
      </c>
      <c r="R885" s="6">
        <f t="shared" si="81"/>
        <v>83.375</v>
      </c>
      <c r="S885" t="str">
        <f t="shared" si="82"/>
        <v>music</v>
      </c>
      <c r="T885" t="str">
        <f t="shared" si="83"/>
        <v>indie rock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1">
        <f t="shared" si="78"/>
        <v>40981.802615740737</v>
      </c>
      <c r="L886" s="11">
        <f t="shared" si="79"/>
        <v>41041.104861111111</v>
      </c>
      <c r="M886" t="b">
        <v>0</v>
      </c>
      <c r="N886">
        <v>2</v>
      </c>
      <c r="O886" t="b">
        <v>0</v>
      </c>
      <c r="P886" t="s">
        <v>8279</v>
      </c>
      <c r="Q886" s="5">
        <f t="shared" si="80"/>
        <v>0.01</v>
      </c>
      <c r="R886" s="6">
        <f t="shared" si="81"/>
        <v>10</v>
      </c>
      <c r="S886" t="str">
        <f t="shared" si="82"/>
        <v>music</v>
      </c>
      <c r="T886" t="str">
        <f t="shared" si="83"/>
        <v>indie rock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1">
        <f t="shared" si="78"/>
        <v>42713.941099537042</v>
      </c>
      <c r="L887" s="11">
        <f t="shared" si="79"/>
        <v>42734.941099537042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80"/>
        <v>0.75</v>
      </c>
      <c r="R887" s="6">
        <f t="shared" si="81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1">
        <f t="shared" si="78"/>
        <v>42603.870520833334</v>
      </c>
      <c r="L888" s="11">
        <f t="shared" si="79"/>
        <v>42628.870520833334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80"/>
        <v>0.41</v>
      </c>
      <c r="R888" s="6">
        <f t="shared" si="81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1">
        <f t="shared" si="78"/>
        <v>41026.958969907406</v>
      </c>
      <c r="L889" s="11">
        <f t="shared" si="79"/>
        <v>41056.958969907406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80"/>
        <v>0</v>
      </c>
      <c r="R889" s="6" t="e">
        <f t="shared" si="81"/>
        <v>#DIV/0!</v>
      </c>
      <c r="S889" t="str">
        <f t="shared" si="82"/>
        <v>music</v>
      </c>
      <c r="T889" t="str">
        <f t="shared" si="83"/>
        <v>indie rock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1">
        <f t="shared" si="78"/>
        <v>40751.753298611111</v>
      </c>
      <c r="L890" s="11">
        <f t="shared" si="79"/>
        <v>40787.25</v>
      </c>
      <c r="M890" t="b">
        <v>0</v>
      </c>
      <c r="N890">
        <v>4</v>
      </c>
      <c r="O890" t="b">
        <v>0</v>
      </c>
      <c r="P890" t="s">
        <v>8279</v>
      </c>
      <c r="Q890" s="5">
        <f t="shared" si="80"/>
        <v>7.1999999999999995E-2</v>
      </c>
      <c r="R890" s="6">
        <f t="shared" si="81"/>
        <v>18</v>
      </c>
      <c r="S890" t="str">
        <f t="shared" si="82"/>
        <v>music</v>
      </c>
      <c r="T890" t="str">
        <f t="shared" si="83"/>
        <v>indie rock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1">
        <f t="shared" si="78"/>
        <v>41887.784062500003</v>
      </c>
      <c r="L891" s="11">
        <f t="shared" si="79"/>
        <v>41917.784062500003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80"/>
        <v>9.4412800000000005E-2</v>
      </c>
      <c r="R891" s="6">
        <f t="shared" si="81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1">
        <f t="shared" si="78"/>
        <v>41569.698831018519</v>
      </c>
      <c r="L892" s="11">
        <f t="shared" si="79"/>
        <v>41599.740497685183</v>
      </c>
      <c r="M892" t="b">
        <v>0</v>
      </c>
      <c r="N892">
        <v>4</v>
      </c>
      <c r="O892" t="b">
        <v>0</v>
      </c>
      <c r="P892" t="s">
        <v>8279</v>
      </c>
      <c r="Q892" s="5">
        <f t="shared" si="80"/>
        <v>4.1666666666666664E-2</v>
      </c>
      <c r="R892" s="6">
        <f t="shared" si="81"/>
        <v>31.25</v>
      </c>
      <c r="S892" t="str">
        <f t="shared" si="82"/>
        <v>music</v>
      </c>
      <c r="T892" t="str">
        <f t="shared" si="83"/>
        <v>indie rock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1">
        <f t="shared" si="78"/>
        <v>41842.031597222223</v>
      </c>
      <c r="L893" s="11">
        <f t="shared" si="79"/>
        <v>41872.031597222223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80"/>
        <v>3.2500000000000001E-2</v>
      </c>
      <c r="R893" s="6">
        <f t="shared" si="81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1">
        <f t="shared" si="78"/>
        <v>40304.20003472222</v>
      </c>
      <c r="L894" s="11">
        <f t="shared" si="79"/>
        <v>40391.166666666664</v>
      </c>
      <c r="M894" t="b">
        <v>0</v>
      </c>
      <c r="N894">
        <v>17</v>
      </c>
      <c r="O894" t="b">
        <v>0</v>
      </c>
      <c r="P894" t="s">
        <v>8279</v>
      </c>
      <c r="Q894" s="5">
        <f t="shared" si="80"/>
        <v>0.40749999999999997</v>
      </c>
      <c r="R894" s="6">
        <f t="shared" si="81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1">
        <f t="shared" si="78"/>
        <v>42065.897719907407</v>
      </c>
      <c r="L895" s="11">
        <f t="shared" si="79"/>
        <v>42095.856053240743</v>
      </c>
      <c r="M895" t="b">
        <v>0</v>
      </c>
      <c r="N895">
        <v>5</v>
      </c>
      <c r="O895" t="b">
        <v>0</v>
      </c>
      <c r="P895" t="s">
        <v>8279</v>
      </c>
      <c r="Q895" s="5">
        <f t="shared" si="80"/>
        <v>0.1</v>
      </c>
      <c r="R895" s="6">
        <f t="shared" si="81"/>
        <v>40</v>
      </c>
      <c r="S895" t="str">
        <f t="shared" si="82"/>
        <v>music</v>
      </c>
      <c r="T895" t="str">
        <f t="shared" si="83"/>
        <v>indie rock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1">
        <f t="shared" si="78"/>
        <v>42496.981597222228</v>
      </c>
      <c r="L896" s="11">
        <f t="shared" si="79"/>
        <v>42526.981597222228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80"/>
        <v>0.39169999999999999</v>
      </c>
      <c r="R896" s="6">
        <f t="shared" si="81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1">
        <f t="shared" si="78"/>
        <v>40431.127650462964</v>
      </c>
      <c r="L897" s="11">
        <f t="shared" si="79"/>
        <v>40476.127650462964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80"/>
        <v>2.4375000000000001E-2</v>
      </c>
      <c r="R897" s="6">
        <f t="shared" si="81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1">
        <f t="shared" si="78"/>
        <v>42218.872986111113</v>
      </c>
      <c r="L898" s="11">
        <f t="shared" si="79"/>
        <v>42244.166666666672</v>
      </c>
      <c r="M898" t="b">
        <v>0</v>
      </c>
      <c r="N898">
        <v>72</v>
      </c>
      <c r="O898" t="b">
        <v>0</v>
      </c>
      <c r="P898" t="s">
        <v>8279</v>
      </c>
      <c r="Q898" s="5">
        <f t="shared" si="80"/>
        <v>0.4</v>
      </c>
      <c r="R898" s="6">
        <f t="shared" si="81"/>
        <v>44.444444444444443</v>
      </c>
      <c r="S898" t="str">
        <f t="shared" si="82"/>
        <v>music</v>
      </c>
      <c r="T898" t="str">
        <f t="shared" si="83"/>
        <v>indie rock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1">
        <f t="shared" ref="K899:K962" si="84">(((J899/60)/60)/24)+DATE(1970,1,1)</f>
        <v>41211.688750000001</v>
      </c>
      <c r="L899" s="11">
        <f t="shared" ref="L899:L962" si="85">(((I899/60)/60)/24)+DATE(1970,1,1)</f>
        <v>41241.730416666665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86">E899/D899</f>
        <v>0</v>
      </c>
      <c r="R899" s="6" t="e">
        <f t="shared" ref="R899:R962" si="87">E899/N899</f>
        <v>#DIV/0!</v>
      </c>
      <c r="S899" t="str">
        <f t="shared" ref="S899:S962" si="88">LEFT(P899, SEARCH("/", P899)-1)</f>
        <v>music</v>
      </c>
      <c r="T899" t="str">
        <f t="shared" ref="T899:T962" si="89">RIGHT(P899,LEN(P899)-SEARCH("/",P899))</f>
        <v>indie rock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1">
        <f t="shared" si="84"/>
        <v>40878.758217592593</v>
      </c>
      <c r="L900" s="11">
        <f t="shared" si="85"/>
        <v>40923.758217592593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86"/>
        <v>2.8000000000000001E-2</v>
      </c>
      <c r="R900" s="6">
        <f t="shared" si="87"/>
        <v>35</v>
      </c>
      <c r="S900" t="str">
        <f t="shared" si="88"/>
        <v>music</v>
      </c>
      <c r="T900" t="str">
        <f t="shared" si="89"/>
        <v>indie rock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1">
        <f t="shared" si="84"/>
        <v>40646.099097222221</v>
      </c>
      <c r="L901" s="11">
        <f t="shared" si="85"/>
        <v>40691.099097222221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86"/>
        <v>0.37333333333333335</v>
      </c>
      <c r="R901" s="6">
        <f t="shared" si="87"/>
        <v>35</v>
      </c>
      <c r="S901" t="str">
        <f t="shared" si="88"/>
        <v>music</v>
      </c>
      <c r="T901" t="str">
        <f t="shared" si="89"/>
        <v>indie rock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1">
        <f t="shared" si="84"/>
        <v>42429.84956018519</v>
      </c>
      <c r="L902" s="11">
        <f t="shared" si="85"/>
        <v>42459.807893518519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86"/>
        <v>4.1999999999999997E-3</v>
      </c>
      <c r="R902" s="6">
        <f t="shared" si="87"/>
        <v>10.5</v>
      </c>
      <c r="S902" t="str">
        <f t="shared" si="88"/>
        <v>music</v>
      </c>
      <c r="T902" t="str">
        <f t="shared" si="89"/>
        <v>jazz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1">
        <f t="shared" si="84"/>
        <v>40291.81150462963</v>
      </c>
      <c r="L903" s="11">
        <f t="shared" si="85"/>
        <v>40337.799305555556</v>
      </c>
      <c r="M903" t="b">
        <v>0</v>
      </c>
      <c r="N903">
        <v>0</v>
      </c>
      <c r="O903" t="b">
        <v>0</v>
      </c>
      <c r="P903" t="s">
        <v>8278</v>
      </c>
      <c r="Q903" s="5">
        <f t="shared" si="86"/>
        <v>0</v>
      </c>
      <c r="R903" s="6" t="e">
        <f t="shared" si="87"/>
        <v>#DIV/0!</v>
      </c>
      <c r="S903" t="str">
        <f t="shared" si="88"/>
        <v>music</v>
      </c>
      <c r="T903" t="str">
        <f t="shared" si="89"/>
        <v>jazz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1">
        <f t="shared" si="84"/>
        <v>41829.965532407405</v>
      </c>
      <c r="L904" s="11">
        <f t="shared" si="85"/>
        <v>41881.645833333336</v>
      </c>
      <c r="M904" t="b">
        <v>0</v>
      </c>
      <c r="N904">
        <v>3</v>
      </c>
      <c r="O904" t="b">
        <v>0</v>
      </c>
      <c r="P904" t="s">
        <v>8278</v>
      </c>
      <c r="Q904" s="5">
        <f t="shared" si="86"/>
        <v>3.0000000000000001E-3</v>
      </c>
      <c r="R904" s="6">
        <f t="shared" si="87"/>
        <v>30</v>
      </c>
      <c r="S904" t="str">
        <f t="shared" si="88"/>
        <v>music</v>
      </c>
      <c r="T904" t="str">
        <f t="shared" si="89"/>
        <v>jazz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1">
        <f t="shared" si="84"/>
        <v>41149.796064814815</v>
      </c>
      <c r="L905" s="11">
        <f t="shared" si="85"/>
        <v>41175.100694444445</v>
      </c>
      <c r="M905" t="b">
        <v>0</v>
      </c>
      <c r="N905">
        <v>4</v>
      </c>
      <c r="O905" t="b">
        <v>0</v>
      </c>
      <c r="P905" t="s">
        <v>8278</v>
      </c>
      <c r="Q905" s="5">
        <f t="shared" si="86"/>
        <v>3.2000000000000001E-2</v>
      </c>
      <c r="R905" s="6">
        <f t="shared" si="87"/>
        <v>40</v>
      </c>
      <c r="S905" t="str">
        <f t="shared" si="88"/>
        <v>music</v>
      </c>
      <c r="T905" t="str">
        <f t="shared" si="89"/>
        <v>jazz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1">
        <f t="shared" si="84"/>
        <v>42342.080289351856</v>
      </c>
      <c r="L906" s="11">
        <f t="shared" si="85"/>
        <v>42372.080289351856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86"/>
        <v>3.0200000000000001E-3</v>
      </c>
      <c r="R906" s="6">
        <f t="shared" si="87"/>
        <v>50.333333333333336</v>
      </c>
      <c r="S906" t="str">
        <f t="shared" si="88"/>
        <v>music</v>
      </c>
      <c r="T906" t="str">
        <f t="shared" si="89"/>
        <v>jazz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1">
        <f t="shared" si="84"/>
        <v>40507.239884259259</v>
      </c>
      <c r="L907" s="11">
        <f t="shared" si="85"/>
        <v>40567.239884259259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86"/>
        <v>3.0153846153846153E-2</v>
      </c>
      <c r="R907" s="6">
        <f t="shared" si="87"/>
        <v>32.666666666666664</v>
      </c>
      <c r="S907" t="str">
        <f t="shared" si="88"/>
        <v>music</v>
      </c>
      <c r="T907" t="str">
        <f t="shared" si="89"/>
        <v>jazz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1">
        <f t="shared" si="84"/>
        <v>41681.189699074072</v>
      </c>
      <c r="L908" s="11">
        <f t="shared" si="85"/>
        <v>41711.148032407407</v>
      </c>
      <c r="M908" t="b">
        <v>0</v>
      </c>
      <c r="N908">
        <v>0</v>
      </c>
      <c r="O908" t="b">
        <v>0</v>
      </c>
      <c r="P908" t="s">
        <v>8278</v>
      </c>
      <c r="Q908" s="5">
        <f t="shared" si="86"/>
        <v>0</v>
      </c>
      <c r="R908" s="6" t="e">
        <f t="shared" si="87"/>
        <v>#DIV/0!</v>
      </c>
      <c r="S908" t="str">
        <f t="shared" si="88"/>
        <v>music</v>
      </c>
      <c r="T908" t="str">
        <f t="shared" si="89"/>
        <v>jazz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1">
        <f t="shared" si="84"/>
        <v>40767.192395833335</v>
      </c>
      <c r="L909" s="11">
        <f t="shared" si="85"/>
        <v>40797.192395833335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86"/>
        <v>0</v>
      </c>
      <c r="R909" s="6" t="e">
        <f t="shared" si="87"/>
        <v>#DIV/0!</v>
      </c>
      <c r="S909" t="str">
        <f t="shared" si="88"/>
        <v>music</v>
      </c>
      <c r="T909" t="str">
        <f t="shared" si="89"/>
        <v>jazz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1">
        <f t="shared" si="84"/>
        <v>40340.801562499997</v>
      </c>
      <c r="L910" s="11">
        <f t="shared" si="85"/>
        <v>40386.207638888889</v>
      </c>
      <c r="M910" t="b">
        <v>0</v>
      </c>
      <c r="N910">
        <v>0</v>
      </c>
      <c r="O910" t="b">
        <v>0</v>
      </c>
      <c r="P910" t="s">
        <v>8278</v>
      </c>
      <c r="Q910" s="5">
        <f t="shared" si="86"/>
        <v>0</v>
      </c>
      <c r="R910" s="6" t="e">
        <f t="shared" si="87"/>
        <v>#DIV/0!</v>
      </c>
      <c r="S910" t="str">
        <f t="shared" si="88"/>
        <v>music</v>
      </c>
      <c r="T910" t="str">
        <f t="shared" si="89"/>
        <v>jazz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1">
        <f t="shared" si="84"/>
        <v>41081.69027777778</v>
      </c>
      <c r="L911" s="11">
        <f t="shared" si="85"/>
        <v>41113.166666666664</v>
      </c>
      <c r="M911" t="b">
        <v>0</v>
      </c>
      <c r="N911">
        <v>8</v>
      </c>
      <c r="O911" t="b">
        <v>0</v>
      </c>
      <c r="P911" t="s">
        <v>8278</v>
      </c>
      <c r="Q911" s="5">
        <f t="shared" si="86"/>
        <v>3.2500000000000001E-2</v>
      </c>
      <c r="R911" s="6">
        <f t="shared" si="87"/>
        <v>65</v>
      </c>
      <c r="S911" t="str">
        <f t="shared" si="88"/>
        <v>music</v>
      </c>
      <c r="T911" t="str">
        <f t="shared" si="89"/>
        <v>jazz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1">
        <f t="shared" si="84"/>
        <v>42737.545358796298</v>
      </c>
      <c r="L912" s="11">
        <f t="shared" si="85"/>
        <v>42797.545358796298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86"/>
        <v>0.22363636363636363</v>
      </c>
      <c r="R912" s="6">
        <f t="shared" si="87"/>
        <v>24.6</v>
      </c>
      <c r="S912" t="str">
        <f t="shared" si="88"/>
        <v>music</v>
      </c>
      <c r="T912" t="str">
        <f t="shared" si="89"/>
        <v>jazz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1">
        <f t="shared" si="84"/>
        <v>41642.005150462966</v>
      </c>
      <c r="L913" s="11">
        <f t="shared" si="85"/>
        <v>41663.005150462966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86"/>
        <v>0</v>
      </c>
      <c r="R913" s="6" t="e">
        <f t="shared" si="87"/>
        <v>#DIV/0!</v>
      </c>
      <c r="S913" t="str">
        <f t="shared" si="88"/>
        <v>music</v>
      </c>
      <c r="T913" t="str">
        <f t="shared" si="89"/>
        <v>jazz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1">
        <f t="shared" si="84"/>
        <v>41194.109340277777</v>
      </c>
      <c r="L914" s="11">
        <f t="shared" si="85"/>
        <v>41254.151006944441</v>
      </c>
      <c r="M914" t="b">
        <v>0</v>
      </c>
      <c r="N914">
        <v>2</v>
      </c>
      <c r="O914" t="b">
        <v>0</v>
      </c>
      <c r="P914" t="s">
        <v>8278</v>
      </c>
      <c r="Q914" s="5">
        <f t="shared" si="86"/>
        <v>8.5714285714285719E-3</v>
      </c>
      <c r="R914" s="6">
        <f t="shared" si="87"/>
        <v>15</v>
      </c>
      <c r="S914" t="str">
        <f t="shared" si="88"/>
        <v>music</v>
      </c>
      <c r="T914" t="str">
        <f t="shared" si="89"/>
        <v>jazz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1">
        <f t="shared" si="84"/>
        <v>41004.139108796298</v>
      </c>
      <c r="L915" s="11">
        <f t="shared" si="85"/>
        <v>41034.139108796298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86"/>
        <v>6.6066666666666662E-2</v>
      </c>
      <c r="R915" s="6">
        <f t="shared" si="87"/>
        <v>82.583333333333329</v>
      </c>
      <c r="S915" t="str">
        <f t="shared" si="88"/>
        <v>music</v>
      </c>
      <c r="T915" t="str">
        <f t="shared" si="89"/>
        <v>jazz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1">
        <f t="shared" si="84"/>
        <v>41116.763275462967</v>
      </c>
      <c r="L916" s="11">
        <f t="shared" si="85"/>
        <v>41146.763275462967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86"/>
        <v>0</v>
      </c>
      <c r="R916" s="6" t="e">
        <f t="shared" si="87"/>
        <v>#DIV/0!</v>
      </c>
      <c r="S916" t="str">
        <f t="shared" si="88"/>
        <v>music</v>
      </c>
      <c r="T916" t="str">
        <f t="shared" si="89"/>
        <v>jazz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1">
        <f t="shared" si="84"/>
        <v>40937.679560185185</v>
      </c>
      <c r="L917" s="11">
        <f t="shared" si="85"/>
        <v>40969.207638888889</v>
      </c>
      <c r="M917" t="b">
        <v>0</v>
      </c>
      <c r="N917">
        <v>9</v>
      </c>
      <c r="O917" t="b">
        <v>0</v>
      </c>
      <c r="P917" t="s">
        <v>8278</v>
      </c>
      <c r="Q917" s="5">
        <f t="shared" si="86"/>
        <v>5.7692307692307696E-2</v>
      </c>
      <c r="R917" s="6">
        <f t="shared" si="87"/>
        <v>41.666666666666664</v>
      </c>
      <c r="S917" t="str">
        <f t="shared" si="88"/>
        <v>music</v>
      </c>
      <c r="T917" t="str">
        <f t="shared" si="89"/>
        <v>jazz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1">
        <f t="shared" si="84"/>
        <v>40434.853402777779</v>
      </c>
      <c r="L918" s="11">
        <f t="shared" si="85"/>
        <v>40473.208333333336</v>
      </c>
      <c r="M918" t="b">
        <v>0</v>
      </c>
      <c r="N918">
        <v>0</v>
      </c>
      <c r="O918" t="b">
        <v>0</v>
      </c>
      <c r="P918" t="s">
        <v>8278</v>
      </c>
      <c r="Q918" s="5">
        <f t="shared" si="86"/>
        <v>0</v>
      </c>
      <c r="R918" s="6" t="e">
        <f t="shared" si="87"/>
        <v>#DIV/0!</v>
      </c>
      <c r="S918" t="str">
        <f t="shared" si="88"/>
        <v>music</v>
      </c>
      <c r="T918" t="str">
        <f t="shared" si="89"/>
        <v>jazz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1">
        <f t="shared" si="84"/>
        <v>41802.94363425926</v>
      </c>
      <c r="L919" s="11">
        <f t="shared" si="85"/>
        <v>41834.104166666664</v>
      </c>
      <c r="M919" t="b">
        <v>0</v>
      </c>
      <c r="N919">
        <v>1</v>
      </c>
      <c r="O919" t="b">
        <v>0</v>
      </c>
      <c r="P919" t="s">
        <v>8278</v>
      </c>
      <c r="Q919" s="5">
        <f t="shared" si="86"/>
        <v>6.0000000000000001E-3</v>
      </c>
      <c r="R919" s="6">
        <f t="shared" si="87"/>
        <v>30</v>
      </c>
      <c r="S919" t="str">
        <f t="shared" si="88"/>
        <v>music</v>
      </c>
      <c r="T919" t="str">
        <f t="shared" si="89"/>
        <v>jazz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1">
        <f t="shared" si="84"/>
        <v>41944.916215277779</v>
      </c>
      <c r="L920" s="11">
        <f t="shared" si="85"/>
        <v>41974.957881944443</v>
      </c>
      <c r="M920" t="b">
        <v>0</v>
      </c>
      <c r="N920">
        <v>10</v>
      </c>
      <c r="O920" t="b">
        <v>0</v>
      </c>
      <c r="P920" t="s">
        <v>8278</v>
      </c>
      <c r="Q920" s="5">
        <f t="shared" si="86"/>
        <v>5.0256410256410255E-2</v>
      </c>
      <c r="R920" s="6">
        <f t="shared" si="87"/>
        <v>19.600000000000001</v>
      </c>
      <c r="S920" t="str">
        <f t="shared" si="88"/>
        <v>music</v>
      </c>
      <c r="T920" t="str">
        <f t="shared" si="89"/>
        <v>jazz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1">
        <f t="shared" si="84"/>
        <v>41227.641724537039</v>
      </c>
      <c r="L921" s="11">
        <f t="shared" si="85"/>
        <v>41262.641724537039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86"/>
        <v>5.0000000000000001E-3</v>
      </c>
      <c r="R921" s="6">
        <f t="shared" si="87"/>
        <v>100</v>
      </c>
      <c r="S921" t="str">
        <f t="shared" si="88"/>
        <v>music</v>
      </c>
      <c r="T921" t="str">
        <f t="shared" si="89"/>
        <v>jazz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1">
        <f t="shared" si="84"/>
        <v>41562.67155092593</v>
      </c>
      <c r="L922" s="11">
        <f t="shared" si="85"/>
        <v>41592.713217592594</v>
      </c>
      <c r="M922" t="b">
        <v>0</v>
      </c>
      <c r="N922">
        <v>0</v>
      </c>
      <c r="O922" t="b">
        <v>0</v>
      </c>
      <c r="P922" t="s">
        <v>8278</v>
      </c>
      <c r="Q922" s="5">
        <f t="shared" si="86"/>
        <v>0</v>
      </c>
      <c r="R922" s="6" t="e">
        <f t="shared" si="87"/>
        <v>#DIV/0!</v>
      </c>
      <c r="S922" t="str">
        <f t="shared" si="88"/>
        <v>music</v>
      </c>
      <c r="T922" t="str">
        <f t="shared" si="89"/>
        <v>jazz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1">
        <f t="shared" si="84"/>
        <v>40847.171018518515</v>
      </c>
      <c r="L923" s="11">
        <f t="shared" si="85"/>
        <v>40889.212685185186</v>
      </c>
      <c r="M923" t="b">
        <v>0</v>
      </c>
      <c r="N923">
        <v>20</v>
      </c>
      <c r="O923" t="b">
        <v>0</v>
      </c>
      <c r="P923" t="s">
        <v>8278</v>
      </c>
      <c r="Q923" s="5">
        <f t="shared" si="86"/>
        <v>0.309</v>
      </c>
      <c r="R923" s="6">
        <f t="shared" si="87"/>
        <v>231.75</v>
      </c>
      <c r="S923" t="str">
        <f t="shared" si="88"/>
        <v>music</v>
      </c>
      <c r="T923" t="str">
        <f t="shared" si="89"/>
        <v>jazz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1">
        <f t="shared" si="84"/>
        <v>41878.530011574076</v>
      </c>
      <c r="L924" s="11">
        <f t="shared" si="85"/>
        <v>41913.530011574076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86"/>
        <v>0.21037037037037037</v>
      </c>
      <c r="R924" s="6">
        <f t="shared" si="87"/>
        <v>189.33333333333334</v>
      </c>
      <c r="S924" t="str">
        <f t="shared" si="88"/>
        <v>music</v>
      </c>
      <c r="T924" t="str">
        <f t="shared" si="89"/>
        <v>jazz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1">
        <f t="shared" si="84"/>
        <v>41934.959756944445</v>
      </c>
      <c r="L925" s="11">
        <f t="shared" si="85"/>
        <v>41965.001423611116</v>
      </c>
      <c r="M925" t="b">
        <v>0</v>
      </c>
      <c r="N925">
        <v>6</v>
      </c>
      <c r="O925" t="b">
        <v>0</v>
      </c>
      <c r="P925" t="s">
        <v>8278</v>
      </c>
      <c r="Q925" s="5">
        <f t="shared" si="86"/>
        <v>2.1999999999999999E-2</v>
      </c>
      <c r="R925" s="6">
        <f t="shared" si="87"/>
        <v>55</v>
      </c>
      <c r="S925" t="str">
        <f t="shared" si="88"/>
        <v>music</v>
      </c>
      <c r="T925" t="str">
        <f t="shared" si="89"/>
        <v>jazz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1">
        <f t="shared" si="84"/>
        <v>41288.942928240744</v>
      </c>
      <c r="L926" s="11">
        <f t="shared" si="85"/>
        <v>41318.942928240744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86"/>
        <v>0.109</v>
      </c>
      <c r="R926" s="6">
        <f t="shared" si="87"/>
        <v>21.8</v>
      </c>
      <c r="S926" t="str">
        <f t="shared" si="88"/>
        <v>music</v>
      </c>
      <c r="T926" t="str">
        <f t="shared" si="89"/>
        <v>jazz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1">
        <f t="shared" si="84"/>
        <v>41575.880914351852</v>
      </c>
      <c r="L927" s="11">
        <f t="shared" si="85"/>
        <v>41605.922581018516</v>
      </c>
      <c r="M927" t="b">
        <v>0</v>
      </c>
      <c r="N927">
        <v>5</v>
      </c>
      <c r="O927" t="b">
        <v>0</v>
      </c>
      <c r="P927" t="s">
        <v>8278</v>
      </c>
      <c r="Q927" s="5">
        <f t="shared" si="86"/>
        <v>2.6666666666666668E-2</v>
      </c>
      <c r="R927" s="6">
        <f t="shared" si="87"/>
        <v>32</v>
      </c>
      <c r="S927" t="str">
        <f t="shared" si="88"/>
        <v>music</v>
      </c>
      <c r="T927" t="str">
        <f t="shared" si="89"/>
        <v>jazz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1">
        <f t="shared" si="84"/>
        <v>40338.02002314815</v>
      </c>
      <c r="L928" s="11">
        <f t="shared" si="85"/>
        <v>40367.944444444445</v>
      </c>
      <c r="M928" t="b">
        <v>0</v>
      </c>
      <c r="N928">
        <v>0</v>
      </c>
      <c r="O928" t="b">
        <v>0</v>
      </c>
      <c r="P928" t="s">
        <v>8278</v>
      </c>
      <c r="Q928" s="5">
        <f t="shared" si="86"/>
        <v>0</v>
      </c>
      <c r="R928" s="6" t="e">
        <f t="shared" si="87"/>
        <v>#DIV/0!</v>
      </c>
      <c r="S928" t="str">
        <f t="shared" si="88"/>
        <v>music</v>
      </c>
      <c r="T928" t="str">
        <f t="shared" si="89"/>
        <v>jazz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1">
        <f t="shared" si="84"/>
        <v>41013.822858796295</v>
      </c>
      <c r="L929" s="11">
        <f t="shared" si="85"/>
        <v>41043.822858796295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86"/>
        <v>0</v>
      </c>
      <c r="R929" s="6" t="e">
        <f t="shared" si="87"/>
        <v>#DIV/0!</v>
      </c>
      <c r="S929" t="str">
        <f t="shared" si="88"/>
        <v>music</v>
      </c>
      <c r="T929" t="str">
        <f t="shared" si="89"/>
        <v>jazz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1">
        <f t="shared" si="84"/>
        <v>41180.86241898148</v>
      </c>
      <c r="L930" s="11">
        <f t="shared" si="85"/>
        <v>41231</v>
      </c>
      <c r="M930" t="b">
        <v>0</v>
      </c>
      <c r="N930">
        <v>28</v>
      </c>
      <c r="O930" t="b">
        <v>0</v>
      </c>
      <c r="P930" t="s">
        <v>8278</v>
      </c>
      <c r="Q930" s="5">
        <f t="shared" si="86"/>
        <v>0.10862068965517241</v>
      </c>
      <c r="R930" s="6">
        <f t="shared" si="87"/>
        <v>56.25</v>
      </c>
      <c r="S930" t="str">
        <f t="shared" si="88"/>
        <v>music</v>
      </c>
      <c r="T930" t="str">
        <f t="shared" si="89"/>
        <v>jazz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1">
        <f t="shared" si="84"/>
        <v>40978.238067129627</v>
      </c>
      <c r="L931" s="11">
        <f t="shared" si="85"/>
        <v>41008.196400462963</v>
      </c>
      <c r="M931" t="b">
        <v>0</v>
      </c>
      <c r="N931">
        <v>0</v>
      </c>
      <c r="O931" t="b">
        <v>0</v>
      </c>
      <c r="P931" t="s">
        <v>8278</v>
      </c>
      <c r="Q931" s="5">
        <f t="shared" si="86"/>
        <v>0</v>
      </c>
      <c r="R931" s="6" t="e">
        <f t="shared" si="87"/>
        <v>#DIV/0!</v>
      </c>
      <c r="S931" t="str">
        <f t="shared" si="88"/>
        <v>music</v>
      </c>
      <c r="T931" t="str">
        <f t="shared" si="89"/>
        <v>jazz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1">
        <f t="shared" si="84"/>
        <v>40312.915578703702</v>
      </c>
      <c r="L932" s="11">
        <f t="shared" si="85"/>
        <v>40354.897222222222</v>
      </c>
      <c r="M932" t="b">
        <v>0</v>
      </c>
      <c r="N932">
        <v>5</v>
      </c>
      <c r="O932" t="b">
        <v>0</v>
      </c>
      <c r="P932" t="s">
        <v>8278</v>
      </c>
      <c r="Q932" s="5">
        <f t="shared" si="86"/>
        <v>0.38333333333333336</v>
      </c>
      <c r="R932" s="6">
        <f t="shared" si="87"/>
        <v>69</v>
      </c>
      <c r="S932" t="str">
        <f t="shared" si="88"/>
        <v>music</v>
      </c>
      <c r="T932" t="str">
        <f t="shared" si="89"/>
        <v>jazz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1">
        <f t="shared" si="84"/>
        <v>41680.359976851854</v>
      </c>
      <c r="L933" s="11">
        <f t="shared" si="85"/>
        <v>41714.916666666664</v>
      </c>
      <c r="M933" t="b">
        <v>0</v>
      </c>
      <c r="N933">
        <v>7</v>
      </c>
      <c r="O933" t="b">
        <v>0</v>
      </c>
      <c r="P933" t="s">
        <v>8278</v>
      </c>
      <c r="Q933" s="5">
        <f t="shared" si="86"/>
        <v>6.5500000000000003E-2</v>
      </c>
      <c r="R933" s="6">
        <f t="shared" si="87"/>
        <v>18.714285714285715</v>
      </c>
      <c r="S933" t="str">
        <f t="shared" si="88"/>
        <v>music</v>
      </c>
      <c r="T933" t="str">
        <f t="shared" si="89"/>
        <v>jazz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1">
        <f t="shared" si="84"/>
        <v>41310.969270833331</v>
      </c>
      <c r="L934" s="11">
        <f t="shared" si="85"/>
        <v>41355.927604166667</v>
      </c>
      <c r="M934" t="b">
        <v>0</v>
      </c>
      <c r="N934">
        <v>30</v>
      </c>
      <c r="O934" t="b">
        <v>0</v>
      </c>
      <c r="P934" t="s">
        <v>8278</v>
      </c>
      <c r="Q934" s="5">
        <f t="shared" si="86"/>
        <v>0.14536842105263159</v>
      </c>
      <c r="R934" s="6">
        <f t="shared" si="87"/>
        <v>46.033333333333331</v>
      </c>
      <c r="S934" t="str">
        <f t="shared" si="88"/>
        <v>music</v>
      </c>
      <c r="T934" t="str">
        <f t="shared" si="89"/>
        <v>jazz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1">
        <f t="shared" si="84"/>
        <v>41711.169085648151</v>
      </c>
      <c r="L935" s="11">
        <f t="shared" si="85"/>
        <v>41771.169085648151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86"/>
        <v>0.06</v>
      </c>
      <c r="R935" s="6">
        <f t="shared" si="87"/>
        <v>60</v>
      </c>
      <c r="S935" t="str">
        <f t="shared" si="88"/>
        <v>music</v>
      </c>
      <c r="T935" t="str">
        <f t="shared" si="89"/>
        <v>jazz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1">
        <f t="shared" si="84"/>
        <v>41733.737083333333</v>
      </c>
      <c r="L936" s="11">
        <f t="shared" si="85"/>
        <v>41763.25</v>
      </c>
      <c r="M936" t="b">
        <v>0</v>
      </c>
      <c r="N936">
        <v>30</v>
      </c>
      <c r="O936" t="b">
        <v>0</v>
      </c>
      <c r="P936" t="s">
        <v>8278</v>
      </c>
      <c r="Q936" s="5">
        <f t="shared" si="86"/>
        <v>0.30399999999999999</v>
      </c>
      <c r="R936" s="6">
        <f t="shared" si="87"/>
        <v>50.666666666666664</v>
      </c>
      <c r="S936" t="str">
        <f t="shared" si="88"/>
        <v>music</v>
      </c>
      <c r="T936" t="str">
        <f t="shared" si="89"/>
        <v>jazz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1">
        <f t="shared" si="84"/>
        <v>42368.333668981482</v>
      </c>
      <c r="L937" s="11">
        <f t="shared" si="85"/>
        <v>42398.333668981482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86"/>
        <v>1.4285714285714285E-2</v>
      </c>
      <c r="R937" s="6">
        <f t="shared" si="87"/>
        <v>25</v>
      </c>
      <c r="S937" t="str">
        <f t="shared" si="88"/>
        <v>music</v>
      </c>
      <c r="T937" t="str">
        <f t="shared" si="89"/>
        <v>jazz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1">
        <f t="shared" si="84"/>
        <v>40883.024178240739</v>
      </c>
      <c r="L938" s="11">
        <f t="shared" si="85"/>
        <v>40926.833333333336</v>
      </c>
      <c r="M938" t="b">
        <v>0</v>
      </c>
      <c r="N938">
        <v>0</v>
      </c>
      <c r="O938" t="b">
        <v>0</v>
      </c>
      <c r="P938" t="s">
        <v>8278</v>
      </c>
      <c r="Q938" s="5">
        <f t="shared" si="86"/>
        <v>0</v>
      </c>
      <c r="R938" s="6" t="e">
        <f t="shared" si="87"/>
        <v>#DIV/0!</v>
      </c>
      <c r="S938" t="str">
        <f t="shared" si="88"/>
        <v>music</v>
      </c>
      <c r="T938" t="str">
        <f t="shared" si="89"/>
        <v>jazz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1">
        <f t="shared" si="84"/>
        <v>41551.798113425924</v>
      </c>
      <c r="L939" s="11">
        <f t="shared" si="85"/>
        <v>41581.839780092596</v>
      </c>
      <c r="M939" t="b">
        <v>0</v>
      </c>
      <c r="N939">
        <v>2</v>
      </c>
      <c r="O939" t="b">
        <v>0</v>
      </c>
      <c r="P939" t="s">
        <v>8278</v>
      </c>
      <c r="Q939" s="5">
        <f t="shared" si="86"/>
        <v>1.1428571428571429E-2</v>
      </c>
      <c r="R939" s="6">
        <f t="shared" si="87"/>
        <v>20</v>
      </c>
      <c r="S939" t="str">
        <f t="shared" si="88"/>
        <v>music</v>
      </c>
      <c r="T939" t="str">
        <f t="shared" si="89"/>
        <v>jazz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1">
        <f t="shared" si="84"/>
        <v>41124.479722222226</v>
      </c>
      <c r="L940" s="11">
        <f t="shared" si="85"/>
        <v>41154.479722222226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86"/>
        <v>3.5714285714285713E-3</v>
      </c>
      <c r="R940" s="6">
        <f t="shared" si="87"/>
        <v>25</v>
      </c>
      <c r="S940" t="str">
        <f t="shared" si="88"/>
        <v>music</v>
      </c>
      <c r="T940" t="str">
        <f t="shared" si="89"/>
        <v>jazz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1">
        <f t="shared" si="84"/>
        <v>41416.763171296298</v>
      </c>
      <c r="L941" s="11">
        <f t="shared" si="85"/>
        <v>41455.831944444442</v>
      </c>
      <c r="M941" t="b">
        <v>0</v>
      </c>
      <c r="N941">
        <v>2</v>
      </c>
      <c r="O941" t="b">
        <v>0</v>
      </c>
      <c r="P941" t="s">
        <v>8278</v>
      </c>
      <c r="Q941" s="5">
        <f t="shared" si="86"/>
        <v>1.4545454545454545E-2</v>
      </c>
      <c r="R941" s="6">
        <f t="shared" si="87"/>
        <v>20</v>
      </c>
      <c r="S941" t="str">
        <f t="shared" si="88"/>
        <v>music</v>
      </c>
      <c r="T941" t="str">
        <f t="shared" si="89"/>
        <v>jazz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1">
        <f t="shared" si="84"/>
        <v>42182.008402777778</v>
      </c>
      <c r="L942" s="11">
        <f t="shared" si="85"/>
        <v>42227.008402777778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86"/>
        <v>0.17155555555555554</v>
      </c>
      <c r="R942" s="6">
        <f t="shared" si="87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1">
        <f t="shared" si="84"/>
        <v>42746.096585648149</v>
      </c>
      <c r="L943" s="11">
        <f t="shared" si="85"/>
        <v>42776.096585648149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86"/>
        <v>2.3220000000000001E-2</v>
      </c>
      <c r="R943" s="6">
        <f t="shared" si="87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1">
        <f t="shared" si="84"/>
        <v>42382.843287037031</v>
      </c>
      <c r="L944" s="11">
        <f t="shared" si="85"/>
        <v>42418.843287037031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86"/>
        <v>8.9066666666666669E-2</v>
      </c>
      <c r="R944" s="6">
        <f t="shared" si="87"/>
        <v>41.75</v>
      </c>
      <c r="S944" t="str">
        <f t="shared" si="88"/>
        <v>technology</v>
      </c>
      <c r="T944" t="str">
        <f t="shared" si="89"/>
        <v>wearables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1">
        <f t="shared" si="84"/>
        <v>42673.66788194445</v>
      </c>
      <c r="L945" s="11">
        <f t="shared" si="85"/>
        <v>42703.709548611107</v>
      </c>
      <c r="M945" t="b">
        <v>0</v>
      </c>
      <c r="N945">
        <v>12</v>
      </c>
      <c r="O945" t="b">
        <v>0</v>
      </c>
      <c r="P945" t="s">
        <v>8273</v>
      </c>
      <c r="Q945" s="5">
        <f t="shared" si="86"/>
        <v>9.633333333333334E-2</v>
      </c>
      <c r="R945" s="6">
        <f t="shared" si="87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1">
        <f t="shared" si="84"/>
        <v>42444.583912037036</v>
      </c>
      <c r="L946" s="11">
        <f t="shared" si="85"/>
        <v>42478.583333333328</v>
      </c>
      <c r="M946" t="b">
        <v>0</v>
      </c>
      <c r="N946">
        <v>96</v>
      </c>
      <c r="O946" t="b">
        <v>0</v>
      </c>
      <c r="P946" t="s">
        <v>8273</v>
      </c>
      <c r="Q946" s="5">
        <f t="shared" si="86"/>
        <v>0.13325999999999999</v>
      </c>
      <c r="R946" s="6">
        <f t="shared" si="87"/>
        <v>69.40625</v>
      </c>
      <c r="S946" t="str">
        <f t="shared" si="88"/>
        <v>technology</v>
      </c>
      <c r="T946" t="str">
        <f t="shared" si="89"/>
        <v>wearables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1">
        <f t="shared" si="84"/>
        <v>42732.872986111113</v>
      </c>
      <c r="L947" s="11">
        <f t="shared" si="85"/>
        <v>42784.999305555553</v>
      </c>
      <c r="M947" t="b">
        <v>0</v>
      </c>
      <c r="N947">
        <v>16</v>
      </c>
      <c r="O947" t="b">
        <v>0</v>
      </c>
      <c r="P947" t="s">
        <v>8273</v>
      </c>
      <c r="Q947" s="5">
        <f t="shared" si="86"/>
        <v>2.4840000000000001E-2</v>
      </c>
      <c r="R947" s="6">
        <f t="shared" si="87"/>
        <v>155.25</v>
      </c>
      <c r="S947" t="str">
        <f t="shared" si="88"/>
        <v>technology</v>
      </c>
      <c r="T947" t="str">
        <f t="shared" si="89"/>
        <v>wearables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1">
        <f t="shared" si="84"/>
        <v>42592.750555555554</v>
      </c>
      <c r="L948" s="11">
        <f t="shared" si="85"/>
        <v>42622.750555555554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86"/>
        <v>1.9066666666666666E-2</v>
      </c>
      <c r="R948" s="6">
        <f t="shared" si="87"/>
        <v>57.2</v>
      </c>
      <c r="S948" t="str">
        <f t="shared" si="88"/>
        <v>technology</v>
      </c>
      <c r="T948" t="str">
        <f t="shared" si="89"/>
        <v>wearables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1">
        <f t="shared" si="84"/>
        <v>42491.781319444446</v>
      </c>
      <c r="L949" s="11">
        <f t="shared" si="85"/>
        <v>42551.781319444446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86"/>
        <v>0</v>
      </c>
      <c r="R949" s="6" t="e">
        <f t="shared" si="87"/>
        <v>#DIV/0!</v>
      </c>
      <c r="S949" t="str">
        <f t="shared" si="88"/>
        <v>technology</v>
      </c>
      <c r="T949" t="str">
        <f t="shared" si="89"/>
        <v>wearables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1">
        <f t="shared" si="84"/>
        <v>42411.828287037039</v>
      </c>
      <c r="L950" s="11">
        <f t="shared" si="85"/>
        <v>42441.828287037039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86"/>
        <v>0.12</v>
      </c>
      <c r="R950" s="6">
        <f t="shared" si="87"/>
        <v>60</v>
      </c>
      <c r="S950" t="str">
        <f t="shared" si="88"/>
        <v>technology</v>
      </c>
      <c r="T950" t="str">
        <f t="shared" si="89"/>
        <v>wearables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1">
        <f t="shared" si="84"/>
        <v>42361.043703703705</v>
      </c>
      <c r="L951" s="11">
        <f t="shared" si="85"/>
        <v>42421.043703703705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86"/>
        <v>1.3650000000000001E-2</v>
      </c>
      <c r="R951" s="6">
        <f t="shared" si="87"/>
        <v>39</v>
      </c>
      <c r="S951" t="str">
        <f t="shared" si="88"/>
        <v>technology</v>
      </c>
      <c r="T951" t="str">
        <f t="shared" si="89"/>
        <v>wearables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1">
        <f t="shared" si="84"/>
        <v>42356.750706018516</v>
      </c>
      <c r="L952" s="11">
        <f t="shared" si="85"/>
        <v>42386.750706018516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86"/>
        <v>0.28039999999999998</v>
      </c>
      <c r="R952" s="6">
        <f t="shared" si="87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1">
        <f t="shared" si="84"/>
        <v>42480.653611111105</v>
      </c>
      <c r="L953" s="11">
        <f t="shared" si="85"/>
        <v>42525.653611111105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86"/>
        <v>0.38390000000000002</v>
      </c>
      <c r="R953" s="6">
        <f t="shared" si="87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1">
        <f t="shared" si="84"/>
        <v>42662.613564814819</v>
      </c>
      <c r="L954" s="11">
        <f t="shared" si="85"/>
        <v>42692.655231481483</v>
      </c>
      <c r="M954" t="b">
        <v>0</v>
      </c>
      <c r="N954">
        <v>196</v>
      </c>
      <c r="O954" t="b">
        <v>0</v>
      </c>
      <c r="P954" t="s">
        <v>8273</v>
      </c>
      <c r="Q954" s="5">
        <f t="shared" si="86"/>
        <v>0.39942857142857141</v>
      </c>
      <c r="R954" s="6">
        <f t="shared" si="87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1">
        <f t="shared" si="84"/>
        <v>41999.164340277777</v>
      </c>
      <c r="L955" s="11">
        <f t="shared" si="85"/>
        <v>42029.164340277777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86"/>
        <v>8.3999999999999995E-3</v>
      </c>
      <c r="R955" s="6">
        <f t="shared" si="87"/>
        <v>25.2</v>
      </c>
      <c r="S955" t="str">
        <f t="shared" si="88"/>
        <v>technology</v>
      </c>
      <c r="T955" t="str">
        <f t="shared" si="89"/>
        <v>wearables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1">
        <f t="shared" si="84"/>
        <v>42194.833784722221</v>
      </c>
      <c r="L956" s="11">
        <f t="shared" si="85"/>
        <v>42236.833784722221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86"/>
        <v>0.43406666666666666</v>
      </c>
      <c r="R956" s="6">
        <f t="shared" si="87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1">
        <f t="shared" si="84"/>
        <v>42586.295138888891</v>
      </c>
      <c r="L957" s="11">
        <f t="shared" si="85"/>
        <v>42626.295138888891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86"/>
        <v>5.6613333333333335E-2</v>
      </c>
      <c r="R957" s="6">
        <f t="shared" si="87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1">
        <f t="shared" si="84"/>
        <v>42060.913877314815</v>
      </c>
      <c r="L958" s="11">
        <f t="shared" si="85"/>
        <v>42120.872210648144</v>
      </c>
      <c r="M958" t="b">
        <v>0</v>
      </c>
      <c r="N958">
        <v>17</v>
      </c>
      <c r="O958" t="b">
        <v>0</v>
      </c>
      <c r="P958" t="s">
        <v>8273</v>
      </c>
      <c r="Q958" s="5">
        <f t="shared" si="86"/>
        <v>1.7219999999999999E-2</v>
      </c>
      <c r="R958" s="6">
        <f t="shared" si="87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1">
        <f t="shared" si="84"/>
        <v>42660.552465277782</v>
      </c>
      <c r="L959" s="11">
        <f t="shared" si="85"/>
        <v>42691.594131944439</v>
      </c>
      <c r="M959" t="b">
        <v>0</v>
      </c>
      <c r="N959">
        <v>7</v>
      </c>
      <c r="O959" t="b">
        <v>0</v>
      </c>
      <c r="P959" t="s">
        <v>8273</v>
      </c>
      <c r="Q959" s="5">
        <f t="shared" si="86"/>
        <v>1.9416666666666665E-2</v>
      </c>
      <c r="R959" s="6">
        <f t="shared" si="87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1">
        <f t="shared" si="84"/>
        <v>42082.802812499998</v>
      </c>
      <c r="L960" s="11">
        <f t="shared" si="85"/>
        <v>42104.207638888889</v>
      </c>
      <c r="M960" t="b">
        <v>0</v>
      </c>
      <c r="N960">
        <v>17</v>
      </c>
      <c r="O960" t="b">
        <v>0</v>
      </c>
      <c r="P960" t="s">
        <v>8273</v>
      </c>
      <c r="Q960" s="5">
        <f t="shared" si="86"/>
        <v>0.11328275684711328</v>
      </c>
      <c r="R960" s="6">
        <f t="shared" si="87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1">
        <f t="shared" si="84"/>
        <v>41993.174363425926</v>
      </c>
      <c r="L961" s="11">
        <f t="shared" si="85"/>
        <v>42023.174363425926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86"/>
        <v>0.3886</v>
      </c>
      <c r="R961" s="6">
        <f t="shared" si="87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1">
        <f t="shared" si="84"/>
        <v>42766.626793981486</v>
      </c>
      <c r="L962" s="11">
        <f t="shared" si="85"/>
        <v>42808.585127314815</v>
      </c>
      <c r="M962" t="b">
        <v>0</v>
      </c>
      <c r="N962">
        <v>188</v>
      </c>
      <c r="O962" t="b">
        <v>0</v>
      </c>
      <c r="P962" t="s">
        <v>8273</v>
      </c>
      <c r="Q962" s="5">
        <f t="shared" si="86"/>
        <v>0.46100628930817611</v>
      </c>
      <c r="R962" s="6">
        <f t="shared" si="87"/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1">
        <f t="shared" ref="K963:K1026" si="90">(((J963/60)/60)/24)+DATE(1970,1,1)</f>
        <v>42740.693692129629</v>
      </c>
      <c r="L963" s="11">
        <f t="shared" ref="L963:L1026" si="91">(((I963/60)/60)/24)+DATE(1970,1,1)</f>
        <v>42786.791666666672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92">E963/D963</f>
        <v>0.42188421052631581</v>
      </c>
      <c r="R963" s="6">
        <f t="shared" ref="R963:R1026" si="93">E963/N963</f>
        <v>364.35454545454547</v>
      </c>
      <c r="S963" t="str">
        <f t="shared" ref="S963:S1026" si="94">LEFT(P963, SEARCH("/", P963)-1)</f>
        <v>technology</v>
      </c>
      <c r="T963" t="str">
        <f t="shared" ref="T963:T1026" si="95">RIGHT(P963,LEN(P963)-SEARCH("/",P963))</f>
        <v>wearables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1">
        <f t="shared" si="90"/>
        <v>42373.712418981479</v>
      </c>
      <c r="L964" s="11">
        <f t="shared" si="91"/>
        <v>42411.712418981479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92"/>
        <v>0.2848</v>
      </c>
      <c r="R964" s="6">
        <f t="shared" si="93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1">
        <f t="shared" si="90"/>
        <v>42625.635636574079</v>
      </c>
      <c r="L965" s="11">
        <f t="shared" si="91"/>
        <v>42660.635636574079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92"/>
        <v>1.0771428571428571E-2</v>
      </c>
      <c r="R965" s="6">
        <f t="shared" si="93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1">
        <f t="shared" si="90"/>
        <v>42208.628692129627</v>
      </c>
      <c r="L966" s="11">
        <f t="shared" si="91"/>
        <v>42248.628692129627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92"/>
        <v>7.9909090909090902E-3</v>
      </c>
      <c r="R966" s="6">
        <f t="shared" si="93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1">
        <f t="shared" si="90"/>
        <v>42637.016736111109</v>
      </c>
      <c r="L967" s="11">
        <f t="shared" si="91"/>
        <v>42669.165972222225</v>
      </c>
      <c r="M967" t="b">
        <v>0</v>
      </c>
      <c r="N967">
        <v>6</v>
      </c>
      <c r="O967" t="b">
        <v>0</v>
      </c>
      <c r="P967" t="s">
        <v>8273</v>
      </c>
      <c r="Q967" s="5">
        <f t="shared" si="92"/>
        <v>1.192E-2</v>
      </c>
      <c r="R967" s="6">
        <f t="shared" si="93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1">
        <f t="shared" si="90"/>
        <v>42619.635787037041</v>
      </c>
      <c r="L968" s="11">
        <f t="shared" si="91"/>
        <v>42649.635787037041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92"/>
        <v>0.14799999999999999</v>
      </c>
      <c r="R968" s="6">
        <f t="shared" si="93"/>
        <v>59.2</v>
      </c>
      <c r="S968" t="str">
        <f t="shared" si="94"/>
        <v>technology</v>
      </c>
      <c r="T968" t="str">
        <f t="shared" si="95"/>
        <v>wearables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1">
        <f t="shared" si="90"/>
        <v>42422.254328703704</v>
      </c>
      <c r="L969" s="11">
        <f t="shared" si="91"/>
        <v>42482.21266203704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92"/>
        <v>0.17810000000000001</v>
      </c>
      <c r="R969" s="6">
        <f t="shared" si="93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1">
        <f t="shared" si="90"/>
        <v>41836.847615740742</v>
      </c>
      <c r="L970" s="11">
        <f t="shared" si="91"/>
        <v>41866.847615740742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92"/>
        <v>1.325E-2</v>
      </c>
      <c r="R970" s="6">
        <f t="shared" si="93"/>
        <v>26.5</v>
      </c>
      <c r="S970" t="str">
        <f t="shared" si="94"/>
        <v>technology</v>
      </c>
      <c r="T970" t="str">
        <f t="shared" si="95"/>
        <v>wearables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1">
        <f t="shared" si="90"/>
        <v>42742.30332175926</v>
      </c>
      <c r="L971" s="11">
        <f t="shared" si="91"/>
        <v>42775.30332175926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92"/>
        <v>0.46666666666666667</v>
      </c>
      <c r="R971" s="6">
        <f t="shared" si="93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1">
        <f t="shared" si="90"/>
        <v>42721.220520833333</v>
      </c>
      <c r="L972" s="11">
        <f t="shared" si="91"/>
        <v>42758.207638888889</v>
      </c>
      <c r="M972" t="b">
        <v>0</v>
      </c>
      <c r="N972">
        <v>14</v>
      </c>
      <c r="O972" t="b">
        <v>0</v>
      </c>
      <c r="P972" t="s">
        <v>8273</v>
      </c>
      <c r="Q972" s="5">
        <f t="shared" si="92"/>
        <v>0.4592</v>
      </c>
      <c r="R972" s="6">
        <f t="shared" si="93"/>
        <v>164</v>
      </c>
      <c r="S972" t="str">
        <f t="shared" si="94"/>
        <v>technology</v>
      </c>
      <c r="T972" t="str">
        <f t="shared" si="95"/>
        <v>wearables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1">
        <f t="shared" si="90"/>
        <v>42111.709027777775</v>
      </c>
      <c r="L973" s="11">
        <f t="shared" si="91"/>
        <v>42156.709027777775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92"/>
        <v>2.2599999999999999E-3</v>
      </c>
      <c r="R973" s="6">
        <f t="shared" si="93"/>
        <v>45.2</v>
      </c>
      <c r="S973" t="str">
        <f t="shared" si="94"/>
        <v>technology</v>
      </c>
      <c r="T973" t="str">
        <f t="shared" si="95"/>
        <v>wearables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1">
        <f t="shared" si="90"/>
        <v>41856.865717592591</v>
      </c>
      <c r="L974" s="11">
        <f t="shared" si="91"/>
        <v>41886.290972222225</v>
      </c>
      <c r="M974" t="b">
        <v>0</v>
      </c>
      <c r="N974">
        <v>45</v>
      </c>
      <c r="O974" t="b">
        <v>0</v>
      </c>
      <c r="P974" t="s">
        <v>8273</v>
      </c>
      <c r="Q974" s="5">
        <f t="shared" si="92"/>
        <v>0.34625</v>
      </c>
      <c r="R974" s="6">
        <f t="shared" si="93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1">
        <f t="shared" si="90"/>
        <v>42257.014965277776</v>
      </c>
      <c r="L975" s="11">
        <f t="shared" si="91"/>
        <v>42317.056631944448</v>
      </c>
      <c r="M975" t="b">
        <v>0</v>
      </c>
      <c r="N975">
        <v>8</v>
      </c>
      <c r="O975" t="b">
        <v>0</v>
      </c>
      <c r="P975" t="s">
        <v>8273</v>
      </c>
      <c r="Q975" s="5">
        <f t="shared" si="92"/>
        <v>2.0549999999999999E-2</v>
      </c>
      <c r="R975" s="6">
        <f t="shared" si="93"/>
        <v>51.375</v>
      </c>
      <c r="S975" t="str">
        <f t="shared" si="94"/>
        <v>technology</v>
      </c>
      <c r="T975" t="str">
        <f t="shared" si="95"/>
        <v>wearables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1">
        <f t="shared" si="90"/>
        <v>42424.749490740738</v>
      </c>
      <c r="L976" s="11">
        <f t="shared" si="91"/>
        <v>42454.707824074074</v>
      </c>
      <c r="M976" t="b">
        <v>0</v>
      </c>
      <c r="N976">
        <v>3</v>
      </c>
      <c r="O976" t="b">
        <v>0</v>
      </c>
      <c r="P976" t="s">
        <v>8273</v>
      </c>
      <c r="Q976" s="5">
        <f t="shared" si="92"/>
        <v>5.5999999999999999E-3</v>
      </c>
      <c r="R976" s="6">
        <f t="shared" si="93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1">
        <f t="shared" si="90"/>
        <v>42489.696585648147</v>
      </c>
      <c r="L977" s="11">
        <f t="shared" si="91"/>
        <v>42549.696585648147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92"/>
        <v>2.6069999999999999E-2</v>
      </c>
      <c r="R977" s="6">
        <f t="shared" si="93"/>
        <v>108.625</v>
      </c>
      <c r="S977" t="str">
        <f t="shared" si="94"/>
        <v>technology</v>
      </c>
      <c r="T977" t="str">
        <f t="shared" si="95"/>
        <v>wearables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1">
        <f t="shared" si="90"/>
        <v>42185.058993055558</v>
      </c>
      <c r="L978" s="11">
        <f t="shared" si="91"/>
        <v>42230.058993055558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92"/>
        <v>1.9259999999999999E-2</v>
      </c>
      <c r="R978" s="6">
        <f t="shared" si="93"/>
        <v>160.5</v>
      </c>
      <c r="S978" t="str">
        <f t="shared" si="94"/>
        <v>technology</v>
      </c>
      <c r="T978" t="str">
        <f t="shared" si="95"/>
        <v>wearables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1">
        <f t="shared" si="90"/>
        <v>42391.942094907412</v>
      </c>
      <c r="L979" s="11">
        <f t="shared" si="91"/>
        <v>42421.942094907412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92"/>
        <v>0.33666666666666667</v>
      </c>
      <c r="R979" s="6">
        <f t="shared" si="93"/>
        <v>75.75</v>
      </c>
      <c r="S979" t="str">
        <f t="shared" si="94"/>
        <v>technology</v>
      </c>
      <c r="T979" t="str">
        <f t="shared" si="95"/>
        <v>wearables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1">
        <f t="shared" si="90"/>
        <v>42395.309039351851</v>
      </c>
      <c r="L980" s="11">
        <f t="shared" si="91"/>
        <v>42425.309039351851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92"/>
        <v>0.5626326718299024</v>
      </c>
      <c r="R980" s="6">
        <f t="shared" si="93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1">
        <f t="shared" si="90"/>
        <v>42506.416990740734</v>
      </c>
      <c r="L981" s="11">
        <f t="shared" si="91"/>
        <v>42541.790972222225</v>
      </c>
      <c r="M981" t="b">
        <v>0</v>
      </c>
      <c r="N981">
        <v>96</v>
      </c>
      <c r="O981" t="b">
        <v>0</v>
      </c>
      <c r="P981" t="s">
        <v>8273</v>
      </c>
      <c r="Q981" s="5">
        <f t="shared" si="92"/>
        <v>0.82817600000000002</v>
      </c>
      <c r="R981" s="6">
        <f t="shared" si="93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1">
        <f t="shared" si="90"/>
        <v>41928.904189814813</v>
      </c>
      <c r="L982" s="11">
        <f t="shared" si="91"/>
        <v>41973.945856481485</v>
      </c>
      <c r="M982" t="b">
        <v>0</v>
      </c>
      <c r="N982">
        <v>31</v>
      </c>
      <c r="O982" t="b">
        <v>0</v>
      </c>
      <c r="P982" t="s">
        <v>8273</v>
      </c>
      <c r="Q982" s="5">
        <f t="shared" si="92"/>
        <v>0.14860000000000001</v>
      </c>
      <c r="R982" s="6">
        <f t="shared" si="93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1">
        <f t="shared" si="90"/>
        <v>41830.947013888886</v>
      </c>
      <c r="L983" s="11">
        <f t="shared" si="91"/>
        <v>41860.947013888886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92"/>
        <v>1.2375123751237513E-4</v>
      </c>
      <c r="R983" s="6">
        <f t="shared" si="93"/>
        <v>2.75</v>
      </c>
      <c r="S983" t="str">
        <f t="shared" si="94"/>
        <v>technology</v>
      </c>
      <c r="T983" t="str">
        <f t="shared" si="95"/>
        <v>wearables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1">
        <f t="shared" si="90"/>
        <v>42615.753310185188</v>
      </c>
      <c r="L984" s="11">
        <f t="shared" si="91"/>
        <v>42645.753310185188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92"/>
        <v>1.7142857142857143E-4</v>
      </c>
      <c r="R984" s="6">
        <f t="shared" si="93"/>
        <v>1</v>
      </c>
      <c r="S984" t="str">
        <f t="shared" si="94"/>
        <v>technology</v>
      </c>
      <c r="T984" t="str">
        <f t="shared" si="95"/>
        <v>wearables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1">
        <f t="shared" si="90"/>
        <v>42574.667650462965</v>
      </c>
      <c r="L985" s="11">
        <f t="shared" si="91"/>
        <v>42605.870833333334</v>
      </c>
      <c r="M985" t="b">
        <v>0</v>
      </c>
      <c r="N985">
        <v>179</v>
      </c>
      <c r="O985" t="b">
        <v>0</v>
      </c>
      <c r="P985" t="s">
        <v>8273</v>
      </c>
      <c r="Q985" s="5">
        <f t="shared" si="92"/>
        <v>0.2950613611721471</v>
      </c>
      <c r="R985" s="6">
        <f t="shared" si="93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1">
        <f t="shared" si="90"/>
        <v>42061.11583333333</v>
      </c>
      <c r="L986" s="11">
        <f t="shared" si="91"/>
        <v>42091.074166666673</v>
      </c>
      <c r="M986" t="b">
        <v>0</v>
      </c>
      <c r="N986">
        <v>3</v>
      </c>
      <c r="O986" t="b">
        <v>0</v>
      </c>
      <c r="P986" t="s">
        <v>8273</v>
      </c>
      <c r="Q986" s="5">
        <f t="shared" si="92"/>
        <v>1.06E-2</v>
      </c>
      <c r="R986" s="6">
        <f t="shared" si="93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1">
        <f t="shared" si="90"/>
        <v>42339.967708333337</v>
      </c>
      <c r="L987" s="11">
        <f t="shared" si="91"/>
        <v>42369.958333333328</v>
      </c>
      <c r="M987" t="b">
        <v>0</v>
      </c>
      <c r="N987">
        <v>23</v>
      </c>
      <c r="O987" t="b">
        <v>0</v>
      </c>
      <c r="P987" t="s">
        <v>8273</v>
      </c>
      <c r="Q987" s="5">
        <f t="shared" si="92"/>
        <v>6.2933333333333327E-2</v>
      </c>
      <c r="R987" s="6">
        <f t="shared" si="93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1">
        <f t="shared" si="90"/>
        <v>42324.767361111109</v>
      </c>
      <c r="L988" s="11">
        <f t="shared" si="91"/>
        <v>42379</v>
      </c>
      <c r="M988" t="b">
        <v>0</v>
      </c>
      <c r="N988">
        <v>23</v>
      </c>
      <c r="O988" t="b">
        <v>0</v>
      </c>
      <c r="P988" t="s">
        <v>8273</v>
      </c>
      <c r="Q988" s="5">
        <f t="shared" si="92"/>
        <v>0.1275</v>
      </c>
      <c r="R988" s="6">
        <f t="shared" si="93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1">
        <f t="shared" si="90"/>
        <v>41773.294560185182</v>
      </c>
      <c r="L989" s="11">
        <f t="shared" si="91"/>
        <v>41813.294560185182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92"/>
        <v>0.13220000000000001</v>
      </c>
      <c r="R989" s="6">
        <f t="shared" si="93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1">
        <f t="shared" si="90"/>
        <v>42614.356770833328</v>
      </c>
      <c r="L990" s="11">
        <f t="shared" si="91"/>
        <v>42644.356770833328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92"/>
        <v>0</v>
      </c>
      <c r="R990" s="6" t="e">
        <f t="shared" si="93"/>
        <v>#DIV/0!</v>
      </c>
      <c r="S990" t="str">
        <f t="shared" si="94"/>
        <v>technology</v>
      </c>
      <c r="T990" t="str">
        <f t="shared" si="95"/>
        <v>wearables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1">
        <f t="shared" si="90"/>
        <v>42611.933969907404</v>
      </c>
      <c r="L991" s="11">
        <f t="shared" si="91"/>
        <v>42641.933969907404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92"/>
        <v>0.16769999999999999</v>
      </c>
      <c r="R991" s="6">
        <f t="shared" si="93"/>
        <v>52.40625</v>
      </c>
      <c r="S991" t="str">
        <f t="shared" si="94"/>
        <v>technology</v>
      </c>
      <c r="T991" t="str">
        <f t="shared" si="95"/>
        <v>wearables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1">
        <f t="shared" si="90"/>
        <v>41855.784305555557</v>
      </c>
      <c r="L992" s="11">
        <f t="shared" si="91"/>
        <v>41885.784305555557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92"/>
        <v>1.0399999999999999E-3</v>
      </c>
      <c r="R992" s="6">
        <f t="shared" si="93"/>
        <v>13</v>
      </c>
      <c r="S992" t="str">
        <f t="shared" si="94"/>
        <v>technology</v>
      </c>
      <c r="T992" t="str">
        <f t="shared" si="95"/>
        <v>wearables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1">
        <f t="shared" si="90"/>
        <v>42538.75680555556</v>
      </c>
      <c r="L993" s="11">
        <f t="shared" si="91"/>
        <v>42563.785416666666</v>
      </c>
      <c r="M993" t="b">
        <v>0</v>
      </c>
      <c r="N993">
        <v>7</v>
      </c>
      <c r="O993" t="b">
        <v>0</v>
      </c>
      <c r="P993" t="s">
        <v>8273</v>
      </c>
      <c r="Q993" s="5">
        <f t="shared" si="92"/>
        <v>4.24E-2</v>
      </c>
      <c r="R993" s="6">
        <f t="shared" si="93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1">
        <f t="shared" si="90"/>
        <v>42437.924988425926</v>
      </c>
      <c r="L994" s="11">
        <f t="shared" si="91"/>
        <v>42497.883321759262</v>
      </c>
      <c r="M994" t="b">
        <v>0</v>
      </c>
      <c r="N994">
        <v>4</v>
      </c>
      <c r="O994" t="b">
        <v>0</v>
      </c>
      <c r="P994" t="s">
        <v>8273</v>
      </c>
      <c r="Q994" s="5">
        <f t="shared" si="92"/>
        <v>4.6699999999999997E-3</v>
      </c>
      <c r="R994" s="6">
        <f t="shared" si="93"/>
        <v>116.75</v>
      </c>
      <c r="S994" t="str">
        <f t="shared" si="94"/>
        <v>technology</v>
      </c>
      <c r="T994" t="str">
        <f t="shared" si="95"/>
        <v>wearables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1">
        <f t="shared" si="90"/>
        <v>42652.964907407411</v>
      </c>
      <c r="L995" s="11">
        <f t="shared" si="91"/>
        <v>42686.208333333328</v>
      </c>
      <c r="M995" t="b">
        <v>0</v>
      </c>
      <c r="N995">
        <v>196</v>
      </c>
      <c r="O995" t="b">
        <v>0</v>
      </c>
      <c r="P995" t="s">
        <v>8273</v>
      </c>
      <c r="Q995" s="5">
        <f t="shared" si="92"/>
        <v>0.25087142857142858</v>
      </c>
      <c r="R995" s="6">
        <f t="shared" si="93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1">
        <f t="shared" si="90"/>
        <v>41921.263078703705</v>
      </c>
      <c r="L996" s="11">
        <f t="shared" si="91"/>
        <v>41973.957638888889</v>
      </c>
      <c r="M996" t="b">
        <v>0</v>
      </c>
      <c r="N996">
        <v>11</v>
      </c>
      <c r="O996" t="b">
        <v>0</v>
      </c>
      <c r="P996" t="s">
        <v>8273</v>
      </c>
      <c r="Q996" s="5">
        <f t="shared" si="92"/>
        <v>2.3345000000000001E-2</v>
      </c>
      <c r="R996" s="6">
        <f t="shared" si="93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1">
        <f t="shared" si="90"/>
        <v>41947.940740740742</v>
      </c>
      <c r="L997" s="11">
        <f t="shared" si="91"/>
        <v>41972.666666666672</v>
      </c>
      <c r="M997" t="b">
        <v>0</v>
      </c>
      <c r="N997">
        <v>9</v>
      </c>
      <c r="O997" t="b">
        <v>0</v>
      </c>
      <c r="P997" t="s">
        <v>8273</v>
      </c>
      <c r="Q997" s="5">
        <f t="shared" si="92"/>
        <v>7.2599999999999998E-2</v>
      </c>
      <c r="R997" s="6">
        <f t="shared" si="93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1">
        <f t="shared" si="90"/>
        <v>41817.866435185184</v>
      </c>
      <c r="L998" s="11">
        <f t="shared" si="91"/>
        <v>41847.643750000003</v>
      </c>
      <c r="M998" t="b">
        <v>0</v>
      </c>
      <c r="N998">
        <v>5</v>
      </c>
      <c r="O998" t="b">
        <v>0</v>
      </c>
      <c r="P998" t="s">
        <v>8273</v>
      </c>
      <c r="Q998" s="5">
        <f t="shared" si="92"/>
        <v>1.6250000000000001E-2</v>
      </c>
      <c r="R998" s="6">
        <f t="shared" si="93"/>
        <v>13</v>
      </c>
      <c r="S998" t="str">
        <f t="shared" si="94"/>
        <v>technology</v>
      </c>
      <c r="T998" t="str">
        <f t="shared" si="95"/>
        <v>wearables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1">
        <f t="shared" si="90"/>
        <v>41941.10297453704</v>
      </c>
      <c r="L999" s="11">
        <f t="shared" si="91"/>
        <v>41971.144641203704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92"/>
        <v>1.2999999999999999E-2</v>
      </c>
      <c r="R999" s="6">
        <f t="shared" si="93"/>
        <v>8.125</v>
      </c>
      <c r="S999" t="str">
        <f t="shared" si="94"/>
        <v>technology</v>
      </c>
      <c r="T999" t="str">
        <f t="shared" si="95"/>
        <v>wearables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1">
        <f t="shared" si="90"/>
        <v>42282.168993055559</v>
      </c>
      <c r="L1000" s="11">
        <f t="shared" si="91"/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92"/>
        <v>0.58558333333333334</v>
      </c>
      <c r="R1000" s="6">
        <f t="shared" si="93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1">
        <f t="shared" si="90"/>
        <v>41926.29965277778</v>
      </c>
      <c r="L1001" s="11">
        <f t="shared" si="91"/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92"/>
        <v>7.7886666666666673E-2</v>
      </c>
      <c r="R1001" s="6">
        <f t="shared" si="93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8394</v>
      </c>
      <c r="G1002" t="s">
        <v>8224</v>
      </c>
      <c r="H1002" t="s">
        <v>8246</v>
      </c>
      <c r="I1002">
        <v>1489537560</v>
      </c>
      <c r="J1002">
        <v>1484357160</v>
      </c>
      <c r="K1002" s="11">
        <f t="shared" si="90"/>
        <v>42749.059722222228</v>
      </c>
      <c r="L1002" s="11">
        <f t="shared" si="91"/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92"/>
        <v>2.2157147647256063E-2</v>
      </c>
      <c r="R1002" s="6">
        <f t="shared" si="93"/>
        <v>3304</v>
      </c>
      <c r="S1002" t="str">
        <f t="shared" si="94"/>
        <v>technology</v>
      </c>
      <c r="T1002" t="str">
        <f t="shared" si="95"/>
        <v>wearables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8394</v>
      </c>
      <c r="G1003" t="s">
        <v>8225</v>
      </c>
      <c r="H1003" t="s">
        <v>8247</v>
      </c>
      <c r="I1003">
        <v>1485796613</v>
      </c>
      <c r="J1003">
        <v>1481908613</v>
      </c>
      <c r="K1003" s="11">
        <f t="shared" si="90"/>
        <v>42720.720057870371</v>
      </c>
      <c r="L1003" s="11">
        <f t="shared" si="91"/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92"/>
        <v>1.04</v>
      </c>
      <c r="R1003" s="6">
        <f t="shared" si="93"/>
        <v>1300</v>
      </c>
      <c r="S1003" t="str">
        <f t="shared" si="94"/>
        <v>technology</v>
      </c>
      <c r="T1003" t="str">
        <f t="shared" si="95"/>
        <v>wearables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8394</v>
      </c>
      <c r="G1004" t="s">
        <v>8224</v>
      </c>
      <c r="H1004" t="s">
        <v>8246</v>
      </c>
      <c r="I1004">
        <v>1450331940</v>
      </c>
      <c r="J1004">
        <v>1447777514</v>
      </c>
      <c r="K1004" s="11">
        <f t="shared" si="90"/>
        <v>42325.684189814812</v>
      </c>
      <c r="L1004" s="11">
        <f t="shared" si="91"/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92"/>
        <v>0.29602960296029601</v>
      </c>
      <c r="R1004" s="6">
        <f t="shared" si="93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8394</v>
      </c>
      <c r="G1005" t="s">
        <v>8230</v>
      </c>
      <c r="H1005" t="s">
        <v>8249</v>
      </c>
      <c r="I1005">
        <v>1489680061</v>
      </c>
      <c r="J1005">
        <v>1487091661</v>
      </c>
      <c r="K1005" s="11">
        <f t="shared" si="90"/>
        <v>42780.709039351852</v>
      </c>
      <c r="L1005" s="11">
        <f t="shared" si="91"/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92"/>
        <v>0.16055</v>
      </c>
      <c r="R1005" s="6">
        <f t="shared" si="93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8394</v>
      </c>
      <c r="G1006" t="s">
        <v>8224</v>
      </c>
      <c r="H1006" t="s">
        <v>8246</v>
      </c>
      <c r="I1006">
        <v>1455814827</v>
      </c>
      <c r="J1006">
        <v>1453222827</v>
      </c>
      <c r="K1006" s="11">
        <f t="shared" si="90"/>
        <v>42388.708645833336</v>
      </c>
      <c r="L1006" s="11">
        <f t="shared" si="91"/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92"/>
        <v>0.82208000000000003</v>
      </c>
      <c r="R1006" s="6">
        <f t="shared" si="93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8394</v>
      </c>
      <c r="G1007" t="s">
        <v>8224</v>
      </c>
      <c r="H1007" t="s">
        <v>8246</v>
      </c>
      <c r="I1007">
        <v>1446217183</v>
      </c>
      <c r="J1007">
        <v>1443538783</v>
      </c>
      <c r="K1007" s="11">
        <f t="shared" si="90"/>
        <v>42276.624803240738</v>
      </c>
      <c r="L1007" s="11">
        <f t="shared" si="91"/>
        <v>42307.624803240738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92"/>
        <v>0.75051000000000001</v>
      </c>
      <c r="R1007" s="6">
        <f t="shared" si="93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8394</v>
      </c>
      <c r="G1008" t="s">
        <v>8224</v>
      </c>
      <c r="H1008" t="s">
        <v>8246</v>
      </c>
      <c r="I1008">
        <v>1418368260</v>
      </c>
      <c r="J1008">
        <v>1417654672</v>
      </c>
      <c r="K1008" s="11">
        <f t="shared" si="90"/>
        <v>41977.040185185186</v>
      </c>
      <c r="L1008" s="11">
        <f t="shared" si="91"/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92"/>
        <v>5.8500000000000003E-2</v>
      </c>
      <c r="R1008" s="6">
        <f t="shared" si="93"/>
        <v>29.25</v>
      </c>
      <c r="S1008" t="str">
        <f t="shared" si="94"/>
        <v>technology</v>
      </c>
      <c r="T1008" t="str">
        <f t="shared" si="95"/>
        <v>wearables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8394</v>
      </c>
      <c r="G1009" t="s">
        <v>8224</v>
      </c>
      <c r="H1009" t="s">
        <v>8246</v>
      </c>
      <c r="I1009">
        <v>1481727623</v>
      </c>
      <c r="J1009">
        <v>1478095223</v>
      </c>
      <c r="K1009" s="11">
        <f t="shared" si="90"/>
        <v>42676.583599537036</v>
      </c>
      <c r="L1009" s="11">
        <f t="shared" si="91"/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92"/>
        <v>0.44319999999999998</v>
      </c>
      <c r="R1009" s="6">
        <f t="shared" si="93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8394</v>
      </c>
      <c r="G1010" t="s">
        <v>8238</v>
      </c>
      <c r="H1010" t="s">
        <v>8256</v>
      </c>
      <c r="I1010">
        <v>1482953115</v>
      </c>
      <c r="J1010">
        <v>1480361115</v>
      </c>
      <c r="K1010" s="11">
        <f t="shared" si="90"/>
        <v>42702.809201388889</v>
      </c>
      <c r="L1010" s="11">
        <f t="shared" si="91"/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92"/>
        <v>2.6737967914438501E-3</v>
      </c>
      <c r="R1010" s="6">
        <f t="shared" si="93"/>
        <v>250</v>
      </c>
      <c r="S1010" t="str">
        <f t="shared" si="94"/>
        <v>technology</v>
      </c>
      <c r="T1010" t="str">
        <f t="shared" si="95"/>
        <v>wearables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8394</v>
      </c>
      <c r="G1011" t="s">
        <v>8224</v>
      </c>
      <c r="H1011" t="s">
        <v>8246</v>
      </c>
      <c r="I1011">
        <v>1466346646</v>
      </c>
      <c r="J1011">
        <v>1463754646</v>
      </c>
      <c r="K1011" s="11">
        <f t="shared" si="90"/>
        <v>42510.604699074072</v>
      </c>
      <c r="L1011" s="11">
        <f t="shared" si="91"/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92"/>
        <v>0.1313</v>
      </c>
      <c r="R1011" s="6">
        <f t="shared" si="93"/>
        <v>65</v>
      </c>
      <c r="S1011" t="str">
        <f t="shared" si="94"/>
        <v>technology</v>
      </c>
      <c r="T1011" t="str">
        <f t="shared" si="95"/>
        <v>wearables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8394</v>
      </c>
      <c r="G1012" t="s">
        <v>8224</v>
      </c>
      <c r="H1012" t="s">
        <v>8246</v>
      </c>
      <c r="I1012">
        <v>1473044340</v>
      </c>
      <c r="J1012">
        <v>1468180462</v>
      </c>
      <c r="K1012" s="11">
        <f t="shared" si="90"/>
        <v>42561.829421296294</v>
      </c>
      <c r="L1012" s="11">
        <f t="shared" si="91"/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92"/>
        <v>1.9088937093275488E-3</v>
      </c>
      <c r="R1012" s="6">
        <f t="shared" si="93"/>
        <v>55</v>
      </c>
      <c r="S1012" t="str">
        <f t="shared" si="94"/>
        <v>technology</v>
      </c>
      <c r="T1012" t="str">
        <f t="shared" si="95"/>
        <v>wearables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8394</v>
      </c>
      <c r="G1013" t="s">
        <v>8224</v>
      </c>
      <c r="H1013" t="s">
        <v>8246</v>
      </c>
      <c r="I1013">
        <v>1418938395</v>
      </c>
      <c r="J1013">
        <v>1415050395</v>
      </c>
      <c r="K1013" s="11">
        <f t="shared" si="90"/>
        <v>41946.898090277777</v>
      </c>
      <c r="L1013" s="11">
        <f t="shared" si="91"/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92"/>
        <v>3.7499999999999999E-3</v>
      </c>
      <c r="R1013" s="6">
        <f t="shared" si="93"/>
        <v>75</v>
      </c>
      <c r="S1013" t="str">
        <f t="shared" si="94"/>
        <v>technology</v>
      </c>
      <c r="T1013" t="str">
        <f t="shared" si="95"/>
        <v>wearables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8394</v>
      </c>
      <c r="G1014" t="s">
        <v>8224</v>
      </c>
      <c r="H1014" t="s">
        <v>8246</v>
      </c>
      <c r="I1014">
        <v>1485254052</v>
      </c>
      <c r="J1014">
        <v>1481366052</v>
      </c>
      <c r="K1014" s="11">
        <f t="shared" si="90"/>
        <v>42714.440416666665</v>
      </c>
      <c r="L1014" s="11">
        <f t="shared" si="91"/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92"/>
        <v>215.35021</v>
      </c>
      <c r="R1014" s="6">
        <f t="shared" si="93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8394</v>
      </c>
      <c r="G1015" t="s">
        <v>8224</v>
      </c>
      <c r="H1015" t="s">
        <v>8246</v>
      </c>
      <c r="I1015">
        <v>1451419200</v>
      </c>
      <c r="J1015">
        <v>1449000056</v>
      </c>
      <c r="K1015" s="11">
        <f t="shared" si="90"/>
        <v>42339.833981481483</v>
      </c>
      <c r="L1015" s="11">
        <f t="shared" si="91"/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92"/>
        <v>0.34527999999999998</v>
      </c>
      <c r="R1015" s="6">
        <f t="shared" si="93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8394</v>
      </c>
      <c r="G1016" t="s">
        <v>8224</v>
      </c>
      <c r="H1016" t="s">
        <v>8246</v>
      </c>
      <c r="I1016">
        <v>1420070615</v>
      </c>
      <c r="J1016">
        <v>1415750615</v>
      </c>
      <c r="K1016" s="11">
        <f t="shared" si="90"/>
        <v>41955.002488425926</v>
      </c>
      <c r="L1016" s="11">
        <f t="shared" si="91"/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92"/>
        <v>0.30599999999999999</v>
      </c>
      <c r="R1016" s="6">
        <f t="shared" si="93"/>
        <v>191.25</v>
      </c>
      <c r="S1016" t="str">
        <f t="shared" si="94"/>
        <v>technology</v>
      </c>
      <c r="T1016" t="str">
        <f t="shared" si="95"/>
        <v>wearables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8394</v>
      </c>
      <c r="G1017" t="s">
        <v>8240</v>
      </c>
      <c r="H1017" t="s">
        <v>8257</v>
      </c>
      <c r="I1017">
        <v>1448489095</v>
      </c>
      <c r="J1017">
        <v>1445893495</v>
      </c>
      <c r="K1017" s="11">
        <f t="shared" si="90"/>
        <v>42303.878414351857</v>
      </c>
      <c r="L1017" s="11">
        <f t="shared" si="91"/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92"/>
        <v>2.6666666666666668E-2</v>
      </c>
      <c r="R1017" s="6">
        <f t="shared" si="93"/>
        <v>40</v>
      </c>
      <c r="S1017" t="str">
        <f t="shared" si="94"/>
        <v>technology</v>
      </c>
      <c r="T1017" t="str">
        <f t="shared" si="95"/>
        <v>wearables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8394</v>
      </c>
      <c r="G1018" t="s">
        <v>8224</v>
      </c>
      <c r="H1018" t="s">
        <v>8246</v>
      </c>
      <c r="I1018">
        <v>1459992856</v>
      </c>
      <c r="J1018">
        <v>1456108456</v>
      </c>
      <c r="K1018" s="11">
        <f t="shared" si="90"/>
        <v>42422.107129629629</v>
      </c>
      <c r="L1018" s="11">
        <f t="shared" si="91"/>
        <v>42467.065462962957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92"/>
        <v>2.8420000000000001E-2</v>
      </c>
      <c r="R1018" s="6">
        <f t="shared" si="93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8394</v>
      </c>
      <c r="G1019" t="s">
        <v>8224</v>
      </c>
      <c r="H1019" t="s">
        <v>8246</v>
      </c>
      <c r="I1019">
        <v>1448125935</v>
      </c>
      <c r="J1019">
        <v>1444666335</v>
      </c>
      <c r="K1019" s="11">
        <f t="shared" si="90"/>
        <v>42289.675173611111</v>
      </c>
      <c r="L1019" s="11">
        <f t="shared" si="91"/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92"/>
        <v>0.22878799999999999</v>
      </c>
      <c r="R1019" s="6">
        <f t="shared" si="93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8394</v>
      </c>
      <c r="G1020" t="s">
        <v>8224</v>
      </c>
      <c r="H1020" t="s">
        <v>8246</v>
      </c>
      <c r="I1020">
        <v>1468496933</v>
      </c>
      <c r="J1020">
        <v>1465904933</v>
      </c>
      <c r="K1020" s="11">
        <f t="shared" si="90"/>
        <v>42535.492280092592</v>
      </c>
      <c r="L1020" s="11">
        <f t="shared" si="91"/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92"/>
        <v>3.1050000000000001E-2</v>
      </c>
      <c r="R1020" s="6">
        <f t="shared" si="93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8394</v>
      </c>
      <c r="G1021" t="s">
        <v>8224</v>
      </c>
      <c r="H1021" t="s">
        <v>8246</v>
      </c>
      <c r="I1021">
        <v>1423092149</v>
      </c>
      <c r="J1021">
        <v>1420500149</v>
      </c>
      <c r="K1021" s="11">
        <f t="shared" si="90"/>
        <v>42009.973946759259</v>
      </c>
      <c r="L1021" s="11">
        <f t="shared" si="91"/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92"/>
        <v>0.47333333333333333</v>
      </c>
      <c r="R1021" s="6">
        <f t="shared" si="93"/>
        <v>53.25</v>
      </c>
      <c r="S1021" t="str">
        <f t="shared" si="94"/>
        <v>technology</v>
      </c>
      <c r="T1021" t="str">
        <f t="shared" si="95"/>
        <v>wearables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1">
        <f t="shared" si="90"/>
        <v>42127.069548611107</v>
      </c>
      <c r="L1022" s="11">
        <f t="shared" si="91"/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92"/>
        <v>2.0554838709677421</v>
      </c>
      <c r="R1022" s="6">
        <f t="shared" si="93"/>
        <v>106.2</v>
      </c>
      <c r="S1022" t="str">
        <f t="shared" si="94"/>
        <v>music</v>
      </c>
      <c r="T1022" t="str">
        <f t="shared" si="95"/>
        <v>electronic music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1">
        <f t="shared" si="90"/>
        <v>42271.251979166671</v>
      </c>
      <c r="L1023" s="11">
        <f t="shared" si="91"/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92"/>
        <v>3.5180366666666667</v>
      </c>
      <c r="R1023" s="6">
        <f t="shared" si="93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1">
        <f t="shared" si="90"/>
        <v>42111.646724537044</v>
      </c>
      <c r="L1024" s="11">
        <f t="shared" si="91"/>
        <v>42141.646724537044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92"/>
        <v>1.149</v>
      </c>
      <c r="R1024" s="6">
        <f t="shared" si="93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1">
        <f t="shared" si="90"/>
        <v>42145.919687500005</v>
      </c>
      <c r="L1025" s="11">
        <f t="shared" si="91"/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92"/>
        <v>2.3715000000000002</v>
      </c>
      <c r="R1025" s="6">
        <f t="shared" si="93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1">
        <f t="shared" si="90"/>
        <v>42370.580590277779</v>
      </c>
      <c r="L1026" s="11">
        <f t="shared" si="91"/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92"/>
        <v>1.1863774999999999</v>
      </c>
      <c r="R1026" s="6">
        <f t="shared" si="93"/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1">
        <f t="shared" ref="K1027:K1090" si="96">(((J1027/60)/60)/24)+DATE(1970,1,1)</f>
        <v>42049.833761574075</v>
      </c>
      <c r="L1027" s="11">
        <f t="shared" ref="L1027:L1090" si="97">(((I1027/60)/60)/24)+DATE(1970,1,1)</f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98">E1027/D1027</f>
        <v>1.099283142857143</v>
      </c>
      <c r="R1027" s="6">
        <f t="shared" ref="R1027:R1090" si="99">E1027/N1027</f>
        <v>71.848571428571432</v>
      </c>
      <c r="S1027" t="str">
        <f t="shared" ref="S1027:S1090" si="100">LEFT(P1027, SEARCH("/", P1027)-1)</f>
        <v>music</v>
      </c>
      <c r="T1027" t="str">
        <f t="shared" ref="T1027:T1090" si="101">RIGHT(P1027,LEN(P1027)-SEARCH("/",P1027))</f>
        <v>electronic music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1">
        <f t="shared" si="96"/>
        <v>42426.407592592594</v>
      </c>
      <c r="L1028" s="11">
        <f t="shared" si="97"/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98"/>
        <v>1.0000828571428571</v>
      </c>
      <c r="R1028" s="6">
        <f t="shared" si="99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1">
        <f t="shared" si="96"/>
        <v>41905.034108796295</v>
      </c>
      <c r="L1029" s="11">
        <f t="shared" si="97"/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98"/>
        <v>1.0309292094387414</v>
      </c>
      <c r="R1029" s="6">
        <f t="shared" si="99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1">
        <f t="shared" si="96"/>
        <v>42755.627372685187</v>
      </c>
      <c r="L1030" s="11">
        <f t="shared" si="97"/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98"/>
        <v>1.1727000000000001</v>
      </c>
      <c r="R1030" s="6">
        <f t="shared" si="99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1">
        <f t="shared" si="96"/>
        <v>42044.711886574078</v>
      </c>
      <c r="L1031" s="11">
        <f t="shared" si="97"/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98"/>
        <v>1.1175999999999999</v>
      </c>
      <c r="R1031" s="6">
        <f t="shared" si="99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1">
        <f t="shared" si="96"/>
        <v>42611.483206018514</v>
      </c>
      <c r="L1032" s="11">
        <f t="shared" si="97"/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98"/>
        <v>3.4209999999999998</v>
      </c>
      <c r="R1032" s="6">
        <f t="shared" si="99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1">
        <f t="shared" si="96"/>
        <v>42324.764004629629</v>
      </c>
      <c r="L1033" s="11">
        <f t="shared" si="97"/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98"/>
        <v>1.0740000000000001</v>
      </c>
      <c r="R1033" s="6">
        <f t="shared" si="99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1">
        <f t="shared" si="96"/>
        <v>42514.666956018518</v>
      </c>
      <c r="L1034" s="11">
        <f t="shared" si="97"/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98"/>
        <v>1.0849703703703704</v>
      </c>
      <c r="R1034" s="6">
        <f t="shared" si="99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1">
        <f t="shared" si="96"/>
        <v>42688.732407407413</v>
      </c>
      <c r="L1035" s="11">
        <f t="shared" si="97"/>
        <v>42716.732407407413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98"/>
        <v>1.0286144578313252</v>
      </c>
      <c r="R1035" s="6">
        <f t="shared" si="99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1">
        <f t="shared" si="96"/>
        <v>42555.166712962964</v>
      </c>
      <c r="L1036" s="11">
        <f t="shared" si="97"/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98"/>
        <v>1.3000180000000001</v>
      </c>
      <c r="R1036" s="6">
        <f t="shared" si="99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1">
        <f t="shared" si="96"/>
        <v>42016.641435185185</v>
      </c>
      <c r="L1037" s="11">
        <f t="shared" si="97"/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98"/>
        <v>1.0765217391304347</v>
      </c>
      <c r="R1037" s="6">
        <f t="shared" si="99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1">
        <f t="shared" si="96"/>
        <v>41249.448958333334</v>
      </c>
      <c r="L1038" s="11">
        <f t="shared" si="97"/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98"/>
        <v>1.1236044444444444</v>
      </c>
      <c r="R1038" s="6">
        <f t="shared" si="99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1">
        <f t="shared" si="96"/>
        <v>42119.822476851856</v>
      </c>
      <c r="L1039" s="11">
        <f t="shared" si="97"/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98"/>
        <v>1.0209999999999999</v>
      </c>
      <c r="R1039" s="6">
        <f t="shared" si="99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1">
        <f t="shared" si="96"/>
        <v>42418.231747685189</v>
      </c>
      <c r="L1040" s="11">
        <f t="shared" si="97"/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98"/>
        <v>1.4533333333333334</v>
      </c>
      <c r="R1040" s="6">
        <f t="shared" si="99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1">
        <f t="shared" si="96"/>
        <v>42692.109328703707</v>
      </c>
      <c r="L1041" s="11">
        <f t="shared" si="97"/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98"/>
        <v>1.282</v>
      </c>
      <c r="R1041" s="6">
        <f t="shared" si="99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8394</v>
      </c>
      <c r="G1042" t="s">
        <v>8224</v>
      </c>
      <c r="H1042" t="s">
        <v>8246</v>
      </c>
      <c r="I1042">
        <v>1472317209</v>
      </c>
      <c r="J1042">
        <v>1469725209</v>
      </c>
      <c r="K1042" s="11">
        <f t="shared" si="96"/>
        <v>42579.708437499998</v>
      </c>
      <c r="L1042" s="11">
        <f t="shared" si="97"/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98"/>
        <v>2.9411764705882353E-3</v>
      </c>
      <c r="R1042" s="6">
        <f t="shared" si="99"/>
        <v>250</v>
      </c>
      <c r="S1042" t="str">
        <f t="shared" si="100"/>
        <v>journalism</v>
      </c>
      <c r="T1042" t="str">
        <f t="shared" si="101"/>
        <v>audio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8394</v>
      </c>
      <c r="G1043" t="s">
        <v>8224</v>
      </c>
      <c r="H1043" t="s">
        <v>8246</v>
      </c>
      <c r="I1043">
        <v>1406769992</v>
      </c>
      <c r="J1043">
        <v>1405041992</v>
      </c>
      <c r="K1043" s="11">
        <f t="shared" si="96"/>
        <v>41831.060092592597</v>
      </c>
      <c r="L1043" s="11">
        <f t="shared" si="97"/>
        <v>41851.060092592597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98"/>
        <v>0</v>
      </c>
      <c r="R1043" s="6" t="e">
        <f t="shared" si="99"/>
        <v>#DIV/0!</v>
      </c>
      <c r="S1043" t="str">
        <f t="shared" si="100"/>
        <v>journalism</v>
      </c>
      <c r="T1043" t="str">
        <f t="shared" si="101"/>
        <v>audio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8394</v>
      </c>
      <c r="G1044" t="s">
        <v>8224</v>
      </c>
      <c r="H1044" t="s">
        <v>8246</v>
      </c>
      <c r="I1044">
        <v>1410516000</v>
      </c>
      <c r="J1044">
        <v>1406824948</v>
      </c>
      <c r="K1044" s="11">
        <f t="shared" si="96"/>
        <v>41851.696157407408</v>
      </c>
      <c r="L1044" s="11">
        <f t="shared" si="97"/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98"/>
        <v>1.5384615384615385E-2</v>
      </c>
      <c r="R1044" s="6">
        <f t="shared" si="99"/>
        <v>10</v>
      </c>
      <c r="S1044" t="str">
        <f t="shared" si="100"/>
        <v>journalism</v>
      </c>
      <c r="T1044" t="str">
        <f t="shared" si="101"/>
        <v>audio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8394</v>
      </c>
      <c r="G1045" t="s">
        <v>8224</v>
      </c>
      <c r="H1045" t="s">
        <v>8246</v>
      </c>
      <c r="I1045">
        <v>1432101855</v>
      </c>
      <c r="J1045">
        <v>1429509855</v>
      </c>
      <c r="K1045" s="11">
        <f t="shared" si="96"/>
        <v>42114.252951388888</v>
      </c>
      <c r="L1045" s="11">
        <f t="shared" si="97"/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98"/>
        <v>8.5370000000000001E-2</v>
      </c>
      <c r="R1045" s="6">
        <f t="shared" si="99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8394</v>
      </c>
      <c r="G1046" t="s">
        <v>8224</v>
      </c>
      <c r="H1046" t="s">
        <v>8246</v>
      </c>
      <c r="I1046">
        <v>1425587220</v>
      </c>
      <c r="J1046">
        <v>1420668801</v>
      </c>
      <c r="K1046" s="11">
        <f t="shared" si="96"/>
        <v>42011.925937499997</v>
      </c>
      <c r="L1046" s="11">
        <f t="shared" si="97"/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98"/>
        <v>8.571428571428571E-4</v>
      </c>
      <c r="R1046" s="6">
        <f t="shared" si="99"/>
        <v>3</v>
      </c>
      <c r="S1046" t="str">
        <f t="shared" si="100"/>
        <v>journalism</v>
      </c>
      <c r="T1046" t="str">
        <f t="shared" si="101"/>
        <v>audio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8394</v>
      </c>
      <c r="G1047" t="s">
        <v>8224</v>
      </c>
      <c r="H1047" t="s">
        <v>8246</v>
      </c>
      <c r="I1047">
        <v>1408827550</v>
      </c>
      <c r="J1047">
        <v>1406235550</v>
      </c>
      <c r="K1047" s="11">
        <f t="shared" si="96"/>
        <v>41844.874421296299</v>
      </c>
      <c r="L1047" s="11">
        <f t="shared" si="97"/>
        <v>41874.874421296299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98"/>
        <v>2.6599999999999999E-2</v>
      </c>
      <c r="R1047" s="6">
        <f t="shared" si="99"/>
        <v>33.25</v>
      </c>
      <c r="S1047" t="str">
        <f t="shared" si="100"/>
        <v>journalism</v>
      </c>
      <c r="T1047" t="str">
        <f t="shared" si="101"/>
        <v>audio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8394</v>
      </c>
      <c r="G1048" t="s">
        <v>8236</v>
      </c>
      <c r="H1048" t="s">
        <v>8249</v>
      </c>
      <c r="I1048">
        <v>1451161560</v>
      </c>
      <c r="J1048">
        <v>1447273560</v>
      </c>
      <c r="K1048" s="11">
        <f t="shared" si="96"/>
        <v>42319.851388888885</v>
      </c>
      <c r="L1048" s="11">
        <f t="shared" si="97"/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98"/>
        <v>0</v>
      </c>
      <c r="R1048" s="6" t="e">
        <f t="shared" si="99"/>
        <v>#DIV/0!</v>
      </c>
      <c r="S1048" t="str">
        <f t="shared" si="100"/>
        <v>journalism</v>
      </c>
      <c r="T1048" t="str">
        <f t="shared" si="101"/>
        <v>audio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8394</v>
      </c>
      <c r="G1049" t="s">
        <v>8224</v>
      </c>
      <c r="H1049" t="s">
        <v>8246</v>
      </c>
      <c r="I1049">
        <v>1415219915</v>
      </c>
      <c r="J1049">
        <v>1412624315</v>
      </c>
      <c r="K1049" s="11">
        <f t="shared" si="96"/>
        <v>41918.818460648145</v>
      </c>
      <c r="L1049" s="11">
        <f t="shared" si="97"/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98"/>
        <v>5.0000000000000001E-4</v>
      </c>
      <c r="R1049" s="6">
        <f t="shared" si="99"/>
        <v>1</v>
      </c>
      <c r="S1049" t="str">
        <f t="shared" si="100"/>
        <v>journalism</v>
      </c>
      <c r="T1049" t="str">
        <f t="shared" si="101"/>
        <v>audio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8394</v>
      </c>
      <c r="G1050" t="s">
        <v>8224</v>
      </c>
      <c r="H1050" t="s">
        <v>8246</v>
      </c>
      <c r="I1050">
        <v>1474766189</v>
      </c>
      <c r="J1050">
        <v>1471310189</v>
      </c>
      <c r="K1050" s="11">
        <f t="shared" si="96"/>
        <v>42598.053113425922</v>
      </c>
      <c r="L1050" s="11">
        <f t="shared" si="97"/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98"/>
        <v>1.4133333333333333E-2</v>
      </c>
      <c r="R1050" s="6">
        <f t="shared" si="99"/>
        <v>53</v>
      </c>
      <c r="S1050" t="str">
        <f t="shared" si="100"/>
        <v>journalism</v>
      </c>
      <c r="T1050" t="str">
        <f t="shared" si="101"/>
        <v>audio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8394</v>
      </c>
      <c r="G1051" t="s">
        <v>8224</v>
      </c>
      <c r="H1051" t="s">
        <v>8246</v>
      </c>
      <c r="I1051">
        <v>1455272445</v>
      </c>
      <c r="J1051">
        <v>1452680445</v>
      </c>
      <c r="K1051" s="11">
        <f t="shared" si="96"/>
        <v>42382.431076388893</v>
      </c>
      <c r="L1051" s="11">
        <f t="shared" si="97"/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98"/>
        <v>0</v>
      </c>
      <c r="R1051" s="6" t="e">
        <f t="shared" si="99"/>
        <v>#DIV/0!</v>
      </c>
      <c r="S1051" t="str">
        <f t="shared" si="100"/>
        <v>journalism</v>
      </c>
      <c r="T1051" t="str">
        <f t="shared" si="101"/>
        <v>audio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8394</v>
      </c>
      <c r="G1052" t="s">
        <v>8224</v>
      </c>
      <c r="H1052" t="s">
        <v>8246</v>
      </c>
      <c r="I1052">
        <v>1442257677</v>
      </c>
      <c r="J1052">
        <v>1439665677</v>
      </c>
      <c r="K1052" s="11">
        <f t="shared" si="96"/>
        <v>42231.7971875</v>
      </c>
      <c r="L1052" s="11">
        <f t="shared" si="97"/>
        <v>42261.7971875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98"/>
        <v>0</v>
      </c>
      <c r="R1052" s="6" t="e">
        <f t="shared" si="99"/>
        <v>#DIV/0!</v>
      </c>
      <c r="S1052" t="str">
        <f t="shared" si="100"/>
        <v>journalism</v>
      </c>
      <c r="T1052" t="str">
        <f t="shared" si="101"/>
        <v>audio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8394</v>
      </c>
      <c r="G1053" t="s">
        <v>8224</v>
      </c>
      <c r="H1053" t="s">
        <v>8246</v>
      </c>
      <c r="I1053">
        <v>1409098825</v>
      </c>
      <c r="J1053">
        <v>1406679625</v>
      </c>
      <c r="K1053" s="11">
        <f t="shared" si="96"/>
        <v>41850.014178240745</v>
      </c>
      <c r="L1053" s="11">
        <f t="shared" si="97"/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98"/>
        <v>0</v>
      </c>
      <c r="R1053" s="6" t="e">
        <f t="shared" si="99"/>
        <v>#DIV/0!</v>
      </c>
      <c r="S1053" t="str">
        <f t="shared" si="100"/>
        <v>journalism</v>
      </c>
      <c r="T1053" t="str">
        <f t="shared" si="101"/>
        <v>audio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8394</v>
      </c>
      <c r="G1054" t="s">
        <v>8224</v>
      </c>
      <c r="H1054" t="s">
        <v>8246</v>
      </c>
      <c r="I1054">
        <v>1465243740</v>
      </c>
      <c r="J1054">
        <v>1461438495</v>
      </c>
      <c r="K1054" s="11">
        <f t="shared" si="96"/>
        <v>42483.797395833331</v>
      </c>
      <c r="L1054" s="11">
        <f t="shared" si="97"/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98"/>
        <v>0</v>
      </c>
      <c r="R1054" s="6" t="e">
        <f t="shared" si="99"/>
        <v>#DIV/0!</v>
      </c>
      <c r="S1054" t="str">
        <f t="shared" si="100"/>
        <v>journalism</v>
      </c>
      <c r="T1054" t="str">
        <f t="shared" si="101"/>
        <v>audio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8394</v>
      </c>
      <c r="G1055" t="s">
        <v>8224</v>
      </c>
      <c r="H1055" t="s">
        <v>8246</v>
      </c>
      <c r="I1055">
        <v>1488773332</v>
      </c>
      <c r="J1055">
        <v>1486613332</v>
      </c>
      <c r="K1055" s="11">
        <f t="shared" si="96"/>
        <v>42775.172824074078</v>
      </c>
      <c r="L1055" s="11">
        <f t="shared" si="97"/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98"/>
        <v>0.01</v>
      </c>
      <c r="R1055" s="6">
        <f t="shared" si="99"/>
        <v>15</v>
      </c>
      <c r="S1055" t="str">
        <f t="shared" si="100"/>
        <v>journalism</v>
      </c>
      <c r="T1055" t="str">
        <f t="shared" si="101"/>
        <v>audio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8394</v>
      </c>
      <c r="G1056" t="s">
        <v>8224</v>
      </c>
      <c r="H1056" t="s">
        <v>8246</v>
      </c>
      <c r="I1056">
        <v>1407708000</v>
      </c>
      <c r="J1056">
        <v>1405110399</v>
      </c>
      <c r="K1056" s="11">
        <f t="shared" si="96"/>
        <v>41831.851840277777</v>
      </c>
      <c r="L1056" s="11">
        <f t="shared" si="97"/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98"/>
        <v>0</v>
      </c>
      <c r="R1056" s="6" t="e">
        <f t="shared" si="99"/>
        <v>#DIV/0!</v>
      </c>
      <c r="S1056" t="str">
        <f t="shared" si="100"/>
        <v>journalism</v>
      </c>
      <c r="T1056" t="str">
        <f t="shared" si="101"/>
        <v>audio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8394</v>
      </c>
      <c r="G1057" t="s">
        <v>8224</v>
      </c>
      <c r="H1057" t="s">
        <v>8246</v>
      </c>
      <c r="I1057">
        <v>1457394545</v>
      </c>
      <c r="J1057">
        <v>1454802545</v>
      </c>
      <c r="K1057" s="11">
        <f t="shared" si="96"/>
        <v>42406.992418981477</v>
      </c>
      <c r="L1057" s="11">
        <f t="shared" si="97"/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98"/>
        <v>0</v>
      </c>
      <c r="R1057" s="6" t="e">
        <f t="shared" si="99"/>
        <v>#DIV/0!</v>
      </c>
      <c r="S1057" t="str">
        <f t="shared" si="100"/>
        <v>journalism</v>
      </c>
      <c r="T1057" t="str">
        <f t="shared" si="101"/>
        <v>audio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8394</v>
      </c>
      <c r="G1058" t="s">
        <v>8224</v>
      </c>
      <c r="H1058" t="s">
        <v>8246</v>
      </c>
      <c r="I1058">
        <v>1429892177</v>
      </c>
      <c r="J1058">
        <v>1424711777</v>
      </c>
      <c r="K1058" s="11">
        <f t="shared" si="96"/>
        <v>42058.719641203701</v>
      </c>
      <c r="L1058" s="11">
        <f t="shared" si="97"/>
        <v>42118.677974537044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98"/>
        <v>0</v>
      </c>
      <c r="R1058" s="6" t="e">
        <f t="shared" si="99"/>
        <v>#DIV/0!</v>
      </c>
      <c r="S1058" t="str">
        <f t="shared" si="100"/>
        <v>journalism</v>
      </c>
      <c r="T1058" t="str">
        <f t="shared" si="101"/>
        <v>audio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8394</v>
      </c>
      <c r="G1059" t="s">
        <v>8224</v>
      </c>
      <c r="H1059" t="s">
        <v>8246</v>
      </c>
      <c r="I1059">
        <v>1480888483</v>
      </c>
      <c r="J1059">
        <v>1478292883</v>
      </c>
      <c r="K1059" s="11">
        <f t="shared" si="96"/>
        <v>42678.871331018512</v>
      </c>
      <c r="L1059" s="11">
        <f t="shared" si="97"/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98"/>
        <v>0</v>
      </c>
      <c r="R1059" s="6" t="e">
        <f t="shared" si="99"/>
        <v>#DIV/0!</v>
      </c>
      <c r="S1059" t="str">
        <f t="shared" si="100"/>
        <v>journalism</v>
      </c>
      <c r="T1059" t="str">
        <f t="shared" si="101"/>
        <v>audio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8394</v>
      </c>
      <c r="G1060" t="s">
        <v>8224</v>
      </c>
      <c r="H1060" t="s">
        <v>8246</v>
      </c>
      <c r="I1060">
        <v>1427328000</v>
      </c>
      <c r="J1060">
        <v>1423777043</v>
      </c>
      <c r="K1060" s="11">
        <f t="shared" si="96"/>
        <v>42047.900960648149</v>
      </c>
      <c r="L1060" s="11">
        <f t="shared" si="97"/>
        <v>42089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98"/>
        <v>0</v>
      </c>
      <c r="R1060" s="6" t="e">
        <f t="shared" si="99"/>
        <v>#DIV/0!</v>
      </c>
      <c r="S1060" t="str">
        <f t="shared" si="100"/>
        <v>journalism</v>
      </c>
      <c r="T1060" t="str">
        <f t="shared" si="101"/>
        <v>audio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8394</v>
      </c>
      <c r="G1061" t="s">
        <v>8224</v>
      </c>
      <c r="H1061" t="s">
        <v>8246</v>
      </c>
      <c r="I1061">
        <v>1426269456</v>
      </c>
      <c r="J1061">
        <v>1423681056</v>
      </c>
      <c r="K1061" s="11">
        <f t="shared" si="96"/>
        <v>42046.79</v>
      </c>
      <c r="L1061" s="11">
        <f t="shared" si="97"/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98"/>
        <v>0</v>
      </c>
      <c r="R1061" s="6" t="e">
        <f t="shared" si="99"/>
        <v>#DIV/0!</v>
      </c>
      <c r="S1061" t="str">
        <f t="shared" si="100"/>
        <v>journalism</v>
      </c>
      <c r="T1061" t="str">
        <f t="shared" si="101"/>
        <v>audio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8394</v>
      </c>
      <c r="G1062" t="s">
        <v>8224</v>
      </c>
      <c r="H1062" t="s">
        <v>8246</v>
      </c>
      <c r="I1062">
        <v>1429134893</v>
      </c>
      <c r="J1062">
        <v>1426542893</v>
      </c>
      <c r="K1062" s="11">
        <f t="shared" si="96"/>
        <v>42079.913113425922</v>
      </c>
      <c r="L1062" s="11">
        <f t="shared" si="97"/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98"/>
        <v>0.01</v>
      </c>
      <c r="R1062" s="6">
        <f t="shared" si="99"/>
        <v>50</v>
      </c>
      <c r="S1062" t="str">
        <f t="shared" si="100"/>
        <v>journalism</v>
      </c>
      <c r="T1062" t="str">
        <f t="shared" si="101"/>
        <v>audio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8394</v>
      </c>
      <c r="G1063" t="s">
        <v>8224</v>
      </c>
      <c r="H1063" t="s">
        <v>8246</v>
      </c>
      <c r="I1063">
        <v>1462150800</v>
      </c>
      <c r="J1063">
        <v>1456987108</v>
      </c>
      <c r="K1063" s="11">
        <f t="shared" si="96"/>
        <v>42432.276712962965</v>
      </c>
      <c r="L1063" s="11">
        <f t="shared" si="97"/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98"/>
        <v>0</v>
      </c>
      <c r="R1063" s="6" t="e">
        <f t="shared" si="99"/>
        <v>#DIV/0!</v>
      </c>
      <c r="S1063" t="str">
        <f t="shared" si="100"/>
        <v>journalism</v>
      </c>
      <c r="T1063" t="str">
        <f t="shared" si="101"/>
        <v>audio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8394</v>
      </c>
      <c r="G1064" t="s">
        <v>8224</v>
      </c>
      <c r="H1064" t="s">
        <v>8246</v>
      </c>
      <c r="I1064">
        <v>1468351341</v>
      </c>
      <c r="J1064">
        <v>1467746541</v>
      </c>
      <c r="K1064" s="11">
        <f t="shared" si="96"/>
        <v>42556.807187500002</v>
      </c>
      <c r="L1064" s="11">
        <f t="shared" si="97"/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98"/>
        <v>0.95477386934673369</v>
      </c>
      <c r="R1064" s="6">
        <f t="shared" si="99"/>
        <v>47.5</v>
      </c>
      <c r="S1064" t="str">
        <f t="shared" si="100"/>
        <v>journalism</v>
      </c>
      <c r="T1064" t="str">
        <f t="shared" si="101"/>
        <v>audio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8394</v>
      </c>
      <c r="G1065" t="s">
        <v>8224</v>
      </c>
      <c r="H1065" t="s">
        <v>8246</v>
      </c>
      <c r="I1065">
        <v>1472604262</v>
      </c>
      <c r="J1065">
        <v>1470012262</v>
      </c>
      <c r="K1065" s="11">
        <f t="shared" si="96"/>
        <v>42583.030810185184</v>
      </c>
      <c r="L1065" s="11">
        <f t="shared" si="97"/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98"/>
        <v>0</v>
      </c>
      <c r="R1065" s="6" t="e">
        <f t="shared" si="99"/>
        <v>#DIV/0!</v>
      </c>
      <c r="S1065" t="str">
        <f t="shared" si="100"/>
        <v>journalism</v>
      </c>
      <c r="T1065" t="str">
        <f t="shared" si="101"/>
        <v>audio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1">
        <f t="shared" si="96"/>
        <v>41417.228043981479</v>
      </c>
      <c r="L1066" s="11">
        <f t="shared" si="97"/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98"/>
        <v>8.9744444444444446E-2</v>
      </c>
      <c r="R1066" s="6">
        <f t="shared" si="99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1">
        <f t="shared" si="96"/>
        <v>41661.381041666667</v>
      </c>
      <c r="L1067" s="11">
        <f t="shared" si="97"/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98"/>
        <v>2.7E-2</v>
      </c>
      <c r="R1067" s="6">
        <f t="shared" si="99"/>
        <v>16.2</v>
      </c>
      <c r="S1067" t="str">
        <f t="shared" si="100"/>
        <v>games</v>
      </c>
      <c r="T1067" t="str">
        <f t="shared" si="101"/>
        <v>video games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1">
        <f t="shared" si="96"/>
        <v>41445.962754629632</v>
      </c>
      <c r="L1068" s="11">
        <f t="shared" si="97"/>
        <v>41490.962754629632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98"/>
        <v>3.3673333333333333E-2</v>
      </c>
      <c r="R1068" s="6">
        <f t="shared" si="99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1">
        <f t="shared" si="96"/>
        <v>41599.855682870373</v>
      </c>
      <c r="L1069" s="11">
        <f t="shared" si="97"/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98"/>
        <v>0.26</v>
      </c>
      <c r="R1069" s="6">
        <f t="shared" si="99"/>
        <v>13</v>
      </c>
      <c r="S1069" t="str">
        <f t="shared" si="100"/>
        <v>games</v>
      </c>
      <c r="T1069" t="str">
        <f t="shared" si="101"/>
        <v>video games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1">
        <f t="shared" si="96"/>
        <v>42440.371111111104</v>
      </c>
      <c r="L1070" s="11">
        <f t="shared" si="97"/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98"/>
        <v>1.5E-3</v>
      </c>
      <c r="R1070" s="6">
        <f t="shared" si="99"/>
        <v>11.25</v>
      </c>
      <c r="S1070" t="str">
        <f t="shared" si="100"/>
        <v>games</v>
      </c>
      <c r="T1070" t="str">
        <f t="shared" si="101"/>
        <v>video games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1">
        <f t="shared" si="96"/>
        <v>41572.229849537034</v>
      </c>
      <c r="L1071" s="11">
        <f t="shared" si="97"/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98"/>
        <v>0.38636363636363635</v>
      </c>
      <c r="R1071" s="6">
        <f t="shared" si="99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1">
        <f t="shared" si="96"/>
        <v>41163.011828703704</v>
      </c>
      <c r="L1072" s="11">
        <f t="shared" si="97"/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98"/>
        <v>7.0000000000000001E-3</v>
      </c>
      <c r="R1072" s="6">
        <f t="shared" si="99"/>
        <v>35</v>
      </c>
      <c r="S1072" t="str">
        <f t="shared" si="100"/>
        <v>games</v>
      </c>
      <c r="T1072" t="str">
        <f t="shared" si="101"/>
        <v>video games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1">
        <f t="shared" si="96"/>
        <v>42295.753391203703</v>
      </c>
      <c r="L1073" s="11">
        <f t="shared" si="97"/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98"/>
        <v>0</v>
      </c>
      <c r="R1073" s="6" t="e">
        <f t="shared" si="99"/>
        <v>#DIV/0!</v>
      </c>
      <c r="S1073" t="str">
        <f t="shared" si="100"/>
        <v>games</v>
      </c>
      <c r="T1073" t="str">
        <f t="shared" si="101"/>
        <v>video games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1">
        <f t="shared" si="96"/>
        <v>41645.832141203704</v>
      </c>
      <c r="L1074" s="11">
        <f t="shared" si="97"/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98"/>
        <v>6.8000000000000005E-4</v>
      </c>
      <c r="R1074" s="6">
        <f t="shared" si="99"/>
        <v>12.75</v>
      </c>
      <c r="S1074" t="str">
        <f t="shared" si="100"/>
        <v>games</v>
      </c>
      <c r="T1074" t="str">
        <f t="shared" si="101"/>
        <v>video games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1">
        <f t="shared" si="96"/>
        <v>40802.964594907404</v>
      </c>
      <c r="L1075" s="11">
        <f t="shared" si="97"/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98"/>
        <v>1.3333333333333334E-2</v>
      </c>
      <c r="R1075" s="6">
        <f t="shared" si="99"/>
        <v>10</v>
      </c>
      <c r="S1075" t="str">
        <f t="shared" si="100"/>
        <v>games</v>
      </c>
      <c r="T1075" t="str">
        <f t="shared" si="101"/>
        <v>video games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1">
        <f t="shared" si="96"/>
        <v>41613.172974537039</v>
      </c>
      <c r="L1076" s="11">
        <f t="shared" si="97"/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98"/>
        <v>6.3092592592592589E-2</v>
      </c>
      <c r="R1076" s="6">
        <f t="shared" si="99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1">
        <f t="shared" si="96"/>
        <v>41005.904120370367</v>
      </c>
      <c r="L1077" s="11">
        <f t="shared" si="97"/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98"/>
        <v>4.4999999999999998E-2</v>
      </c>
      <c r="R1077" s="6">
        <f t="shared" si="99"/>
        <v>15</v>
      </c>
      <c r="S1077" t="str">
        <f t="shared" si="100"/>
        <v>games</v>
      </c>
      <c r="T1077" t="str">
        <f t="shared" si="101"/>
        <v>video games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1">
        <f t="shared" si="96"/>
        <v>41838.377893518518</v>
      </c>
      <c r="L1078" s="11">
        <f t="shared" si="97"/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98"/>
        <v>0.62765333333333329</v>
      </c>
      <c r="R1078" s="6">
        <f t="shared" si="99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1">
        <f t="shared" si="96"/>
        <v>42353.16679398148</v>
      </c>
      <c r="L1079" s="11">
        <f t="shared" si="97"/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98"/>
        <v>0.29376000000000002</v>
      </c>
      <c r="R1079" s="6">
        <f t="shared" si="99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1">
        <f t="shared" si="96"/>
        <v>40701.195844907408</v>
      </c>
      <c r="L1080" s="11">
        <f t="shared" si="97"/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98"/>
        <v>7.4999999999999997E-2</v>
      </c>
      <c r="R1080" s="6">
        <f t="shared" si="99"/>
        <v>9</v>
      </c>
      <c r="S1080" t="str">
        <f t="shared" si="100"/>
        <v>games</v>
      </c>
      <c r="T1080" t="str">
        <f t="shared" si="101"/>
        <v>video games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1">
        <f t="shared" si="96"/>
        <v>42479.566388888896</v>
      </c>
      <c r="L1081" s="11">
        <f t="shared" si="97"/>
        <v>42504.566388888896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98"/>
        <v>2.6076923076923077E-2</v>
      </c>
      <c r="R1081" s="6">
        <f t="shared" si="99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1">
        <f t="shared" si="96"/>
        <v>41740.138113425928</v>
      </c>
      <c r="L1082" s="11">
        <f t="shared" si="97"/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98"/>
        <v>9.1050000000000006E-2</v>
      </c>
      <c r="R1082" s="6">
        <f t="shared" si="99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1">
        <f t="shared" si="96"/>
        <v>42002.926990740743</v>
      </c>
      <c r="L1083" s="11">
        <f t="shared" si="97"/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98"/>
        <v>1.7647058823529413E-4</v>
      </c>
      <c r="R1083" s="6">
        <f t="shared" si="99"/>
        <v>3</v>
      </c>
      <c r="S1083" t="str">
        <f t="shared" si="100"/>
        <v>games</v>
      </c>
      <c r="T1083" t="str">
        <f t="shared" si="101"/>
        <v>video games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1">
        <f t="shared" si="96"/>
        <v>41101.906111111115</v>
      </c>
      <c r="L1084" s="11">
        <f t="shared" si="97"/>
        <v>41131.906111111115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98"/>
        <v>5.5999999999999999E-3</v>
      </c>
      <c r="R1084" s="6">
        <f t="shared" si="99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1">
        <f t="shared" si="96"/>
        <v>41793.659525462965</v>
      </c>
      <c r="L1085" s="11">
        <f t="shared" si="97"/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98"/>
        <v>8.2000000000000007E-3</v>
      </c>
      <c r="R1085" s="6">
        <f t="shared" si="99"/>
        <v>410</v>
      </c>
      <c r="S1085" t="str">
        <f t="shared" si="100"/>
        <v>games</v>
      </c>
      <c r="T1085" t="str">
        <f t="shared" si="101"/>
        <v>video games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1">
        <f t="shared" si="96"/>
        <v>41829.912083333329</v>
      </c>
      <c r="L1086" s="11">
        <f t="shared" si="97"/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98"/>
        <v>0</v>
      </c>
      <c r="R1086" s="6" t="e">
        <f t="shared" si="99"/>
        <v>#DIV/0!</v>
      </c>
      <c r="S1086" t="str">
        <f t="shared" si="100"/>
        <v>games</v>
      </c>
      <c r="T1086" t="str">
        <f t="shared" si="101"/>
        <v>video games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1">
        <f t="shared" si="96"/>
        <v>42413.671006944445</v>
      </c>
      <c r="L1087" s="11">
        <f t="shared" si="97"/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98"/>
        <v>3.4200000000000001E-2</v>
      </c>
      <c r="R1087" s="6">
        <f t="shared" si="99"/>
        <v>114</v>
      </c>
      <c r="S1087" t="str">
        <f t="shared" si="100"/>
        <v>games</v>
      </c>
      <c r="T1087" t="str">
        <f t="shared" si="101"/>
        <v>video games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1">
        <f t="shared" si="96"/>
        <v>41845.866793981484</v>
      </c>
      <c r="L1088" s="11">
        <f t="shared" si="97"/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98"/>
        <v>8.3333333333333339E-4</v>
      </c>
      <c r="R1088" s="6">
        <f t="shared" si="99"/>
        <v>7.5</v>
      </c>
      <c r="S1088" t="str">
        <f t="shared" si="100"/>
        <v>games</v>
      </c>
      <c r="T1088" t="str">
        <f t="shared" si="101"/>
        <v>video games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1">
        <f t="shared" si="96"/>
        <v>41775.713969907411</v>
      </c>
      <c r="L1089" s="11">
        <f t="shared" si="97"/>
        <v>41805.713969907411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98"/>
        <v>0</v>
      </c>
      <c r="R1089" s="6" t="e">
        <f t="shared" si="99"/>
        <v>#DIV/0!</v>
      </c>
      <c r="S1089" t="str">
        <f t="shared" si="100"/>
        <v>games</v>
      </c>
      <c r="T1089" t="str">
        <f t="shared" si="101"/>
        <v>video games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1">
        <f t="shared" si="96"/>
        <v>41723.799386574072</v>
      </c>
      <c r="L1090" s="11">
        <f t="shared" si="97"/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98"/>
        <v>0.14182977777777778</v>
      </c>
      <c r="R1090" s="6">
        <f t="shared" si="99"/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1">
        <f t="shared" ref="K1091:K1154" si="102">(((J1091/60)/60)/24)+DATE(1970,1,1)</f>
        <v>42151.189525462964</v>
      </c>
      <c r="L1091" s="11">
        <f t="shared" ref="L1091:L1154" si="103">(((I1091/60)/60)/24)+DATE(1970,1,1)</f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104">E1091/D1091</f>
        <v>7.8266666666666665E-2</v>
      </c>
      <c r="R1091" s="6">
        <f t="shared" ref="R1091:R1154" si="105">E1091/N1091</f>
        <v>23.959183673469386</v>
      </c>
      <c r="S1091" t="str">
        <f t="shared" ref="S1091:S1154" si="106">LEFT(P1091, SEARCH("/", P1091)-1)</f>
        <v>games</v>
      </c>
      <c r="T1091" t="str">
        <f t="shared" ref="T1091:T1154" si="107">RIGHT(P1091,LEN(P1091)-SEARCH("/",P1091))</f>
        <v>video games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1">
        <f t="shared" si="102"/>
        <v>42123.185798611114</v>
      </c>
      <c r="L1092" s="11">
        <f t="shared" si="103"/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104"/>
        <v>3.8464497269020693E-4</v>
      </c>
      <c r="R1092" s="6">
        <f t="shared" si="105"/>
        <v>5</v>
      </c>
      <c r="S1092" t="str">
        <f t="shared" si="106"/>
        <v>games</v>
      </c>
      <c r="T1092" t="str">
        <f t="shared" si="107"/>
        <v>video games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1">
        <f t="shared" si="102"/>
        <v>42440.820277777777</v>
      </c>
      <c r="L1093" s="11">
        <f t="shared" si="103"/>
        <v>42470.778611111105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104"/>
        <v>0.125</v>
      </c>
      <c r="R1093" s="6">
        <f t="shared" si="105"/>
        <v>12.5</v>
      </c>
      <c r="S1093" t="str">
        <f t="shared" si="106"/>
        <v>games</v>
      </c>
      <c r="T1093" t="str">
        <f t="shared" si="107"/>
        <v>video games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1">
        <f t="shared" si="102"/>
        <v>41250.025902777779</v>
      </c>
      <c r="L1094" s="11">
        <f t="shared" si="103"/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104"/>
        <v>1.0500000000000001E-2</v>
      </c>
      <c r="R1094" s="6">
        <f t="shared" si="105"/>
        <v>3</v>
      </c>
      <c r="S1094" t="str">
        <f t="shared" si="106"/>
        <v>games</v>
      </c>
      <c r="T1094" t="str">
        <f t="shared" si="107"/>
        <v>video games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1">
        <f t="shared" si="102"/>
        <v>42396.973807870367</v>
      </c>
      <c r="L1095" s="11">
        <f t="shared" si="103"/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104"/>
        <v>0.14083333333333334</v>
      </c>
      <c r="R1095" s="6">
        <f t="shared" si="105"/>
        <v>10.5625</v>
      </c>
      <c r="S1095" t="str">
        <f t="shared" si="106"/>
        <v>games</v>
      </c>
      <c r="T1095" t="str">
        <f t="shared" si="107"/>
        <v>video games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1">
        <f t="shared" si="102"/>
        <v>40795.713344907403</v>
      </c>
      <c r="L1096" s="11">
        <f t="shared" si="103"/>
        <v>40825.713344907403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104"/>
        <v>0.18300055555555556</v>
      </c>
      <c r="R1096" s="6">
        <f t="shared" si="105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1">
        <f t="shared" si="102"/>
        <v>41486.537268518521</v>
      </c>
      <c r="L1097" s="11">
        <f t="shared" si="103"/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104"/>
        <v>5.0347999999999997E-2</v>
      </c>
      <c r="R1097" s="6">
        <f t="shared" si="105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1">
        <f t="shared" si="102"/>
        <v>41885.51798611111</v>
      </c>
      <c r="L1098" s="11">
        <f t="shared" si="103"/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104"/>
        <v>0.17933333333333334</v>
      </c>
      <c r="R1098" s="6">
        <f t="shared" si="105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1">
        <f t="shared" si="102"/>
        <v>41660.792557870373</v>
      </c>
      <c r="L1099" s="11">
        <f t="shared" si="103"/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104"/>
        <v>4.6999999999999999E-4</v>
      </c>
      <c r="R1099" s="6">
        <f t="shared" si="105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1">
        <f t="shared" si="102"/>
        <v>41712.762673611112</v>
      </c>
      <c r="L1100" s="11">
        <f t="shared" si="103"/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104"/>
        <v>7.2120000000000004E-2</v>
      </c>
      <c r="R1100" s="6">
        <f t="shared" si="105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1">
        <f t="shared" si="102"/>
        <v>42107.836435185185</v>
      </c>
      <c r="L1101" s="11">
        <f t="shared" si="103"/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104"/>
        <v>5.0000000000000001E-3</v>
      </c>
      <c r="R1101" s="6">
        <f t="shared" si="105"/>
        <v>25</v>
      </c>
      <c r="S1101" t="str">
        <f t="shared" si="106"/>
        <v>games</v>
      </c>
      <c r="T1101" t="str">
        <f t="shared" si="107"/>
        <v>video games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1">
        <f t="shared" si="102"/>
        <v>42384.110775462963</v>
      </c>
      <c r="L1102" s="11">
        <f t="shared" si="103"/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104"/>
        <v>2.5000000000000001E-2</v>
      </c>
      <c r="R1102" s="6">
        <f t="shared" si="105"/>
        <v>10</v>
      </c>
      <c r="S1102" t="str">
        <f t="shared" si="106"/>
        <v>games</v>
      </c>
      <c r="T1102" t="str">
        <f t="shared" si="107"/>
        <v>video games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1">
        <f t="shared" si="102"/>
        <v>42538.77243055556</v>
      </c>
      <c r="L1103" s="11">
        <f t="shared" si="103"/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104"/>
        <v>4.0999999999999999E-4</v>
      </c>
      <c r="R1103" s="6">
        <f t="shared" si="105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1">
        <f t="shared" si="102"/>
        <v>41577.045428240745</v>
      </c>
      <c r="L1104" s="11">
        <f t="shared" si="103"/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104"/>
        <v>5.3124999999999999E-2</v>
      </c>
      <c r="R1104" s="6">
        <f t="shared" si="105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1">
        <f t="shared" si="102"/>
        <v>42479.22210648148</v>
      </c>
      <c r="L1105" s="11">
        <f t="shared" si="103"/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104"/>
        <v>1.6199999999999999E-2</v>
      </c>
      <c r="R1105" s="6">
        <f t="shared" si="105"/>
        <v>16.2</v>
      </c>
      <c r="S1105" t="str">
        <f t="shared" si="106"/>
        <v>games</v>
      </c>
      <c r="T1105" t="str">
        <f t="shared" si="107"/>
        <v>video games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1">
        <f t="shared" si="102"/>
        <v>41771.40996527778</v>
      </c>
      <c r="L1106" s="11">
        <f t="shared" si="103"/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104"/>
        <v>4.9516666666666667E-2</v>
      </c>
      <c r="R1106" s="6">
        <f t="shared" si="105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1">
        <f t="shared" si="102"/>
        <v>41692.135729166665</v>
      </c>
      <c r="L1107" s="11">
        <f t="shared" si="103"/>
        <v>41722.0940625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104"/>
        <v>1.5900000000000001E-3</v>
      </c>
      <c r="R1107" s="6">
        <f t="shared" si="105"/>
        <v>71.55</v>
      </c>
      <c r="S1107" t="str">
        <f t="shared" si="106"/>
        <v>games</v>
      </c>
      <c r="T1107" t="str">
        <f t="shared" si="107"/>
        <v>video games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1">
        <f t="shared" si="102"/>
        <v>40973.740451388891</v>
      </c>
      <c r="L1108" s="11">
        <f t="shared" si="103"/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104"/>
        <v>0.41249999999999998</v>
      </c>
      <c r="R1108" s="6">
        <f t="shared" si="105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1">
        <f t="shared" si="102"/>
        <v>41813.861388888887</v>
      </c>
      <c r="L1109" s="11">
        <f t="shared" si="103"/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104"/>
        <v>0</v>
      </c>
      <c r="R1109" s="6" t="e">
        <f t="shared" si="105"/>
        <v>#DIV/0!</v>
      </c>
      <c r="S1109" t="str">
        <f t="shared" si="106"/>
        <v>games</v>
      </c>
      <c r="T1109" t="str">
        <f t="shared" si="107"/>
        <v>video games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1">
        <f t="shared" si="102"/>
        <v>40952.636979166666</v>
      </c>
      <c r="L1110" s="11">
        <f t="shared" si="103"/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104"/>
        <v>2.93E-2</v>
      </c>
      <c r="R1110" s="6">
        <f t="shared" si="105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1">
        <f t="shared" si="102"/>
        <v>42662.752199074079</v>
      </c>
      <c r="L1111" s="11">
        <f t="shared" si="103"/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104"/>
        <v>4.4999999999999997E-3</v>
      </c>
      <c r="R1111" s="6">
        <f t="shared" si="105"/>
        <v>15</v>
      </c>
      <c r="S1111" t="str">
        <f t="shared" si="106"/>
        <v>games</v>
      </c>
      <c r="T1111" t="str">
        <f t="shared" si="107"/>
        <v>video games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1">
        <f t="shared" si="102"/>
        <v>41220.933124999996</v>
      </c>
      <c r="L1112" s="11">
        <f t="shared" si="103"/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104"/>
        <v>5.1000000000000004E-3</v>
      </c>
      <c r="R1112" s="6">
        <f t="shared" si="105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1">
        <f t="shared" si="102"/>
        <v>42347.203587962969</v>
      </c>
      <c r="L1113" s="11">
        <f t="shared" si="103"/>
        <v>42377.203587962969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104"/>
        <v>4.0000000000000002E-4</v>
      </c>
      <c r="R1113" s="6">
        <f t="shared" si="105"/>
        <v>1</v>
      </c>
      <c r="S1113" t="str">
        <f t="shared" si="106"/>
        <v>games</v>
      </c>
      <c r="T1113" t="str">
        <f t="shared" si="107"/>
        <v>video games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1">
        <f t="shared" si="102"/>
        <v>41963.759386574078</v>
      </c>
      <c r="L1114" s="11">
        <f t="shared" si="103"/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104"/>
        <v>0.35537409090909089</v>
      </c>
      <c r="R1114" s="6">
        <f t="shared" si="105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1">
        <f t="shared" si="102"/>
        <v>41835.977083333331</v>
      </c>
      <c r="L1115" s="11">
        <f t="shared" si="103"/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104"/>
        <v>5.0000000000000001E-3</v>
      </c>
      <c r="R1115" s="6">
        <f t="shared" si="105"/>
        <v>5</v>
      </c>
      <c r="S1115" t="str">
        <f t="shared" si="106"/>
        <v>games</v>
      </c>
      <c r="T1115" t="str">
        <f t="shared" si="107"/>
        <v>video games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1">
        <f t="shared" si="102"/>
        <v>41526.345914351856</v>
      </c>
      <c r="L1116" s="11">
        <f t="shared" si="103"/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104"/>
        <v>1.6666666666666668E-3</v>
      </c>
      <c r="R1116" s="6">
        <f t="shared" si="105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1">
        <f t="shared" si="102"/>
        <v>42429.695543981477</v>
      </c>
      <c r="L1117" s="11">
        <f t="shared" si="103"/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104"/>
        <v>1.325E-3</v>
      </c>
      <c r="R1117" s="6">
        <f t="shared" si="105"/>
        <v>13.25</v>
      </c>
      <c r="S1117" t="str">
        <f t="shared" si="106"/>
        <v>games</v>
      </c>
      <c r="T1117" t="str">
        <f t="shared" si="107"/>
        <v>video games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1">
        <f t="shared" si="102"/>
        <v>41009.847314814811</v>
      </c>
      <c r="L1118" s="11">
        <f t="shared" si="103"/>
        <v>41069.847314814811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104"/>
        <v>3.5704000000000004E-4</v>
      </c>
      <c r="R1118" s="6">
        <f t="shared" si="105"/>
        <v>17.852</v>
      </c>
      <c r="S1118" t="str">
        <f t="shared" si="106"/>
        <v>games</v>
      </c>
      <c r="T1118" t="str">
        <f t="shared" si="107"/>
        <v>video games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1">
        <f t="shared" si="102"/>
        <v>42333.598530092597</v>
      </c>
      <c r="L1119" s="11">
        <f t="shared" si="103"/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104"/>
        <v>8.3000000000000004E-2</v>
      </c>
      <c r="R1119" s="6">
        <f t="shared" si="105"/>
        <v>10.375</v>
      </c>
      <c r="S1119" t="str">
        <f t="shared" si="106"/>
        <v>games</v>
      </c>
      <c r="T1119" t="str">
        <f t="shared" si="107"/>
        <v>video games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1">
        <f t="shared" si="102"/>
        <v>41704.16642361111</v>
      </c>
      <c r="L1120" s="11">
        <f t="shared" si="103"/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104"/>
        <v>2.4222222222222221E-2</v>
      </c>
      <c r="R1120" s="6">
        <f t="shared" si="105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1">
        <f t="shared" si="102"/>
        <v>41722.792407407411</v>
      </c>
      <c r="L1121" s="11">
        <f t="shared" si="103"/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104"/>
        <v>2.3809523809523812E-3</v>
      </c>
      <c r="R1121" s="6">
        <f t="shared" si="105"/>
        <v>5</v>
      </c>
      <c r="S1121" t="str">
        <f t="shared" si="106"/>
        <v>games</v>
      </c>
      <c r="T1121" t="str">
        <f t="shared" si="107"/>
        <v>video games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1">
        <f t="shared" si="102"/>
        <v>40799.872685185182</v>
      </c>
      <c r="L1122" s="11">
        <f t="shared" si="103"/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104"/>
        <v>0</v>
      </c>
      <c r="R1122" s="6" t="e">
        <f t="shared" si="105"/>
        <v>#DIV/0!</v>
      </c>
      <c r="S1122" t="str">
        <f t="shared" si="106"/>
        <v>games</v>
      </c>
      <c r="T1122" t="str">
        <f t="shared" si="107"/>
        <v>video games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1">
        <f t="shared" si="102"/>
        <v>42412.934212962966</v>
      </c>
      <c r="L1123" s="11">
        <f t="shared" si="103"/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104"/>
        <v>1.16E-4</v>
      </c>
      <c r="R1123" s="6">
        <f t="shared" si="105"/>
        <v>5.8</v>
      </c>
      <c r="S1123" t="str">
        <f t="shared" si="106"/>
        <v>games</v>
      </c>
      <c r="T1123" t="str">
        <f t="shared" si="107"/>
        <v>video games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1">
        <f t="shared" si="102"/>
        <v>41410.703993055555</v>
      </c>
      <c r="L1124" s="11">
        <f t="shared" si="103"/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104"/>
        <v>0</v>
      </c>
      <c r="R1124" s="6" t="e">
        <f t="shared" si="105"/>
        <v>#DIV/0!</v>
      </c>
      <c r="S1124" t="str">
        <f t="shared" si="106"/>
        <v>games</v>
      </c>
      <c r="T1124" t="str">
        <f t="shared" si="107"/>
        <v>video games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1">
        <f t="shared" si="102"/>
        <v>41718.5237037037</v>
      </c>
      <c r="L1125" s="11">
        <f t="shared" si="103"/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104"/>
        <v>2.2000000000000001E-3</v>
      </c>
      <c r="R1125" s="6">
        <f t="shared" si="105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1">
        <f t="shared" si="102"/>
        <v>42094.667256944449</v>
      </c>
      <c r="L1126" s="11">
        <f t="shared" si="103"/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104"/>
        <v>4.7222222222222223E-3</v>
      </c>
      <c r="R1126" s="6">
        <f t="shared" si="105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1">
        <f t="shared" si="102"/>
        <v>42212.624189814815</v>
      </c>
      <c r="L1127" s="11">
        <f t="shared" si="103"/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104"/>
        <v>0</v>
      </c>
      <c r="R1127" s="6" t="e">
        <f t="shared" si="105"/>
        <v>#DIV/0!</v>
      </c>
      <c r="S1127" t="str">
        <f t="shared" si="106"/>
        <v>games</v>
      </c>
      <c r="T1127" t="str">
        <f t="shared" si="107"/>
        <v>mobile games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1">
        <f t="shared" si="102"/>
        <v>42535.327476851846</v>
      </c>
      <c r="L1128" s="11">
        <f t="shared" si="103"/>
        <v>42565.327476851846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104"/>
        <v>5.0000000000000001E-3</v>
      </c>
      <c r="R1128" s="6">
        <f t="shared" si="105"/>
        <v>5</v>
      </c>
      <c r="S1128" t="str">
        <f t="shared" si="106"/>
        <v>games</v>
      </c>
      <c r="T1128" t="str">
        <f t="shared" si="107"/>
        <v>mobile games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1">
        <f t="shared" si="102"/>
        <v>41926.854166666664</v>
      </c>
      <c r="L1129" s="11">
        <f t="shared" si="103"/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104"/>
        <v>1.6714285714285713E-2</v>
      </c>
      <c r="R1129" s="6">
        <f t="shared" si="105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1">
        <f t="shared" si="102"/>
        <v>41828.649502314816</v>
      </c>
      <c r="L1130" s="11">
        <f t="shared" si="103"/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104"/>
        <v>1E-3</v>
      </c>
      <c r="R1130" s="6">
        <f t="shared" si="105"/>
        <v>1</v>
      </c>
      <c r="S1130" t="str">
        <f t="shared" si="106"/>
        <v>games</v>
      </c>
      <c r="T1130" t="str">
        <f t="shared" si="107"/>
        <v>mobile games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1">
        <f t="shared" si="102"/>
        <v>42496.264965277776</v>
      </c>
      <c r="L1131" s="11">
        <f t="shared" si="103"/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104"/>
        <v>1.0499999999999999E-3</v>
      </c>
      <c r="R1131" s="6">
        <f t="shared" si="105"/>
        <v>10.5</v>
      </c>
      <c r="S1131" t="str">
        <f t="shared" si="106"/>
        <v>games</v>
      </c>
      <c r="T1131" t="str">
        <f t="shared" si="107"/>
        <v>mobile games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1">
        <f t="shared" si="102"/>
        <v>41908.996527777781</v>
      </c>
      <c r="L1132" s="11">
        <f t="shared" si="103"/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104"/>
        <v>2.2000000000000001E-3</v>
      </c>
      <c r="R1132" s="6">
        <f t="shared" si="105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1">
        <f t="shared" si="102"/>
        <v>42332.908194444448</v>
      </c>
      <c r="L1133" s="11">
        <f t="shared" si="103"/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104"/>
        <v>0</v>
      </c>
      <c r="R1133" s="6" t="e">
        <f t="shared" si="105"/>
        <v>#DIV/0!</v>
      </c>
      <c r="S1133" t="str">
        <f t="shared" si="106"/>
        <v>games</v>
      </c>
      <c r="T1133" t="str">
        <f t="shared" si="107"/>
        <v>mobile games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1">
        <f t="shared" si="102"/>
        <v>42706.115405092598</v>
      </c>
      <c r="L1134" s="11">
        <f t="shared" si="103"/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104"/>
        <v>0.14380000000000001</v>
      </c>
      <c r="R1134" s="6">
        <f t="shared" si="105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1">
        <f t="shared" si="102"/>
        <v>41821.407187500001</v>
      </c>
      <c r="L1135" s="11">
        <f t="shared" si="103"/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104"/>
        <v>6.6666666666666671E-3</v>
      </c>
      <c r="R1135" s="6">
        <f t="shared" si="105"/>
        <v>20</v>
      </c>
      <c r="S1135" t="str">
        <f t="shared" si="106"/>
        <v>games</v>
      </c>
      <c r="T1135" t="str">
        <f t="shared" si="107"/>
        <v>mobile games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1">
        <f t="shared" si="102"/>
        <v>41958.285046296296</v>
      </c>
      <c r="L1136" s="11">
        <f t="shared" si="103"/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104"/>
        <v>4.0000000000000003E-5</v>
      </c>
      <c r="R1136" s="6">
        <f t="shared" si="105"/>
        <v>1</v>
      </c>
      <c r="S1136" t="str">
        <f t="shared" si="106"/>
        <v>games</v>
      </c>
      <c r="T1136" t="str">
        <f t="shared" si="107"/>
        <v>mobile games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1">
        <f t="shared" si="102"/>
        <v>42558.989513888882</v>
      </c>
      <c r="L1137" s="11">
        <f t="shared" si="103"/>
        <v>42588.989513888882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104"/>
        <v>0.05</v>
      </c>
      <c r="R1137" s="6">
        <f t="shared" si="105"/>
        <v>50</v>
      </c>
      <c r="S1137" t="str">
        <f t="shared" si="106"/>
        <v>games</v>
      </c>
      <c r="T1137" t="str">
        <f t="shared" si="107"/>
        <v>mobile games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1">
        <f t="shared" si="102"/>
        <v>42327.671631944439</v>
      </c>
      <c r="L1138" s="11">
        <f t="shared" si="103"/>
        <v>42357.671631944439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104"/>
        <v>6.4439140811455853E-2</v>
      </c>
      <c r="R1138" s="6">
        <f t="shared" si="105"/>
        <v>45</v>
      </c>
      <c r="S1138" t="str">
        <f t="shared" si="106"/>
        <v>games</v>
      </c>
      <c r="T1138" t="str">
        <f t="shared" si="107"/>
        <v>mobile games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1">
        <f t="shared" si="102"/>
        <v>42453.819687499999</v>
      </c>
      <c r="L1139" s="11">
        <f t="shared" si="103"/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104"/>
        <v>0.39500000000000002</v>
      </c>
      <c r="R1139" s="6">
        <f t="shared" si="105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1">
        <f t="shared" si="102"/>
        <v>42736.9066087963</v>
      </c>
      <c r="L1140" s="11">
        <f t="shared" si="103"/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104"/>
        <v>3.5714285714285713E-3</v>
      </c>
      <c r="R1140" s="6">
        <f t="shared" si="105"/>
        <v>31.25</v>
      </c>
      <c r="S1140" t="str">
        <f t="shared" si="106"/>
        <v>games</v>
      </c>
      <c r="T1140" t="str">
        <f t="shared" si="107"/>
        <v>mobile games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1">
        <f t="shared" si="102"/>
        <v>41975.347523148142</v>
      </c>
      <c r="L1141" s="11">
        <f t="shared" si="103"/>
        <v>42005.347523148142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104"/>
        <v>6.2500000000000001E-4</v>
      </c>
      <c r="R1141" s="6">
        <f t="shared" si="105"/>
        <v>5</v>
      </c>
      <c r="S1141" t="str">
        <f t="shared" si="106"/>
        <v>games</v>
      </c>
      <c r="T1141" t="str">
        <f t="shared" si="107"/>
        <v>mobile games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1">
        <f t="shared" si="102"/>
        <v>42192.462048611109</v>
      </c>
      <c r="L1142" s="11">
        <f t="shared" si="103"/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104"/>
        <v>0</v>
      </c>
      <c r="R1142" s="6" t="e">
        <f t="shared" si="105"/>
        <v>#DIV/0!</v>
      </c>
      <c r="S1142" t="str">
        <f t="shared" si="106"/>
        <v>games</v>
      </c>
      <c r="T1142" t="str">
        <f t="shared" si="107"/>
        <v>mobile games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1">
        <f t="shared" si="102"/>
        <v>42164.699652777781</v>
      </c>
      <c r="L1143" s="11">
        <f t="shared" si="103"/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104"/>
        <v>0</v>
      </c>
      <c r="R1143" s="6" t="e">
        <f t="shared" si="105"/>
        <v>#DIV/0!</v>
      </c>
      <c r="S1143" t="str">
        <f t="shared" si="106"/>
        <v>games</v>
      </c>
      <c r="T1143" t="str">
        <f t="shared" si="107"/>
        <v>mobile games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1">
        <f t="shared" si="102"/>
        <v>42022.006099537044</v>
      </c>
      <c r="L1144" s="11">
        <f t="shared" si="103"/>
        <v>42052.006099537044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104"/>
        <v>0</v>
      </c>
      <c r="R1144" s="6" t="e">
        <f t="shared" si="105"/>
        <v>#DIV/0!</v>
      </c>
      <c r="S1144" t="str">
        <f t="shared" si="106"/>
        <v>games</v>
      </c>
      <c r="T1144" t="str">
        <f t="shared" si="107"/>
        <v>mobile games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1">
        <f t="shared" si="102"/>
        <v>42325.19358796296</v>
      </c>
      <c r="L1145" s="11">
        <f t="shared" si="103"/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104"/>
        <v>4.1333333333333335E-3</v>
      </c>
      <c r="R1145" s="6">
        <f t="shared" si="105"/>
        <v>23.25</v>
      </c>
      <c r="S1145" t="str">
        <f t="shared" si="106"/>
        <v>games</v>
      </c>
      <c r="T1145" t="str">
        <f t="shared" si="107"/>
        <v>mobile games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1">
        <f t="shared" si="102"/>
        <v>42093.181944444441</v>
      </c>
      <c r="L1146" s="11">
        <f t="shared" si="103"/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104"/>
        <v>0</v>
      </c>
      <c r="R1146" s="6" t="e">
        <f t="shared" si="105"/>
        <v>#DIV/0!</v>
      </c>
      <c r="S1146" t="str">
        <f t="shared" si="106"/>
        <v>food</v>
      </c>
      <c r="T1146" t="str">
        <f t="shared" si="107"/>
        <v>food trucks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1">
        <f t="shared" si="102"/>
        <v>41854.747592592597</v>
      </c>
      <c r="L1147" s="11">
        <f t="shared" si="103"/>
        <v>41914.747592592597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104"/>
        <v>1.25E-3</v>
      </c>
      <c r="R1147" s="6">
        <f t="shared" si="105"/>
        <v>100</v>
      </c>
      <c r="S1147" t="str">
        <f t="shared" si="106"/>
        <v>food</v>
      </c>
      <c r="T1147" t="str">
        <f t="shared" si="107"/>
        <v>food trucks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1">
        <f t="shared" si="102"/>
        <v>41723.9533912037</v>
      </c>
      <c r="L1148" s="11">
        <f t="shared" si="103"/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104"/>
        <v>8.8333333333333333E-2</v>
      </c>
      <c r="R1148" s="6">
        <f t="shared" si="105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1">
        <f t="shared" si="102"/>
        <v>41871.972025462965</v>
      </c>
      <c r="L1149" s="11">
        <f t="shared" si="103"/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104"/>
        <v>0</v>
      </c>
      <c r="R1149" s="6" t="e">
        <f t="shared" si="105"/>
        <v>#DIV/0!</v>
      </c>
      <c r="S1149" t="str">
        <f t="shared" si="106"/>
        <v>food</v>
      </c>
      <c r="T1149" t="str">
        <f t="shared" si="107"/>
        <v>food trucks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1">
        <f t="shared" si="102"/>
        <v>42675.171076388884</v>
      </c>
      <c r="L1150" s="11">
        <f t="shared" si="103"/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104"/>
        <v>4.8666666666666667E-3</v>
      </c>
      <c r="R1150" s="6">
        <f t="shared" si="105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1">
        <f t="shared" si="102"/>
        <v>42507.71025462963</v>
      </c>
      <c r="L1151" s="11">
        <f t="shared" si="103"/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104"/>
        <v>1.5E-3</v>
      </c>
      <c r="R1151" s="6">
        <f t="shared" si="105"/>
        <v>37.5</v>
      </c>
      <c r="S1151" t="str">
        <f t="shared" si="106"/>
        <v>food</v>
      </c>
      <c r="T1151" t="str">
        <f t="shared" si="107"/>
        <v>food trucks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1">
        <f t="shared" si="102"/>
        <v>42317.954571759255</v>
      </c>
      <c r="L1152" s="11">
        <f t="shared" si="103"/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104"/>
        <v>0.1008</v>
      </c>
      <c r="R1152" s="6">
        <f t="shared" si="105"/>
        <v>42</v>
      </c>
      <c r="S1152" t="str">
        <f t="shared" si="106"/>
        <v>food</v>
      </c>
      <c r="T1152" t="str">
        <f t="shared" si="107"/>
        <v>food trucks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1">
        <f t="shared" si="102"/>
        <v>42224.102581018517</v>
      </c>
      <c r="L1153" s="11">
        <f t="shared" si="103"/>
        <v>42254.102581018517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104"/>
        <v>0</v>
      </c>
      <c r="R1153" s="6" t="e">
        <f t="shared" si="105"/>
        <v>#DIV/0!</v>
      </c>
      <c r="S1153" t="str">
        <f t="shared" si="106"/>
        <v>food</v>
      </c>
      <c r="T1153" t="str">
        <f t="shared" si="107"/>
        <v>food trucks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1">
        <f t="shared" si="102"/>
        <v>42109.709629629629</v>
      </c>
      <c r="L1154" s="11">
        <f t="shared" si="103"/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104"/>
        <v>5.6937500000000002E-2</v>
      </c>
      <c r="R1154" s="6">
        <f t="shared" si="105"/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1">
        <f t="shared" ref="K1155:K1218" si="108">(((J1155/60)/60)/24)+DATE(1970,1,1)</f>
        <v>42143.714178240742</v>
      </c>
      <c r="L1155" s="11">
        <f t="shared" ref="L1155:L1218" si="109">(((I1155/60)/60)/24)+DATE(1970,1,1)</f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110">E1155/D1155</f>
        <v>6.2500000000000003E-3</v>
      </c>
      <c r="R1155" s="6">
        <f t="shared" ref="R1155:R1218" si="111">E1155/N1155</f>
        <v>50</v>
      </c>
      <c r="S1155" t="str">
        <f t="shared" ref="S1155:S1218" si="112">LEFT(P1155, SEARCH("/", P1155)-1)</f>
        <v>food</v>
      </c>
      <c r="T1155" t="str">
        <f t="shared" ref="T1155:T1218" si="113">RIGHT(P1155,LEN(P1155)-SEARCH("/",P1155))</f>
        <v>food trucks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1">
        <f t="shared" si="108"/>
        <v>42223.108865740738</v>
      </c>
      <c r="L1156" s="11">
        <f t="shared" si="109"/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110"/>
        <v>6.5000000000000002E-2</v>
      </c>
      <c r="R1156" s="6">
        <f t="shared" si="111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1">
        <f t="shared" si="108"/>
        <v>41835.763981481483</v>
      </c>
      <c r="L1157" s="11">
        <f t="shared" si="109"/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110"/>
        <v>7.5199999999999998E-3</v>
      </c>
      <c r="R1157" s="6">
        <f t="shared" si="111"/>
        <v>23.5</v>
      </c>
      <c r="S1157" t="str">
        <f t="shared" si="112"/>
        <v>food</v>
      </c>
      <c r="T1157" t="str">
        <f t="shared" si="113"/>
        <v>food trucks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1">
        <f t="shared" si="108"/>
        <v>42029.07131944444</v>
      </c>
      <c r="L1158" s="11">
        <f t="shared" si="109"/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110"/>
        <v>0</v>
      </c>
      <c r="R1158" s="6" t="e">
        <f t="shared" si="111"/>
        <v>#DIV/0!</v>
      </c>
      <c r="S1158" t="str">
        <f t="shared" si="112"/>
        <v>food</v>
      </c>
      <c r="T1158" t="str">
        <f t="shared" si="113"/>
        <v>food trucks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1">
        <f t="shared" si="108"/>
        <v>41918.628240740742</v>
      </c>
      <c r="L1159" s="11">
        <f t="shared" si="109"/>
        <v>41978.669907407413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110"/>
        <v>1.5100000000000001E-2</v>
      </c>
      <c r="R1159" s="6">
        <f t="shared" si="111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1">
        <f t="shared" si="108"/>
        <v>41952.09175925926</v>
      </c>
      <c r="L1160" s="11">
        <f t="shared" si="109"/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110"/>
        <v>4.6666666666666671E-3</v>
      </c>
      <c r="R1160" s="6">
        <f t="shared" si="111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1">
        <f t="shared" si="108"/>
        <v>42154.726446759261</v>
      </c>
      <c r="L1161" s="11">
        <f t="shared" si="109"/>
        <v>42185.65625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110"/>
        <v>0</v>
      </c>
      <c r="R1161" s="6" t="e">
        <f t="shared" si="111"/>
        <v>#DIV/0!</v>
      </c>
      <c r="S1161" t="str">
        <f t="shared" si="112"/>
        <v>food</v>
      </c>
      <c r="T1161" t="str">
        <f t="shared" si="113"/>
        <v>food trucks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1">
        <f t="shared" si="108"/>
        <v>42061.154930555553</v>
      </c>
      <c r="L1162" s="11">
        <f t="shared" si="109"/>
        <v>42091.113263888896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110"/>
        <v>3.85E-2</v>
      </c>
      <c r="R1162" s="6">
        <f t="shared" si="111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1">
        <f t="shared" si="108"/>
        <v>42122.629502314812</v>
      </c>
      <c r="L1163" s="11">
        <f t="shared" si="109"/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110"/>
        <v>0</v>
      </c>
      <c r="R1163" s="6" t="e">
        <f t="shared" si="111"/>
        <v>#DIV/0!</v>
      </c>
      <c r="S1163" t="str">
        <f t="shared" si="112"/>
        <v>food</v>
      </c>
      <c r="T1163" t="str">
        <f t="shared" si="113"/>
        <v>food trucks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1">
        <f t="shared" si="108"/>
        <v>41876.683611111112</v>
      </c>
      <c r="L1164" s="11">
        <f t="shared" si="109"/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110"/>
        <v>5.8333333333333338E-4</v>
      </c>
      <c r="R1164" s="6">
        <f t="shared" si="111"/>
        <v>17.5</v>
      </c>
      <c r="S1164" t="str">
        <f t="shared" si="112"/>
        <v>food</v>
      </c>
      <c r="T1164" t="str">
        <f t="shared" si="113"/>
        <v>food trucks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1">
        <f t="shared" si="108"/>
        <v>41830.723611111112</v>
      </c>
      <c r="L1165" s="11">
        <f t="shared" si="109"/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110"/>
        <v>0</v>
      </c>
      <c r="R1165" s="6" t="e">
        <f t="shared" si="111"/>
        <v>#DIV/0!</v>
      </c>
      <c r="S1165" t="str">
        <f t="shared" si="112"/>
        <v>food</v>
      </c>
      <c r="T1165" t="str">
        <f t="shared" si="113"/>
        <v>food trucks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1">
        <f t="shared" si="108"/>
        <v>42509.724328703705</v>
      </c>
      <c r="L1166" s="11">
        <f t="shared" si="109"/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110"/>
        <v>0</v>
      </c>
      <c r="R1166" s="6" t="e">
        <f t="shared" si="111"/>
        <v>#DIV/0!</v>
      </c>
      <c r="S1166" t="str">
        <f t="shared" si="112"/>
        <v>food</v>
      </c>
      <c r="T1166" t="str">
        <f t="shared" si="113"/>
        <v>food trucks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1">
        <f t="shared" si="108"/>
        <v>41792.214467592588</v>
      </c>
      <c r="L1167" s="11">
        <f t="shared" si="109"/>
        <v>41826.214467592588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110"/>
        <v>0.20705000000000001</v>
      </c>
      <c r="R1167" s="6">
        <f t="shared" si="111"/>
        <v>82.82</v>
      </c>
      <c r="S1167" t="str">
        <f t="shared" si="112"/>
        <v>food</v>
      </c>
      <c r="T1167" t="str">
        <f t="shared" si="113"/>
        <v>food trucks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1">
        <f t="shared" si="108"/>
        <v>42150.485439814816</v>
      </c>
      <c r="L1168" s="11">
        <f t="shared" si="109"/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110"/>
        <v>0.19139999999999999</v>
      </c>
      <c r="R1168" s="6">
        <f t="shared" si="111"/>
        <v>358.875</v>
      </c>
      <c r="S1168" t="str">
        <f t="shared" si="112"/>
        <v>food</v>
      </c>
      <c r="T1168" t="str">
        <f t="shared" si="113"/>
        <v>food trucks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1">
        <f t="shared" si="108"/>
        <v>41863.734895833331</v>
      </c>
      <c r="L1169" s="11">
        <f t="shared" si="109"/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110"/>
        <v>1.6316666666666667E-2</v>
      </c>
      <c r="R1169" s="6">
        <f t="shared" si="111"/>
        <v>61.1875</v>
      </c>
      <c r="S1169" t="str">
        <f t="shared" si="112"/>
        <v>food</v>
      </c>
      <c r="T1169" t="str">
        <f t="shared" si="113"/>
        <v>food trucks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1">
        <f t="shared" si="108"/>
        <v>42605.053993055553</v>
      </c>
      <c r="L1170" s="11">
        <f t="shared" si="109"/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110"/>
        <v>5.6666666666666664E-2</v>
      </c>
      <c r="R1170" s="6">
        <f t="shared" si="111"/>
        <v>340</v>
      </c>
      <c r="S1170" t="str">
        <f t="shared" si="112"/>
        <v>food</v>
      </c>
      <c r="T1170" t="str">
        <f t="shared" si="113"/>
        <v>food trucks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1">
        <f t="shared" si="108"/>
        <v>42027.353738425925</v>
      </c>
      <c r="L1171" s="11">
        <f t="shared" si="109"/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110"/>
        <v>1.6999999999999999E-3</v>
      </c>
      <c r="R1171" s="6">
        <f t="shared" si="111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1">
        <f t="shared" si="108"/>
        <v>42124.893182870372</v>
      </c>
      <c r="L1172" s="11">
        <f t="shared" si="109"/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110"/>
        <v>4.0000000000000001E-3</v>
      </c>
      <c r="R1172" s="6">
        <f t="shared" si="111"/>
        <v>50</v>
      </c>
      <c r="S1172" t="str">
        <f t="shared" si="112"/>
        <v>food</v>
      </c>
      <c r="T1172" t="str">
        <f t="shared" si="113"/>
        <v>food trucks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1">
        <f t="shared" si="108"/>
        <v>41938.804710648146</v>
      </c>
      <c r="L1173" s="11">
        <f t="shared" si="109"/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110"/>
        <v>1E-3</v>
      </c>
      <c r="R1173" s="6">
        <f t="shared" si="111"/>
        <v>25</v>
      </c>
      <c r="S1173" t="str">
        <f t="shared" si="112"/>
        <v>food</v>
      </c>
      <c r="T1173" t="str">
        <f t="shared" si="113"/>
        <v>food trucks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1">
        <f t="shared" si="108"/>
        <v>41841.682314814818</v>
      </c>
      <c r="L1174" s="11">
        <f t="shared" si="109"/>
        <v>41871.682314814818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110"/>
        <v>0</v>
      </c>
      <c r="R1174" s="6" t="e">
        <f t="shared" si="111"/>
        <v>#DIV/0!</v>
      </c>
      <c r="S1174" t="str">
        <f t="shared" si="112"/>
        <v>food</v>
      </c>
      <c r="T1174" t="str">
        <f t="shared" si="113"/>
        <v>food trucks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1">
        <f t="shared" si="108"/>
        <v>42184.185844907406</v>
      </c>
      <c r="L1175" s="11">
        <f t="shared" si="109"/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110"/>
        <v>2.4000000000000001E-4</v>
      </c>
      <c r="R1175" s="6">
        <f t="shared" si="111"/>
        <v>30</v>
      </c>
      <c r="S1175" t="str">
        <f t="shared" si="112"/>
        <v>food</v>
      </c>
      <c r="T1175" t="str">
        <f t="shared" si="113"/>
        <v>food trucks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1">
        <f t="shared" si="108"/>
        <v>42468.84174768519</v>
      </c>
      <c r="L1176" s="11">
        <f t="shared" si="109"/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110"/>
        <v>5.906666666666667E-2</v>
      </c>
      <c r="R1176" s="6">
        <f t="shared" si="111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1">
        <f t="shared" si="108"/>
        <v>42170.728460648148</v>
      </c>
      <c r="L1177" s="11">
        <f t="shared" si="109"/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110"/>
        <v>2.9250000000000002E-2</v>
      </c>
      <c r="R1177" s="6">
        <f t="shared" si="111"/>
        <v>65</v>
      </c>
      <c r="S1177" t="str">
        <f t="shared" si="112"/>
        <v>food</v>
      </c>
      <c r="T1177" t="str">
        <f t="shared" si="113"/>
        <v>food trucks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1">
        <f t="shared" si="108"/>
        <v>42746.019652777773</v>
      </c>
      <c r="L1178" s="11">
        <f t="shared" si="109"/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110"/>
        <v>5.7142857142857142E-5</v>
      </c>
      <c r="R1178" s="6">
        <f t="shared" si="111"/>
        <v>10</v>
      </c>
      <c r="S1178" t="str">
        <f t="shared" si="112"/>
        <v>food</v>
      </c>
      <c r="T1178" t="str">
        <f t="shared" si="113"/>
        <v>food trucks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1">
        <f t="shared" si="108"/>
        <v>41897.660833333335</v>
      </c>
      <c r="L1179" s="11">
        <f t="shared" si="109"/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110"/>
        <v>0</v>
      </c>
      <c r="R1179" s="6" t="e">
        <f t="shared" si="111"/>
        <v>#DIV/0!</v>
      </c>
      <c r="S1179" t="str">
        <f t="shared" si="112"/>
        <v>food</v>
      </c>
      <c r="T1179" t="str">
        <f t="shared" si="113"/>
        <v>food trucks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1">
        <f t="shared" si="108"/>
        <v>41837.905694444446</v>
      </c>
      <c r="L1180" s="11">
        <f t="shared" si="109"/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110"/>
        <v>6.666666666666667E-5</v>
      </c>
      <c r="R1180" s="6">
        <f t="shared" si="111"/>
        <v>5</v>
      </c>
      <c r="S1180" t="str">
        <f t="shared" si="112"/>
        <v>food</v>
      </c>
      <c r="T1180" t="str">
        <f t="shared" si="113"/>
        <v>food trucks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1">
        <f t="shared" si="108"/>
        <v>42275.720219907409</v>
      </c>
      <c r="L1181" s="11">
        <f t="shared" si="109"/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110"/>
        <v>5.3333333333333337E-2</v>
      </c>
      <c r="R1181" s="6">
        <f t="shared" si="111"/>
        <v>640</v>
      </c>
      <c r="S1181" t="str">
        <f t="shared" si="112"/>
        <v>food</v>
      </c>
      <c r="T1181" t="str">
        <f t="shared" si="113"/>
        <v>food trucks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1">
        <f t="shared" si="108"/>
        <v>41781.806875000002</v>
      </c>
      <c r="L1182" s="11">
        <f t="shared" si="109"/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110"/>
        <v>0.11749999999999999</v>
      </c>
      <c r="R1182" s="6">
        <f t="shared" si="111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1">
        <f t="shared" si="108"/>
        <v>42034.339363425926</v>
      </c>
      <c r="L1183" s="11">
        <f t="shared" si="109"/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110"/>
        <v>8.0000000000000007E-5</v>
      </c>
      <c r="R1183" s="6">
        <f t="shared" si="111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1">
        <f t="shared" si="108"/>
        <v>42728.827407407407</v>
      </c>
      <c r="L1184" s="11">
        <f t="shared" si="109"/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110"/>
        <v>4.2000000000000003E-2</v>
      </c>
      <c r="R1184" s="6">
        <f t="shared" si="111"/>
        <v>10.5</v>
      </c>
      <c r="S1184" t="str">
        <f t="shared" si="112"/>
        <v>food</v>
      </c>
      <c r="T1184" t="str">
        <f t="shared" si="113"/>
        <v>food trucks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1">
        <f t="shared" si="108"/>
        <v>42656.86137731481</v>
      </c>
      <c r="L1185" s="11">
        <f t="shared" si="109"/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110"/>
        <v>0.04</v>
      </c>
      <c r="R1185" s="6">
        <f t="shared" si="111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1">
        <f t="shared" si="108"/>
        <v>42741.599664351852</v>
      </c>
      <c r="L1186" s="11">
        <f t="shared" si="109"/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110"/>
        <v>1.0493636363636363</v>
      </c>
      <c r="R1186" s="6">
        <f t="shared" si="111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1">
        <f t="shared" si="108"/>
        <v>42130.865150462967</v>
      </c>
      <c r="L1187" s="11">
        <f t="shared" si="109"/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110"/>
        <v>1.0544</v>
      </c>
      <c r="R1187" s="6">
        <f t="shared" si="111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1">
        <f t="shared" si="108"/>
        <v>42123.86336805555</v>
      </c>
      <c r="L1188" s="11">
        <f t="shared" si="109"/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110"/>
        <v>1.0673333333333332</v>
      </c>
      <c r="R1188" s="6">
        <f t="shared" si="111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1">
        <f t="shared" si="108"/>
        <v>42109.894942129627</v>
      </c>
      <c r="L1189" s="11">
        <f t="shared" si="109"/>
        <v>42141.75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110"/>
        <v>1.0412571428571429</v>
      </c>
      <c r="R1189" s="6">
        <f t="shared" si="111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1">
        <f t="shared" si="108"/>
        <v>42711.700694444444</v>
      </c>
      <c r="L1190" s="11">
        <f t="shared" si="109"/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110"/>
        <v>1.6054999999999999</v>
      </c>
      <c r="R1190" s="6">
        <f t="shared" si="111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1">
        <f t="shared" si="108"/>
        <v>42529.979108796295</v>
      </c>
      <c r="L1191" s="11">
        <f t="shared" si="109"/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110"/>
        <v>1.0777777777777777</v>
      </c>
      <c r="R1191" s="6">
        <f t="shared" si="111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1">
        <f t="shared" si="108"/>
        <v>41852.665798611109</v>
      </c>
      <c r="L1192" s="11">
        <f t="shared" si="109"/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110"/>
        <v>1.35</v>
      </c>
      <c r="R1192" s="6">
        <f t="shared" si="111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1">
        <f t="shared" si="108"/>
        <v>42419.603703703702</v>
      </c>
      <c r="L1193" s="11">
        <f t="shared" si="109"/>
        <v>42449.562037037031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110"/>
        <v>1.0907407407407408</v>
      </c>
      <c r="R1193" s="6">
        <f t="shared" si="111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1">
        <f t="shared" si="108"/>
        <v>42747.506689814814</v>
      </c>
      <c r="L1194" s="11">
        <f t="shared" si="109"/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110"/>
        <v>2.9</v>
      </c>
      <c r="R1194" s="6">
        <f t="shared" si="111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1">
        <f t="shared" si="108"/>
        <v>42409.776076388895</v>
      </c>
      <c r="L1195" s="11">
        <f t="shared" si="109"/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110"/>
        <v>1.0395714285714286</v>
      </c>
      <c r="R1195" s="6">
        <f t="shared" si="111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1">
        <f t="shared" si="108"/>
        <v>42072.488182870366</v>
      </c>
      <c r="L1196" s="11">
        <f t="shared" si="109"/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110"/>
        <v>3.2223999999999999</v>
      </c>
      <c r="R1196" s="6">
        <f t="shared" si="111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1">
        <f t="shared" si="108"/>
        <v>42298.34783564815</v>
      </c>
      <c r="L1197" s="11">
        <f t="shared" si="109"/>
        <v>42358.375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110"/>
        <v>1.35</v>
      </c>
      <c r="R1197" s="6">
        <f t="shared" si="111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1">
        <f t="shared" si="108"/>
        <v>42326.818738425922</v>
      </c>
      <c r="L1198" s="11">
        <f t="shared" si="109"/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110"/>
        <v>2.6991034482758622</v>
      </c>
      <c r="R1198" s="6">
        <f t="shared" si="111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1">
        <f t="shared" si="108"/>
        <v>42503.66474537037</v>
      </c>
      <c r="L1199" s="11">
        <f t="shared" si="109"/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110"/>
        <v>2.5329333333333333</v>
      </c>
      <c r="R1199" s="6">
        <f t="shared" si="111"/>
        <v>121</v>
      </c>
      <c r="S1199" t="str">
        <f t="shared" si="112"/>
        <v>photography</v>
      </c>
      <c r="T1199" t="str">
        <f t="shared" si="113"/>
        <v>photobooks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1">
        <f t="shared" si="108"/>
        <v>42333.619050925925</v>
      </c>
      <c r="L1200" s="11">
        <f t="shared" si="109"/>
        <v>42369.125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110"/>
        <v>2.6059999999999999</v>
      </c>
      <c r="R1200" s="6">
        <f t="shared" si="111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1">
        <f t="shared" si="108"/>
        <v>42161.770833333328</v>
      </c>
      <c r="L1201" s="11">
        <f t="shared" si="109"/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110"/>
        <v>1.0131677953348381</v>
      </c>
      <c r="R1201" s="6">
        <f t="shared" si="111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1">
        <f t="shared" si="108"/>
        <v>42089.477500000001</v>
      </c>
      <c r="L1202" s="11">
        <f t="shared" si="109"/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110"/>
        <v>1.2560416666666667</v>
      </c>
      <c r="R1202" s="6">
        <f t="shared" si="111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1">
        <f t="shared" si="108"/>
        <v>42536.60701388889</v>
      </c>
      <c r="L1203" s="11">
        <f t="shared" si="109"/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110"/>
        <v>1.0243783333333334</v>
      </c>
      <c r="R1203" s="6">
        <f t="shared" si="111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1">
        <f t="shared" si="108"/>
        <v>42152.288819444439</v>
      </c>
      <c r="L1204" s="11">
        <f t="shared" si="109"/>
        <v>42182.288819444439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110"/>
        <v>1.99244</v>
      </c>
      <c r="R1204" s="6">
        <f t="shared" si="111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1">
        <f t="shared" si="108"/>
        <v>42125.614895833336</v>
      </c>
      <c r="L1205" s="11">
        <f t="shared" si="109"/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110"/>
        <v>1.0245398773006136</v>
      </c>
      <c r="R1205" s="6">
        <f t="shared" si="111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1">
        <f t="shared" si="108"/>
        <v>42297.748067129629</v>
      </c>
      <c r="L1206" s="11">
        <f t="shared" si="109"/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110"/>
        <v>1.0294615384615384</v>
      </c>
      <c r="R1206" s="6">
        <f t="shared" si="111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1">
        <f t="shared" si="108"/>
        <v>42138.506377314814</v>
      </c>
      <c r="L1207" s="11">
        <f t="shared" si="109"/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110"/>
        <v>1.0086153846153847</v>
      </c>
      <c r="R1207" s="6">
        <f t="shared" si="111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1">
        <f t="shared" si="108"/>
        <v>42772.776076388895</v>
      </c>
      <c r="L1208" s="11">
        <f t="shared" si="109"/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110"/>
        <v>1.1499999999999999</v>
      </c>
      <c r="R1208" s="6">
        <f t="shared" si="111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1">
        <f t="shared" si="108"/>
        <v>42430.430243055554</v>
      </c>
      <c r="L1209" s="11">
        <f t="shared" si="109"/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110"/>
        <v>1.0416766467065868</v>
      </c>
      <c r="R1209" s="6">
        <f t="shared" si="111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1">
        <f t="shared" si="108"/>
        <v>42423.709074074075</v>
      </c>
      <c r="L1210" s="11">
        <f t="shared" si="109"/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110"/>
        <v>1.5529999999999999</v>
      </c>
      <c r="R1210" s="6">
        <f t="shared" si="111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1">
        <f t="shared" si="108"/>
        <v>42761.846122685187</v>
      </c>
      <c r="L1211" s="11">
        <f t="shared" si="109"/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110"/>
        <v>1.06</v>
      </c>
      <c r="R1211" s="6">
        <f t="shared" si="111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1">
        <f t="shared" si="108"/>
        <v>42132.941805555558</v>
      </c>
      <c r="L1212" s="11">
        <f t="shared" si="109"/>
        <v>42155.875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110"/>
        <v>2.5431499999999998</v>
      </c>
      <c r="R1212" s="6">
        <f t="shared" si="111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1">
        <f t="shared" si="108"/>
        <v>42515.866446759261</v>
      </c>
      <c r="L1213" s="11">
        <f t="shared" si="109"/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110"/>
        <v>1.0109999999999999</v>
      </c>
      <c r="R1213" s="6">
        <f t="shared" si="111"/>
        <v>168.5</v>
      </c>
      <c r="S1213" t="str">
        <f t="shared" si="112"/>
        <v>photography</v>
      </c>
      <c r="T1213" t="str">
        <f t="shared" si="113"/>
        <v>photobooks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1">
        <f t="shared" si="108"/>
        <v>42318.950173611112</v>
      </c>
      <c r="L1214" s="11">
        <f t="shared" si="109"/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110"/>
        <v>1.2904</v>
      </c>
      <c r="R1214" s="6">
        <f t="shared" si="111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1">
        <f t="shared" si="108"/>
        <v>42731.755787037036</v>
      </c>
      <c r="L1215" s="11">
        <f t="shared" si="109"/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110"/>
        <v>1.0223076923076924</v>
      </c>
      <c r="R1215" s="6">
        <f t="shared" si="111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1">
        <f t="shared" si="108"/>
        <v>42104.840335648143</v>
      </c>
      <c r="L1216" s="11">
        <f t="shared" si="109"/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110"/>
        <v>1.3180000000000001</v>
      </c>
      <c r="R1216" s="6">
        <f t="shared" si="111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1">
        <f t="shared" si="108"/>
        <v>41759.923101851848</v>
      </c>
      <c r="L1217" s="11">
        <f t="shared" si="109"/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110"/>
        <v>7.8608020000000005</v>
      </c>
      <c r="R1217" s="6">
        <f t="shared" si="111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1">
        <f t="shared" si="108"/>
        <v>42247.616400462968</v>
      </c>
      <c r="L1218" s="11">
        <f t="shared" si="109"/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110"/>
        <v>1.4570000000000001</v>
      </c>
      <c r="R1218" s="6">
        <f t="shared" si="111"/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1">
        <f t="shared" ref="K1219:K1282" si="114">(((J1219/60)/60)/24)+DATE(1970,1,1)</f>
        <v>42535.809490740736</v>
      </c>
      <c r="L1219" s="11">
        <f t="shared" ref="L1219:L1282" si="115">(((I1219/60)/60)/24)+DATE(1970,1,1)</f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116">E1219/D1219</f>
        <v>1.026</v>
      </c>
      <c r="R1219" s="6">
        <f t="shared" ref="R1219:R1282" si="117">E1219/N1219</f>
        <v>148.57377049180329</v>
      </c>
      <c r="S1219" t="str">
        <f t="shared" ref="S1219:S1282" si="118">LEFT(P1219, SEARCH("/", P1219)-1)</f>
        <v>photography</v>
      </c>
      <c r="T1219" t="str">
        <f t="shared" ref="T1219:T1282" si="119">RIGHT(P1219,LEN(P1219)-SEARCH("/",P1219))</f>
        <v>photobooks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1">
        <f t="shared" si="114"/>
        <v>42278.662037037036</v>
      </c>
      <c r="L1220" s="11">
        <f t="shared" si="115"/>
        <v>42309.125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116"/>
        <v>1.7227777777777777</v>
      </c>
      <c r="R1220" s="6">
        <f t="shared" si="117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1">
        <f t="shared" si="114"/>
        <v>42633.461956018517</v>
      </c>
      <c r="L1221" s="11">
        <f t="shared" si="115"/>
        <v>42663.461956018517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116"/>
        <v>1.5916819571865444</v>
      </c>
      <c r="R1221" s="6">
        <f t="shared" si="117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1">
        <f t="shared" si="114"/>
        <v>42211.628611111111</v>
      </c>
      <c r="L1222" s="11">
        <f t="shared" si="115"/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116"/>
        <v>1.0376666666666667</v>
      </c>
      <c r="R1222" s="6">
        <f t="shared" si="117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1">
        <f t="shared" si="114"/>
        <v>42680.47555555556</v>
      </c>
      <c r="L1223" s="11">
        <f t="shared" si="115"/>
        <v>42708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116"/>
        <v>1.1140954545454547</v>
      </c>
      <c r="R1223" s="6">
        <f t="shared" si="117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1">
        <f t="shared" si="114"/>
        <v>42430.720451388886</v>
      </c>
      <c r="L1224" s="11">
        <f t="shared" si="115"/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116"/>
        <v>2.80375</v>
      </c>
      <c r="R1224" s="6">
        <f t="shared" si="117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1">
        <f t="shared" si="114"/>
        <v>42654.177187499998</v>
      </c>
      <c r="L1225" s="11">
        <f t="shared" si="115"/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116"/>
        <v>1.1210606060606061</v>
      </c>
      <c r="R1225" s="6">
        <f t="shared" si="117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8394</v>
      </c>
      <c r="G1226" t="s">
        <v>8224</v>
      </c>
      <c r="H1226" t="s">
        <v>8246</v>
      </c>
      <c r="I1226">
        <v>1402060302</v>
      </c>
      <c r="J1226">
        <v>1396876302</v>
      </c>
      <c r="K1226" s="11">
        <f t="shared" si="114"/>
        <v>41736.549791666665</v>
      </c>
      <c r="L1226" s="11">
        <f t="shared" si="115"/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116"/>
        <v>7.0666666666666669E-2</v>
      </c>
      <c r="R1226" s="6">
        <f t="shared" si="117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8394</v>
      </c>
      <c r="G1227" t="s">
        <v>8224</v>
      </c>
      <c r="H1227" t="s">
        <v>8246</v>
      </c>
      <c r="I1227">
        <v>1382478278</v>
      </c>
      <c r="J1227">
        <v>1377294278</v>
      </c>
      <c r="K1227" s="11">
        <f t="shared" si="114"/>
        <v>41509.905995370369</v>
      </c>
      <c r="L1227" s="11">
        <f t="shared" si="115"/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116"/>
        <v>4.3999999999999997E-2</v>
      </c>
      <c r="R1227" s="6">
        <f t="shared" si="117"/>
        <v>44</v>
      </c>
      <c r="S1227" t="str">
        <f t="shared" si="118"/>
        <v>music</v>
      </c>
      <c r="T1227" t="str">
        <f t="shared" si="119"/>
        <v>world music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8394</v>
      </c>
      <c r="G1228" t="s">
        <v>8224</v>
      </c>
      <c r="H1228" t="s">
        <v>8246</v>
      </c>
      <c r="I1228">
        <v>1398042000</v>
      </c>
      <c r="J1228">
        <v>1395089981</v>
      </c>
      <c r="K1228" s="11">
        <f t="shared" si="114"/>
        <v>41715.874780092592</v>
      </c>
      <c r="L1228" s="11">
        <f t="shared" si="115"/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116"/>
        <v>3.8739999999999997E-2</v>
      </c>
      <c r="R1228" s="6">
        <f t="shared" si="117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8394</v>
      </c>
      <c r="G1229" t="s">
        <v>8224</v>
      </c>
      <c r="H1229" t="s">
        <v>8246</v>
      </c>
      <c r="I1229">
        <v>1407394800</v>
      </c>
      <c r="J1229">
        <v>1404770616</v>
      </c>
      <c r="K1229" s="11">
        <f t="shared" si="114"/>
        <v>41827.919166666667</v>
      </c>
      <c r="L1229" s="11">
        <f t="shared" si="115"/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116"/>
        <v>0</v>
      </c>
      <c r="R1229" s="6" t="e">
        <f t="shared" si="117"/>
        <v>#DIV/0!</v>
      </c>
      <c r="S1229" t="str">
        <f t="shared" si="118"/>
        <v>music</v>
      </c>
      <c r="T1229" t="str">
        <f t="shared" si="119"/>
        <v>world music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8394</v>
      </c>
      <c r="G1230" t="s">
        <v>8224</v>
      </c>
      <c r="H1230" t="s">
        <v>8246</v>
      </c>
      <c r="I1230">
        <v>1317231008</v>
      </c>
      <c r="J1230">
        <v>1312047008</v>
      </c>
      <c r="K1230" s="11">
        <f t="shared" si="114"/>
        <v>40754.729259259257</v>
      </c>
      <c r="L1230" s="11">
        <f t="shared" si="115"/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116"/>
        <v>0.29299999999999998</v>
      </c>
      <c r="R1230" s="6">
        <f t="shared" si="117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8394</v>
      </c>
      <c r="G1231" t="s">
        <v>8224</v>
      </c>
      <c r="H1231" t="s">
        <v>8246</v>
      </c>
      <c r="I1231">
        <v>1334592000</v>
      </c>
      <c r="J1231">
        <v>1331982127</v>
      </c>
      <c r="K1231" s="11">
        <f t="shared" si="114"/>
        <v>40985.459803240738</v>
      </c>
      <c r="L1231" s="11">
        <f t="shared" si="115"/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116"/>
        <v>9.0909090909090905E-3</v>
      </c>
      <c r="R1231" s="6">
        <f t="shared" si="117"/>
        <v>25</v>
      </c>
      <c r="S1231" t="str">
        <f t="shared" si="118"/>
        <v>music</v>
      </c>
      <c r="T1231" t="str">
        <f t="shared" si="119"/>
        <v>world music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8394</v>
      </c>
      <c r="G1232" t="s">
        <v>8224</v>
      </c>
      <c r="H1232" t="s">
        <v>8246</v>
      </c>
      <c r="I1232">
        <v>1298589630</v>
      </c>
      <c r="J1232">
        <v>1295997630</v>
      </c>
      <c r="K1232" s="11">
        <f t="shared" si="114"/>
        <v>40568.972569444442</v>
      </c>
      <c r="L1232" s="11">
        <f t="shared" si="115"/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116"/>
        <v>0</v>
      </c>
      <c r="R1232" s="6" t="e">
        <f t="shared" si="117"/>
        <v>#DIV/0!</v>
      </c>
      <c r="S1232" t="str">
        <f t="shared" si="118"/>
        <v>music</v>
      </c>
      <c r="T1232" t="str">
        <f t="shared" si="119"/>
        <v>world music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8394</v>
      </c>
      <c r="G1233" t="s">
        <v>8224</v>
      </c>
      <c r="H1233" t="s">
        <v>8246</v>
      </c>
      <c r="I1233">
        <v>1440723600</v>
      </c>
      <c r="J1233">
        <v>1436394968</v>
      </c>
      <c r="K1233" s="11">
        <f t="shared" si="114"/>
        <v>42193.941759259258</v>
      </c>
      <c r="L1233" s="11">
        <f t="shared" si="115"/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116"/>
        <v>0</v>
      </c>
      <c r="R1233" s="6" t="e">
        <f t="shared" si="117"/>
        <v>#DIV/0!</v>
      </c>
      <c r="S1233" t="str">
        <f t="shared" si="118"/>
        <v>music</v>
      </c>
      <c r="T1233" t="str">
        <f t="shared" si="119"/>
        <v>world music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8394</v>
      </c>
      <c r="G1234" t="s">
        <v>8224</v>
      </c>
      <c r="H1234" t="s">
        <v>8246</v>
      </c>
      <c r="I1234">
        <v>1381090870</v>
      </c>
      <c r="J1234">
        <v>1377030070</v>
      </c>
      <c r="K1234" s="11">
        <f t="shared" si="114"/>
        <v>41506.848032407412</v>
      </c>
      <c r="L1234" s="11">
        <f t="shared" si="115"/>
        <v>41553.848032407412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116"/>
        <v>8.0000000000000002E-3</v>
      </c>
      <c r="R1234" s="6">
        <f t="shared" si="117"/>
        <v>40</v>
      </c>
      <c r="S1234" t="str">
        <f t="shared" si="118"/>
        <v>music</v>
      </c>
      <c r="T1234" t="str">
        <f t="shared" si="119"/>
        <v>world music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8394</v>
      </c>
      <c r="G1235" t="s">
        <v>8224</v>
      </c>
      <c r="H1235" t="s">
        <v>8246</v>
      </c>
      <c r="I1235">
        <v>1329864374</v>
      </c>
      <c r="J1235">
        <v>1328049974</v>
      </c>
      <c r="K1235" s="11">
        <f t="shared" si="114"/>
        <v>40939.948773148149</v>
      </c>
      <c r="L1235" s="11">
        <f t="shared" si="115"/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116"/>
        <v>0.11600000000000001</v>
      </c>
      <c r="R1235" s="6">
        <f t="shared" si="117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8394</v>
      </c>
      <c r="G1236" t="s">
        <v>8225</v>
      </c>
      <c r="H1236" t="s">
        <v>8247</v>
      </c>
      <c r="I1236">
        <v>1422903342</v>
      </c>
      <c r="J1236">
        <v>1420311342</v>
      </c>
      <c r="K1236" s="11">
        <f t="shared" si="114"/>
        <v>42007.788680555561</v>
      </c>
      <c r="L1236" s="11">
        <f t="shared" si="115"/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116"/>
        <v>0</v>
      </c>
      <c r="R1236" s="6" t="e">
        <f t="shared" si="117"/>
        <v>#DIV/0!</v>
      </c>
      <c r="S1236" t="str">
        <f t="shared" si="118"/>
        <v>music</v>
      </c>
      <c r="T1236" t="str">
        <f t="shared" si="119"/>
        <v>world music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8394</v>
      </c>
      <c r="G1237" t="s">
        <v>8224</v>
      </c>
      <c r="H1237" t="s">
        <v>8246</v>
      </c>
      <c r="I1237">
        <v>1387077299</v>
      </c>
      <c r="J1237">
        <v>1383621299</v>
      </c>
      <c r="K1237" s="11">
        <f t="shared" si="114"/>
        <v>41583.135405092595</v>
      </c>
      <c r="L1237" s="11">
        <f t="shared" si="115"/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116"/>
        <v>2.787363950092912E-2</v>
      </c>
      <c r="R1237" s="6">
        <f t="shared" si="117"/>
        <v>35</v>
      </c>
      <c r="S1237" t="str">
        <f t="shared" si="118"/>
        <v>music</v>
      </c>
      <c r="T1237" t="str">
        <f t="shared" si="119"/>
        <v>world music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8394</v>
      </c>
      <c r="G1238" t="s">
        <v>8224</v>
      </c>
      <c r="H1238" t="s">
        <v>8246</v>
      </c>
      <c r="I1238">
        <v>1343491200</v>
      </c>
      <c r="J1238">
        <v>1342801164</v>
      </c>
      <c r="K1238" s="11">
        <f t="shared" si="114"/>
        <v>41110.680138888885</v>
      </c>
      <c r="L1238" s="11">
        <f t="shared" si="115"/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116"/>
        <v>0</v>
      </c>
      <c r="R1238" s="6" t="e">
        <f t="shared" si="117"/>
        <v>#DIV/0!</v>
      </c>
      <c r="S1238" t="str">
        <f t="shared" si="118"/>
        <v>music</v>
      </c>
      <c r="T1238" t="str">
        <f t="shared" si="119"/>
        <v>world music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8394</v>
      </c>
      <c r="G1239" t="s">
        <v>8224</v>
      </c>
      <c r="H1239" t="s">
        <v>8246</v>
      </c>
      <c r="I1239">
        <v>1345790865</v>
      </c>
      <c r="J1239">
        <v>1344062865</v>
      </c>
      <c r="K1239" s="11">
        <f t="shared" si="114"/>
        <v>41125.283159722225</v>
      </c>
      <c r="L1239" s="11">
        <f t="shared" si="115"/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116"/>
        <v>0</v>
      </c>
      <c r="R1239" s="6" t="e">
        <f t="shared" si="117"/>
        <v>#DIV/0!</v>
      </c>
      <c r="S1239" t="str">
        <f t="shared" si="118"/>
        <v>music</v>
      </c>
      <c r="T1239" t="str">
        <f t="shared" si="119"/>
        <v>world music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8394</v>
      </c>
      <c r="G1240" t="s">
        <v>8224</v>
      </c>
      <c r="H1240" t="s">
        <v>8246</v>
      </c>
      <c r="I1240">
        <v>1312641536</v>
      </c>
      <c r="J1240">
        <v>1310049536</v>
      </c>
      <c r="K1240" s="11">
        <f t="shared" si="114"/>
        <v>40731.61037037037</v>
      </c>
      <c r="L1240" s="11">
        <f t="shared" si="115"/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116"/>
        <v>0.17799999999999999</v>
      </c>
      <c r="R1240" s="6">
        <f t="shared" si="117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8394</v>
      </c>
      <c r="G1241" t="s">
        <v>8224</v>
      </c>
      <c r="H1241" t="s">
        <v>8246</v>
      </c>
      <c r="I1241">
        <v>1325804767</v>
      </c>
      <c r="J1241">
        <v>1323212767</v>
      </c>
      <c r="K1241" s="11">
        <f t="shared" si="114"/>
        <v>40883.962581018517</v>
      </c>
      <c r="L1241" s="11">
        <f t="shared" si="115"/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116"/>
        <v>0</v>
      </c>
      <c r="R1241" s="6" t="e">
        <f t="shared" si="117"/>
        <v>#DIV/0!</v>
      </c>
      <c r="S1241" t="str">
        <f t="shared" si="118"/>
        <v>music</v>
      </c>
      <c r="T1241" t="str">
        <f t="shared" si="119"/>
        <v>world music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8394</v>
      </c>
      <c r="G1242" t="s">
        <v>8224</v>
      </c>
      <c r="H1242" t="s">
        <v>8246</v>
      </c>
      <c r="I1242">
        <v>1373665860</v>
      </c>
      <c r="J1242">
        <v>1368579457</v>
      </c>
      <c r="K1242" s="11">
        <f t="shared" si="114"/>
        <v>41409.040011574078</v>
      </c>
      <c r="L1242" s="11">
        <f t="shared" si="115"/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116"/>
        <v>3.0124999999999999E-2</v>
      </c>
      <c r="R1242" s="6">
        <f t="shared" si="117"/>
        <v>30.125</v>
      </c>
      <c r="S1242" t="str">
        <f t="shared" si="118"/>
        <v>music</v>
      </c>
      <c r="T1242" t="str">
        <f t="shared" si="119"/>
        <v>world music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8394</v>
      </c>
      <c r="G1243" t="s">
        <v>8224</v>
      </c>
      <c r="H1243" t="s">
        <v>8246</v>
      </c>
      <c r="I1243">
        <v>1414994340</v>
      </c>
      <c r="J1243">
        <v>1413057980</v>
      </c>
      <c r="K1243" s="11">
        <f t="shared" si="114"/>
        <v>41923.837731481479</v>
      </c>
      <c r="L1243" s="11">
        <f t="shared" si="115"/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116"/>
        <v>0.50739999999999996</v>
      </c>
      <c r="R1243" s="6">
        <f t="shared" si="117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8394</v>
      </c>
      <c r="G1244" t="s">
        <v>8224</v>
      </c>
      <c r="H1244" t="s">
        <v>8246</v>
      </c>
      <c r="I1244">
        <v>1315747080</v>
      </c>
      <c r="J1244">
        <v>1314417502</v>
      </c>
      <c r="K1244" s="11">
        <f t="shared" si="114"/>
        <v>40782.165532407409</v>
      </c>
      <c r="L1244" s="11">
        <f t="shared" si="115"/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116"/>
        <v>5.4884742041712408E-3</v>
      </c>
      <c r="R1244" s="6">
        <f t="shared" si="117"/>
        <v>5</v>
      </c>
      <c r="S1244" t="str">
        <f t="shared" si="118"/>
        <v>music</v>
      </c>
      <c r="T1244" t="str">
        <f t="shared" si="119"/>
        <v>world music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8394</v>
      </c>
      <c r="G1245" t="s">
        <v>8224</v>
      </c>
      <c r="H1245" t="s">
        <v>8246</v>
      </c>
      <c r="I1245">
        <v>1310158800</v>
      </c>
      <c r="J1245">
        <v>1304888771</v>
      </c>
      <c r="K1245" s="11">
        <f t="shared" si="114"/>
        <v>40671.879293981481</v>
      </c>
      <c r="L1245" s="11">
        <f t="shared" si="115"/>
        <v>40732.875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116"/>
        <v>0.14091666666666666</v>
      </c>
      <c r="R1245" s="6">
        <f t="shared" si="117"/>
        <v>44.5</v>
      </c>
      <c r="S1245" t="str">
        <f t="shared" si="118"/>
        <v>music</v>
      </c>
      <c r="T1245" t="str">
        <f t="shared" si="119"/>
        <v>world music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1">
        <f t="shared" si="114"/>
        <v>41355.825497685182</v>
      </c>
      <c r="L1246" s="11">
        <f t="shared" si="115"/>
        <v>41386.875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116"/>
        <v>1.038</v>
      </c>
      <c r="R1246" s="6">
        <f t="shared" si="117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1">
        <f t="shared" si="114"/>
        <v>41774.599930555552</v>
      </c>
      <c r="L1247" s="11">
        <f t="shared" si="115"/>
        <v>41804.599930555552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116"/>
        <v>1.2024999999999999</v>
      </c>
      <c r="R1247" s="6">
        <f t="shared" si="117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1">
        <f t="shared" si="114"/>
        <v>40838.043391203704</v>
      </c>
      <c r="L1248" s="11">
        <f t="shared" si="115"/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116"/>
        <v>1.17</v>
      </c>
      <c r="R1248" s="6">
        <f t="shared" si="117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1">
        <f t="shared" si="114"/>
        <v>41370.292303240742</v>
      </c>
      <c r="L1249" s="11">
        <f t="shared" si="115"/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116"/>
        <v>1.2214285714285715</v>
      </c>
      <c r="R1249" s="6">
        <f t="shared" si="117"/>
        <v>85.5</v>
      </c>
      <c r="S1249" t="str">
        <f t="shared" si="118"/>
        <v>music</v>
      </c>
      <c r="T1249" t="str">
        <f t="shared" si="119"/>
        <v>rock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1">
        <f t="shared" si="114"/>
        <v>41767.656863425924</v>
      </c>
      <c r="L1250" s="11">
        <f t="shared" si="115"/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116"/>
        <v>1.5164</v>
      </c>
      <c r="R1250" s="6">
        <f t="shared" si="117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1">
        <f t="shared" si="114"/>
        <v>41067.74086805556</v>
      </c>
      <c r="L1251" s="11">
        <f t="shared" si="115"/>
        <v>41097.74086805556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116"/>
        <v>1.0444</v>
      </c>
      <c r="R1251" s="6">
        <f t="shared" si="117"/>
        <v>64.46913580246914</v>
      </c>
      <c r="S1251" t="str">
        <f t="shared" si="118"/>
        <v>music</v>
      </c>
      <c r="T1251" t="str">
        <f t="shared" si="119"/>
        <v>rock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1">
        <f t="shared" si="114"/>
        <v>41843.64271990741</v>
      </c>
      <c r="L1252" s="11">
        <f t="shared" si="115"/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116"/>
        <v>2.0015333333333332</v>
      </c>
      <c r="R1252" s="6">
        <f t="shared" si="117"/>
        <v>118.2007874015748</v>
      </c>
      <c r="S1252" t="str">
        <f t="shared" si="118"/>
        <v>music</v>
      </c>
      <c r="T1252" t="str">
        <f t="shared" si="119"/>
        <v>rock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1">
        <f t="shared" si="114"/>
        <v>40751.814432870371</v>
      </c>
      <c r="L1253" s="11">
        <f t="shared" si="115"/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116"/>
        <v>1.018</v>
      </c>
      <c r="R1253" s="6">
        <f t="shared" si="117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1">
        <f t="shared" si="114"/>
        <v>41543.988067129627</v>
      </c>
      <c r="L1254" s="11">
        <f t="shared" si="115"/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116"/>
        <v>1.3765714285714286</v>
      </c>
      <c r="R1254" s="6">
        <f t="shared" si="117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1">
        <f t="shared" si="114"/>
        <v>41855.783645833333</v>
      </c>
      <c r="L1255" s="11">
        <f t="shared" si="115"/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116"/>
        <v>3038.3319999999999</v>
      </c>
      <c r="R1255" s="6">
        <f t="shared" si="117"/>
        <v>42.73322081575246</v>
      </c>
      <c r="S1255" t="str">
        <f t="shared" si="118"/>
        <v>music</v>
      </c>
      <c r="T1255" t="str">
        <f t="shared" si="119"/>
        <v>rock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1">
        <f t="shared" si="114"/>
        <v>40487.621365740742</v>
      </c>
      <c r="L1256" s="11">
        <f t="shared" si="115"/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116"/>
        <v>1.9885074626865671</v>
      </c>
      <c r="R1256" s="6">
        <f t="shared" si="117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1">
        <f t="shared" si="114"/>
        <v>41579.845509259263</v>
      </c>
      <c r="L1257" s="11">
        <f t="shared" si="115"/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116"/>
        <v>2.0236666666666667</v>
      </c>
      <c r="R1257" s="6">
        <f t="shared" si="117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1">
        <f t="shared" si="114"/>
        <v>40921.919340277782</v>
      </c>
      <c r="L1258" s="11">
        <f t="shared" si="115"/>
        <v>40951.919340277782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116"/>
        <v>1.1796376666666666</v>
      </c>
      <c r="R1258" s="6">
        <f t="shared" si="117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1">
        <f t="shared" si="114"/>
        <v>40587.085532407407</v>
      </c>
      <c r="L1259" s="11">
        <f t="shared" si="115"/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116"/>
        <v>2.9472727272727273</v>
      </c>
      <c r="R1259" s="6">
        <f t="shared" si="117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1">
        <f t="shared" si="114"/>
        <v>41487.611250000002</v>
      </c>
      <c r="L1260" s="11">
        <f t="shared" si="115"/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116"/>
        <v>2.1314633333333335</v>
      </c>
      <c r="R1260" s="6">
        <f t="shared" si="117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1">
        <f t="shared" si="114"/>
        <v>41766.970648148148</v>
      </c>
      <c r="L1261" s="11">
        <f t="shared" si="115"/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116"/>
        <v>1.0424</v>
      </c>
      <c r="R1261" s="6">
        <f t="shared" si="117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1">
        <f t="shared" si="114"/>
        <v>41666.842824074076</v>
      </c>
      <c r="L1262" s="11">
        <f t="shared" si="115"/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116"/>
        <v>1.1366666666666667</v>
      </c>
      <c r="R1262" s="6">
        <f t="shared" si="117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1">
        <f t="shared" si="114"/>
        <v>41638.342905092592</v>
      </c>
      <c r="L1263" s="11">
        <f t="shared" si="115"/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116"/>
        <v>1.0125</v>
      </c>
      <c r="R1263" s="6">
        <f t="shared" si="117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1">
        <f t="shared" si="114"/>
        <v>41656.762638888889</v>
      </c>
      <c r="L1264" s="11">
        <f t="shared" si="115"/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116"/>
        <v>1.2541538461538462</v>
      </c>
      <c r="R1264" s="6">
        <f t="shared" si="117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1">
        <f t="shared" si="114"/>
        <v>41692.084143518521</v>
      </c>
      <c r="L1265" s="11">
        <f t="shared" si="115"/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116"/>
        <v>1.19</v>
      </c>
      <c r="R1265" s="6">
        <f t="shared" si="117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1">
        <f t="shared" si="114"/>
        <v>41547.662997685184</v>
      </c>
      <c r="L1266" s="11">
        <f t="shared" si="115"/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116"/>
        <v>1.6646153846153846</v>
      </c>
      <c r="R1266" s="6">
        <f t="shared" si="117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1">
        <f t="shared" si="114"/>
        <v>40465.655266203699</v>
      </c>
      <c r="L1267" s="11">
        <f t="shared" si="115"/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116"/>
        <v>1.1914771428571429</v>
      </c>
      <c r="R1267" s="6">
        <f t="shared" si="117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1">
        <f t="shared" si="114"/>
        <v>41620.87667824074</v>
      </c>
      <c r="L1268" s="11">
        <f t="shared" si="115"/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116"/>
        <v>1.0047368421052632</v>
      </c>
      <c r="R1268" s="6">
        <f t="shared" si="117"/>
        <v>190.9</v>
      </c>
      <c r="S1268" t="str">
        <f t="shared" si="118"/>
        <v>music</v>
      </c>
      <c r="T1268" t="str">
        <f t="shared" si="119"/>
        <v>rock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1">
        <f t="shared" si="114"/>
        <v>41449.585162037038</v>
      </c>
      <c r="L1269" s="11">
        <f t="shared" si="115"/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116"/>
        <v>1.018</v>
      </c>
      <c r="R1269" s="6">
        <f t="shared" si="117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1">
        <f t="shared" si="114"/>
        <v>41507.845451388886</v>
      </c>
      <c r="L1270" s="11">
        <f t="shared" si="115"/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116"/>
        <v>1.1666666666666667</v>
      </c>
      <c r="R1270" s="6">
        <f t="shared" si="117"/>
        <v>76.92307692307692</v>
      </c>
      <c r="S1270" t="str">
        <f t="shared" si="118"/>
        <v>music</v>
      </c>
      <c r="T1270" t="str">
        <f t="shared" si="119"/>
        <v>rock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1">
        <f t="shared" si="114"/>
        <v>42445.823055555549</v>
      </c>
      <c r="L1271" s="11">
        <f t="shared" si="115"/>
        <v>42476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116"/>
        <v>1.0864893617021276</v>
      </c>
      <c r="R1271" s="6">
        <f t="shared" si="117"/>
        <v>99.15533980582525</v>
      </c>
      <c r="S1271" t="str">
        <f t="shared" si="118"/>
        <v>music</v>
      </c>
      <c r="T1271" t="str">
        <f t="shared" si="119"/>
        <v>rock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1">
        <f t="shared" si="114"/>
        <v>40933.856967592597</v>
      </c>
      <c r="L1272" s="11">
        <f t="shared" si="115"/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116"/>
        <v>1.1472</v>
      </c>
      <c r="R1272" s="6">
        <f t="shared" si="117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1">
        <f t="shared" si="114"/>
        <v>41561.683553240742</v>
      </c>
      <c r="L1273" s="11">
        <f t="shared" si="115"/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116"/>
        <v>1.018</v>
      </c>
      <c r="R1273" s="6">
        <f t="shared" si="117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1">
        <f t="shared" si="114"/>
        <v>40274.745127314818</v>
      </c>
      <c r="L1274" s="11">
        <f t="shared" si="115"/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116"/>
        <v>1.06</v>
      </c>
      <c r="R1274" s="6">
        <f t="shared" si="117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1">
        <f t="shared" si="114"/>
        <v>41852.730219907404</v>
      </c>
      <c r="L1275" s="11">
        <f t="shared" si="115"/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116"/>
        <v>1.0349999999999999</v>
      </c>
      <c r="R1275" s="6">
        <f t="shared" si="117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1">
        <f t="shared" si="114"/>
        <v>41116.690104166664</v>
      </c>
      <c r="L1276" s="11">
        <f t="shared" si="115"/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116"/>
        <v>1.5497535999999998</v>
      </c>
      <c r="R1276" s="6">
        <f t="shared" si="117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1">
        <f t="shared" si="114"/>
        <v>41458.867905092593</v>
      </c>
      <c r="L1277" s="11">
        <f t="shared" si="115"/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116"/>
        <v>1.6214066666666667</v>
      </c>
      <c r="R1277" s="6">
        <f t="shared" si="117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1">
        <f t="shared" si="114"/>
        <v>40007.704247685186</v>
      </c>
      <c r="L1278" s="11">
        <f t="shared" si="115"/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116"/>
        <v>1.0442100000000001</v>
      </c>
      <c r="R1278" s="6">
        <f t="shared" si="117"/>
        <v>46.06808823529412</v>
      </c>
      <c r="S1278" t="str">
        <f t="shared" si="118"/>
        <v>music</v>
      </c>
      <c r="T1278" t="str">
        <f t="shared" si="119"/>
        <v>rock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1">
        <f t="shared" si="114"/>
        <v>41121.561886574076</v>
      </c>
      <c r="L1279" s="11">
        <f t="shared" si="115"/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116"/>
        <v>1.0612433333333333</v>
      </c>
      <c r="R1279" s="6">
        <f t="shared" si="117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1">
        <f t="shared" si="114"/>
        <v>41786.555162037039</v>
      </c>
      <c r="L1280" s="11">
        <f t="shared" si="115"/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116"/>
        <v>1.5493846153846154</v>
      </c>
      <c r="R1280" s="6">
        <f t="shared" si="117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1">
        <f t="shared" si="114"/>
        <v>41682.099189814813</v>
      </c>
      <c r="L1281" s="11">
        <f t="shared" si="115"/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116"/>
        <v>1.1077157238734421</v>
      </c>
      <c r="R1281" s="6">
        <f t="shared" si="117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1">
        <f t="shared" si="114"/>
        <v>40513.757569444446</v>
      </c>
      <c r="L1282" s="11">
        <f t="shared" si="115"/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116"/>
        <v>1.1091186666666666</v>
      </c>
      <c r="R1282" s="6">
        <f t="shared" si="117"/>
        <v>127.97523076923076</v>
      </c>
      <c r="S1282" t="str">
        <f t="shared" si="118"/>
        <v>music</v>
      </c>
      <c r="T1282" t="str">
        <f t="shared" si="119"/>
        <v>rock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1">
        <f t="shared" ref="K1283:K1346" si="120">(((J1283/60)/60)/24)+DATE(1970,1,1)</f>
        <v>41463.743472222224</v>
      </c>
      <c r="L1283" s="11">
        <f t="shared" ref="L1283:L1346" si="121">(((I1283/60)/60)/24)+DATE(1970,1,1)</f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122">E1283/D1283</f>
        <v>1.1071428571428572</v>
      </c>
      <c r="R1283" s="6">
        <f t="shared" ref="R1283:R1346" si="123">E1283/N1283</f>
        <v>104.72972972972973</v>
      </c>
      <c r="S1283" t="str">
        <f t="shared" ref="S1283:S1346" si="124">LEFT(P1283, SEARCH("/", P1283)-1)</f>
        <v>music</v>
      </c>
      <c r="T1283" t="str">
        <f t="shared" ref="T1283:T1346" si="125">RIGHT(P1283,LEN(P1283)-SEARCH("/",P1283))</f>
        <v>rock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1">
        <f t="shared" si="120"/>
        <v>41586.475173611114</v>
      </c>
      <c r="L1284" s="11">
        <f t="shared" si="121"/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122"/>
        <v>1.2361333333333333</v>
      </c>
      <c r="R1284" s="6">
        <f t="shared" si="123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1">
        <f t="shared" si="120"/>
        <v>41320.717465277776</v>
      </c>
      <c r="L1285" s="11">
        <f t="shared" si="121"/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122"/>
        <v>2.1105</v>
      </c>
      <c r="R1285" s="6">
        <f t="shared" si="123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1">
        <f t="shared" si="120"/>
        <v>42712.23474537037</v>
      </c>
      <c r="L1286" s="11">
        <f t="shared" si="121"/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122"/>
        <v>1.01</v>
      </c>
      <c r="R1286" s="6">
        <f t="shared" si="123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1">
        <f t="shared" si="120"/>
        <v>42160.583043981482</v>
      </c>
      <c r="L1287" s="11">
        <f t="shared" si="121"/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122"/>
        <v>1.0165</v>
      </c>
      <c r="R1287" s="6">
        <f t="shared" si="123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1">
        <f t="shared" si="120"/>
        <v>42039.384571759263</v>
      </c>
      <c r="L1288" s="11">
        <f t="shared" si="121"/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122"/>
        <v>1.0833333333333333</v>
      </c>
      <c r="R1288" s="6">
        <f t="shared" si="123"/>
        <v>81.25</v>
      </c>
      <c r="S1288" t="str">
        <f t="shared" si="124"/>
        <v>theater</v>
      </c>
      <c r="T1288" t="str">
        <f t="shared" si="125"/>
        <v>plays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1">
        <f t="shared" si="120"/>
        <v>42107.621018518519</v>
      </c>
      <c r="L1289" s="11">
        <f t="shared" si="121"/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122"/>
        <v>2.42</v>
      </c>
      <c r="R1289" s="6">
        <f t="shared" si="123"/>
        <v>24.2</v>
      </c>
      <c r="S1289" t="str">
        <f t="shared" si="124"/>
        <v>theater</v>
      </c>
      <c r="T1289" t="str">
        <f t="shared" si="125"/>
        <v>plays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1">
        <f t="shared" si="120"/>
        <v>42561.154664351852</v>
      </c>
      <c r="L1290" s="11">
        <f t="shared" si="121"/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122"/>
        <v>1.0044999999999999</v>
      </c>
      <c r="R1290" s="6">
        <f t="shared" si="123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1">
        <f t="shared" si="120"/>
        <v>42709.134780092587</v>
      </c>
      <c r="L1291" s="11">
        <f t="shared" si="121"/>
        <v>42739.134780092587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122"/>
        <v>1.2506666666666666</v>
      </c>
      <c r="R1291" s="6">
        <f t="shared" si="123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1">
        <f t="shared" si="120"/>
        <v>42086.614942129629</v>
      </c>
      <c r="L1292" s="11">
        <f t="shared" si="121"/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122"/>
        <v>1.0857142857142856</v>
      </c>
      <c r="R1292" s="6">
        <f t="shared" si="123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1">
        <f t="shared" si="120"/>
        <v>42064.652673611112</v>
      </c>
      <c r="L1293" s="11">
        <f t="shared" si="121"/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122"/>
        <v>1.4570000000000001</v>
      </c>
      <c r="R1293" s="6">
        <f t="shared" si="123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1">
        <f t="shared" si="120"/>
        <v>42256.764212962968</v>
      </c>
      <c r="L1294" s="11">
        <f t="shared" si="121"/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122"/>
        <v>1.1000000000000001</v>
      </c>
      <c r="R1294" s="6">
        <f t="shared" si="123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1">
        <f t="shared" si="120"/>
        <v>42292.701053240744</v>
      </c>
      <c r="L1295" s="11">
        <f t="shared" si="121"/>
        <v>42322.742719907401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122"/>
        <v>1.0223333333333333</v>
      </c>
      <c r="R1295" s="6">
        <f t="shared" si="123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1">
        <f t="shared" si="120"/>
        <v>42278.453668981485</v>
      </c>
      <c r="L1296" s="11">
        <f t="shared" si="121"/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122"/>
        <v>1.22</v>
      </c>
      <c r="R1296" s="6">
        <f t="shared" si="123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1">
        <f t="shared" si="120"/>
        <v>42184.572881944448</v>
      </c>
      <c r="L1297" s="11">
        <f t="shared" si="121"/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122"/>
        <v>1.0196000000000001</v>
      </c>
      <c r="R1297" s="6">
        <f t="shared" si="123"/>
        <v>39.828125</v>
      </c>
      <c r="S1297" t="str">
        <f t="shared" si="124"/>
        <v>theater</v>
      </c>
      <c r="T1297" t="str">
        <f t="shared" si="125"/>
        <v>plays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1">
        <f t="shared" si="120"/>
        <v>42423.050613425927</v>
      </c>
      <c r="L1298" s="11">
        <f t="shared" si="121"/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122"/>
        <v>1.411764705882353</v>
      </c>
      <c r="R1298" s="6">
        <f t="shared" si="123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1">
        <f t="shared" si="120"/>
        <v>42461.747199074074</v>
      </c>
      <c r="L1299" s="11">
        <f t="shared" si="121"/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122"/>
        <v>1.0952500000000001</v>
      </c>
      <c r="R1299" s="6">
        <f t="shared" si="123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1">
        <f t="shared" si="120"/>
        <v>42458.680925925932</v>
      </c>
      <c r="L1300" s="11">
        <f t="shared" si="121"/>
        <v>42488.680925925932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122"/>
        <v>1.0465</v>
      </c>
      <c r="R1300" s="6">
        <f t="shared" si="123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1">
        <f t="shared" si="120"/>
        <v>42169.814340277779</v>
      </c>
      <c r="L1301" s="11">
        <f t="shared" si="121"/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122"/>
        <v>1.24</v>
      </c>
      <c r="R1301" s="6">
        <f t="shared" si="123"/>
        <v>135.625</v>
      </c>
      <c r="S1301" t="str">
        <f t="shared" si="124"/>
        <v>theater</v>
      </c>
      <c r="T1301" t="str">
        <f t="shared" si="125"/>
        <v>plays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1">
        <f t="shared" si="120"/>
        <v>42483.675208333334</v>
      </c>
      <c r="L1302" s="11">
        <f t="shared" si="121"/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122"/>
        <v>1.35</v>
      </c>
      <c r="R1302" s="6">
        <f t="shared" si="123"/>
        <v>168.75</v>
      </c>
      <c r="S1302" t="str">
        <f t="shared" si="124"/>
        <v>theater</v>
      </c>
      <c r="T1302" t="str">
        <f t="shared" si="125"/>
        <v>plays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1">
        <f t="shared" si="120"/>
        <v>42195.749745370369</v>
      </c>
      <c r="L1303" s="11">
        <f t="shared" si="121"/>
        <v>42206.125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122"/>
        <v>1.0275000000000001</v>
      </c>
      <c r="R1303" s="6">
        <f t="shared" si="123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1">
        <f t="shared" si="120"/>
        <v>42675.057997685188</v>
      </c>
      <c r="L1304" s="11">
        <f t="shared" si="121"/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122"/>
        <v>1</v>
      </c>
      <c r="R1304" s="6">
        <f t="shared" si="123"/>
        <v>50</v>
      </c>
      <c r="S1304" t="str">
        <f t="shared" si="124"/>
        <v>theater</v>
      </c>
      <c r="T1304" t="str">
        <f t="shared" si="125"/>
        <v>plays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1">
        <f t="shared" si="120"/>
        <v>42566.441203703704</v>
      </c>
      <c r="L1305" s="11">
        <f t="shared" si="121"/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122"/>
        <v>1.3026085714285716</v>
      </c>
      <c r="R1305" s="6">
        <f t="shared" si="123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8394</v>
      </c>
      <c r="G1306" t="s">
        <v>8225</v>
      </c>
      <c r="H1306" t="s">
        <v>8247</v>
      </c>
      <c r="I1306">
        <v>1489376405</v>
      </c>
      <c r="J1306">
        <v>1484196005</v>
      </c>
      <c r="K1306" s="11">
        <f t="shared" si="120"/>
        <v>42747.194502314815</v>
      </c>
      <c r="L1306" s="11">
        <f t="shared" si="121"/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122"/>
        <v>0.39627499999999999</v>
      </c>
      <c r="R1306" s="6">
        <f t="shared" si="123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8394</v>
      </c>
      <c r="G1307" t="s">
        <v>8224</v>
      </c>
      <c r="H1307" t="s">
        <v>8246</v>
      </c>
      <c r="I1307">
        <v>1469122200</v>
      </c>
      <c r="J1307">
        <v>1466611108</v>
      </c>
      <c r="K1307" s="11">
        <f t="shared" si="120"/>
        <v>42543.665601851855</v>
      </c>
      <c r="L1307" s="11">
        <f t="shared" si="121"/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122"/>
        <v>0.25976666666666665</v>
      </c>
      <c r="R1307" s="6">
        <f t="shared" si="123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8394</v>
      </c>
      <c r="G1308" t="s">
        <v>8224</v>
      </c>
      <c r="H1308" t="s">
        <v>8246</v>
      </c>
      <c r="I1308">
        <v>1417690734</v>
      </c>
      <c r="J1308">
        <v>1415098734</v>
      </c>
      <c r="K1308" s="11">
        <f t="shared" si="120"/>
        <v>41947.457569444443</v>
      </c>
      <c r="L1308" s="11">
        <f t="shared" si="121"/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122"/>
        <v>0.65246363636363636</v>
      </c>
      <c r="R1308" s="6">
        <f t="shared" si="123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8394</v>
      </c>
      <c r="G1309" t="s">
        <v>8224</v>
      </c>
      <c r="H1309" t="s">
        <v>8246</v>
      </c>
      <c r="I1309">
        <v>1455710679</v>
      </c>
      <c r="J1309">
        <v>1453118679</v>
      </c>
      <c r="K1309" s="11">
        <f t="shared" si="120"/>
        <v>42387.503229166665</v>
      </c>
      <c r="L1309" s="11">
        <f t="shared" si="121"/>
        <v>42417.503229166665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122"/>
        <v>0.11514000000000001</v>
      </c>
      <c r="R1309" s="6">
        <f t="shared" si="123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8394</v>
      </c>
      <c r="G1310" t="s">
        <v>8224</v>
      </c>
      <c r="H1310" t="s">
        <v>8246</v>
      </c>
      <c r="I1310">
        <v>1475937812</v>
      </c>
      <c r="J1310">
        <v>1472481812</v>
      </c>
      <c r="K1310" s="11">
        <f t="shared" si="120"/>
        <v>42611.613564814819</v>
      </c>
      <c r="L1310" s="11">
        <f t="shared" si="121"/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122"/>
        <v>0.11360000000000001</v>
      </c>
      <c r="R1310" s="6">
        <f t="shared" si="123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8394</v>
      </c>
      <c r="G1311" t="s">
        <v>8224</v>
      </c>
      <c r="H1311" t="s">
        <v>8246</v>
      </c>
      <c r="I1311">
        <v>1444943468</v>
      </c>
      <c r="J1311">
        <v>1441919468</v>
      </c>
      <c r="K1311" s="11">
        <f t="shared" si="120"/>
        <v>42257.882731481484</v>
      </c>
      <c r="L1311" s="11">
        <f t="shared" si="121"/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122"/>
        <v>1.1199130434782609</v>
      </c>
      <c r="R1311" s="6">
        <f t="shared" si="123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8394</v>
      </c>
      <c r="G1312" t="s">
        <v>8224</v>
      </c>
      <c r="H1312" t="s">
        <v>8246</v>
      </c>
      <c r="I1312">
        <v>1471622450</v>
      </c>
      <c r="J1312">
        <v>1467734450</v>
      </c>
      <c r="K1312" s="11">
        <f t="shared" si="120"/>
        <v>42556.667245370365</v>
      </c>
      <c r="L1312" s="11">
        <f t="shared" si="121"/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122"/>
        <v>0.155</v>
      </c>
      <c r="R1312" s="6">
        <f t="shared" si="123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8394</v>
      </c>
      <c r="G1313" t="s">
        <v>8224</v>
      </c>
      <c r="H1313" t="s">
        <v>8246</v>
      </c>
      <c r="I1313">
        <v>1480536919</v>
      </c>
      <c r="J1313">
        <v>1477509319</v>
      </c>
      <c r="K1313" s="11">
        <f t="shared" si="120"/>
        <v>42669.802303240736</v>
      </c>
      <c r="L1313" s="11">
        <f t="shared" si="121"/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122"/>
        <v>0.32028000000000001</v>
      </c>
      <c r="R1313" s="6">
        <f t="shared" si="123"/>
        <v>800.7</v>
      </c>
      <c r="S1313" t="str">
        <f t="shared" si="124"/>
        <v>technology</v>
      </c>
      <c r="T1313" t="str">
        <f t="shared" si="125"/>
        <v>wearables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8394</v>
      </c>
      <c r="G1314" t="s">
        <v>8224</v>
      </c>
      <c r="H1314" t="s">
        <v>8246</v>
      </c>
      <c r="I1314">
        <v>1429375922</v>
      </c>
      <c r="J1314">
        <v>1426783922</v>
      </c>
      <c r="K1314" s="11">
        <f t="shared" si="120"/>
        <v>42082.702800925923</v>
      </c>
      <c r="L1314" s="11">
        <f t="shared" si="121"/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122"/>
        <v>6.0869565217391303E-3</v>
      </c>
      <c r="R1314" s="6">
        <f t="shared" si="123"/>
        <v>28</v>
      </c>
      <c r="S1314" t="str">
        <f t="shared" si="124"/>
        <v>technology</v>
      </c>
      <c r="T1314" t="str">
        <f t="shared" si="125"/>
        <v>wearables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8394</v>
      </c>
      <c r="G1315" t="s">
        <v>8224</v>
      </c>
      <c r="H1315" t="s">
        <v>8246</v>
      </c>
      <c r="I1315">
        <v>1457024514</v>
      </c>
      <c r="J1315">
        <v>1454432514</v>
      </c>
      <c r="K1315" s="11">
        <f t="shared" si="120"/>
        <v>42402.709652777776</v>
      </c>
      <c r="L1315" s="11">
        <f t="shared" si="121"/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122"/>
        <v>0.31114999999999998</v>
      </c>
      <c r="R1315" s="6">
        <f t="shared" si="123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8394</v>
      </c>
      <c r="G1316" t="s">
        <v>8224</v>
      </c>
      <c r="H1316" t="s">
        <v>8246</v>
      </c>
      <c r="I1316">
        <v>1477065860</v>
      </c>
      <c r="J1316">
        <v>1471881860</v>
      </c>
      <c r="K1316" s="11">
        <f t="shared" si="120"/>
        <v>42604.669675925921</v>
      </c>
      <c r="L1316" s="11">
        <f t="shared" si="121"/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122"/>
        <v>1.1266666666666666E-2</v>
      </c>
      <c r="R1316" s="6">
        <f t="shared" si="123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8394</v>
      </c>
      <c r="G1317" t="s">
        <v>8224</v>
      </c>
      <c r="H1317" t="s">
        <v>8246</v>
      </c>
      <c r="I1317">
        <v>1446771600</v>
      </c>
      <c r="J1317">
        <v>1443700648</v>
      </c>
      <c r="K1317" s="11">
        <f t="shared" si="120"/>
        <v>42278.498240740737</v>
      </c>
      <c r="L1317" s="11">
        <f t="shared" si="121"/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122"/>
        <v>0.40404000000000001</v>
      </c>
      <c r="R1317" s="6">
        <f t="shared" si="123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8394</v>
      </c>
      <c r="G1318" t="s">
        <v>8224</v>
      </c>
      <c r="H1318" t="s">
        <v>8246</v>
      </c>
      <c r="I1318">
        <v>1456700709</v>
      </c>
      <c r="J1318">
        <v>1453676709</v>
      </c>
      <c r="K1318" s="11">
        <f t="shared" si="120"/>
        <v>42393.961909722217</v>
      </c>
      <c r="L1318" s="11">
        <f t="shared" si="121"/>
        <v>42428.961909722217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122"/>
        <v>1.3333333333333333E-5</v>
      </c>
      <c r="R1318" s="6">
        <f t="shared" si="123"/>
        <v>1</v>
      </c>
      <c r="S1318" t="str">
        <f t="shared" si="124"/>
        <v>technology</v>
      </c>
      <c r="T1318" t="str">
        <f t="shared" si="125"/>
        <v>wearables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8394</v>
      </c>
      <c r="G1319" t="s">
        <v>8232</v>
      </c>
      <c r="H1319" t="s">
        <v>8253</v>
      </c>
      <c r="I1319">
        <v>1469109600</v>
      </c>
      <c r="J1319">
        <v>1464586746</v>
      </c>
      <c r="K1319" s="11">
        <f t="shared" si="120"/>
        <v>42520.235486111109</v>
      </c>
      <c r="L1319" s="11">
        <f t="shared" si="121"/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122"/>
        <v>5.7334999999999997E-2</v>
      </c>
      <c r="R1319" s="6">
        <f t="shared" si="123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8394</v>
      </c>
      <c r="G1320" t="s">
        <v>8224</v>
      </c>
      <c r="H1320" t="s">
        <v>8246</v>
      </c>
      <c r="I1320">
        <v>1420938172</v>
      </c>
      <c r="J1320">
        <v>1418346172</v>
      </c>
      <c r="K1320" s="11">
        <f t="shared" si="120"/>
        <v>41985.043657407412</v>
      </c>
      <c r="L1320" s="11">
        <f t="shared" si="121"/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122"/>
        <v>0.15325</v>
      </c>
      <c r="R1320" s="6">
        <f t="shared" si="123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8394</v>
      </c>
      <c r="G1321" t="s">
        <v>8225</v>
      </c>
      <c r="H1321" t="s">
        <v>8247</v>
      </c>
      <c r="I1321">
        <v>1405094400</v>
      </c>
      <c r="J1321">
        <v>1403810965</v>
      </c>
      <c r="K1321" s="11">
        <f t="shared" si="120"/>
        <v>41816.812094907407</v>
      </c>
      <c r="L1321" s="11">
        <f t="shared" si="121"/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122"/>
        <v>0.15103448275862069</v>
      </c>
      <c r="R1321" s="6">
        <f t="shared" si="123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8394</v>
      </c>
      <c r="G1322" t="s">
        <v>8233</v>
      </c>
      <c r="H1322" t="s">
        <v>8249</v>
      </c>
      <c r="I1322">
        <v>1483138800</v>
      </c>
      <c r="J1322">
        <v>1480610046</v>
      </c>
      <c r="K1322" s="11">
        <f t="shared" si="120"/>
        <v>42705.690347222218</v>
      </c>
      <c r="L1322" s="11">
        <f t="shared" si="121"/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122"/>
        <v>5.0299999999999997E-3</v>
      </c>
      <c r="R1322" s="6">
        <f t="shared" si="123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8394</v>
      </c>
      <c r="G1323" t="s">
        <v>8235</v>
      </c>
      <c r="H1323" t="s">
        <v>8255</v>
      </c>
      <c r="I1323">
        <v>1482515937</v>
      </c>
      <c r="J1323">
        <v>1479923937</v>
      </c>
      <c r="K1323" s="11">
        <f t="shared" si="120"/>
        <v>42697.74927083333</v>
      </c>
      <c r="L1323" s="11">
        <f t="shared" si="121"/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122"/>
        <v>1.3028138528138528E-2</v>
      </c>
      <c r="R1323" s="6">
        <f t="shared" si="123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8394</v>
      </c>
      <c r="G1324" t="s">
        <v>8225</v>
      </c>
      <c r="H1324" t="s">
        <v>8247</v>
      </c>
      <c r="I1324">
        <v>1432223125</v>
      </c>
      <c r="J1324">
        <v>1429631125</v>
      </c>
      <c r="K1324" s="11">
        <f t="shared" si="120"/>
        <v>42115.656539351854</v>
      </c>
      <c r="L1324" s="11">
        <f t="shared" si="121"/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122"/>
        <v>3.0285714285714286E-3</v>
      </c>
      <c r="R1324" s="6">
        <f t="shared" si="123"/>
        <v>26.5</v>
      </c>
      <c r="S1324" t="str">
        <f t="shared" si="124"/>
        <v>technology</v>
      </c>
      <c r="T1324" t="str">
        <f t="shared" si="125"/>
        <v>wearables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8394</v>
      </c>
      <c r="G1325" t="s">
        <v>8224</v>
      </c>
      <c r="H1325" t="s">
        <v>8246</v>
      </c>
      <c r="I1325">
        <v>1461653700</v>
      </c>
      <c r="J1325">
        <v>1458665146</v>
      </c>
      <c r="K1325" s="11">
        <f t="shared" si="120"/>
        <v>42451.698449074072</v>
      </c>
      <c r="L1325" s="11">
        <f t="shared" si="121"/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122"/>
        <v>8.8800000000000004E-2</v>
      </c>
      <c r="R1325" s="6">
        <f t="shared" si="123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8394</v>
      </c>
      <c r="G1326" t="s">
        <v>8224</v>
      </c>
      <c r="H1326" t="s">
        <v>8246</v>
      </c>
      <c r="I1326">
        <v>1476371552</v>
      </c>
      <c r="J1326">
        <v>1473779552</v>
      </c>
      <c r="K1326" s="11">
        <f t="shared" si="120"/>
        <v>42626.633703703701</v>
      </c>
      <c r="L1326" s="11">
        <f t="shared" si="121"/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122"/>
        <v>9.8400000000000001E-2</v>
      </c>
      <c r="R1326" s="6">
        <f t="shared" si="123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8394</v>
      </c>
      <c r="G1327" t="s">
        <v>8224</v>
      </c>
      <c r="H1327" t="s">
        <v>8246</v>
      </c>
      <c r="I1327">
        <v>1483063435</v>
      </c>
      <c r="J1327">
        <v>1480471435</v>
      </c>
      <c r="K1327" s="11">
        <f t="shared" si="120"/>
        <v>42704.086053240739</v>
      </c>
      <c r="L1327" s="11">
        <f t="shared" si="121"/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122"/>
        <v>2.4299999999999999E-2</v>
      </c>
      <c r="R1327" s="6">
        <f t="shared" si="123"/>
        <v>60.75</v>
      </c>
      <c r="S1327" t="str">
        <f t="shared" si="124"/>
        <v>technology</v>
      </c>
      <c r="T1327" t="str">
        <f t="shared" si="125"/>
        <v>wearables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8394</v>
      </c>
      <c r="G1328" t="s">
        <v>8224</v>
      </c>
      <c r="H1328" t="s">
        <v>8246</v>
      </c>
      <c r="I1328">
        <v>1421348428</v>
      </c>
      <c r="J1328">
        <v>1417460428</v>
      </c>
      <c r="K1328" s="11">
        <f t="shared" si="120"/>
        <v>41974.791990740734</v>
      </c>
      <c r="L1328" s="11">
        <f t="shared" si="121"/>
        <v>42019.791990740734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122"/>
        <v>1.1299999999999999E-2</v>
      </c>
      <c r="R1328" s="6">
        <f t="shared" si="123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8394</v>
      </c>
      <c r="G1329" t="s">
        <v>8224</v>
      </c>
      <c r="H1329" t="s">
        <v>8246</v>
      </c>
      <c r="I1329">
        <v>1432916235</v>
      </c>
      <c r="J1329">
        <v>1430324235</v>
      </c>
      <c r="K1329" s="11">
        <f t="shared" si="120"/>
        <v>42123.678645833337</v>
      </c>
      <c r="L1329" s="11">
        <f t="shared" si="121"/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122"/>
        <v>3.5520833333333335E-2</v>
      </c>
      <c r="R1329" s="6">
        <f t="shared" si="123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8394</v>
      </c>
      <c r="G1330" t="s">
        <v>8224</v>
      </c>
      <c r="H1330" t="s">
        <v>8246</v>
      </c>
      <c r="I1330">
        <v>1476458734</v>
      </c>
      <c r="J1330">
        <v>1472570734</v>
      </c>
      <c r="K1330" s="11">
        <f t="shared" si="120"/>
        <v>42612.642754629633</v>
      </c>
      <c r="L1330" s="11">
        <f t="shared" si="121"/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122"/>
        <v>2.3306666666666667E-2</v>
      </c>
      <c r="R1330" s="6">
        <f t="shared" si="123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8394</v>
      </c>
      <c r="G1331" t="s">
        <v>8224</v>
      </c>
      <c r="H1331" t="s">
        <v>8246</v>
      </c>
      <c r="I1331">
        <v>1417501145</v>
      </c>
      <c r="J1331">
        <v>1414041545</v>
      </c>
      <c r="K1331" s="11">
        <f t="shared" si="120"/>
        <v>41935.221585648149</v>
      </c>
      <c r="L1331" s="11">
        <f t="shared" si="121"/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122"/>
        <v>8.1600000000000006E-3</v>
      </c>
      <c r="R1331" s="6">
        <f t="shared" si="123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8394</v>
      </c>
      <c r="G1332" t="s">
        <v>8224</v>
      </c>
      <c r="H1332" t="s">
        <v>8246</v>
      </c>
      <c r="I1332">
        <v>1467432000</v>
      </c>
      <c r="J1332">
        <v>1464763109</v>
      </c>
      <c r="K1332" s="11">
        <f t="shared" si="120"/>
        <v>42522.276724537034</v>
      </c>
      <c r="L1332" s="11">
        <f t="shared" si="121"/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122"/>
        <v>0.22494285714285714</v>
      </c>
      <c r="R1332" s="6">
        <f t="shared" si="123"/>
        <v>157.46</v>
      </c>
      <c r="S1332" t="str">
        <f t="shared" si="124"/>
        <v>technology</v>
      </c>
      <c r="T1332" t="str">
        <f t="shared" si="125"/>
        <v>wearables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8394</v>
      </c>
      <c r="G1333" t="s">
        <v>8224</v>
      </c>
      <c r="H1333" t="s">
        <v>8246</v>
      </c>
      <c r="I1333">
        <v>1471435554</v>
      </c>
      <c r="J1333">
        <v>1468843554</v>
      </c>
      <c r="K1333" s="11">
        <f t="shared" si="120"/>
        <v>42569.50409722222</v>
      </c>
      <c r="L1333" s="11">
        <f t="shared" si="121"/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122"/>
        <v>1.3668E-2</v>
      </c>
      <c r="R1333" s="6">
        <f t="shared" si="123"/>
        <v>100.5</v>
      </c>
      <c r="S1333" t="str">
        <f t="shared" si="124"/>
        <v>technology</v>
      </c>
      <c r="T1333" t="str">
        <f t="shared" si="125"/>
        <v>wearables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8394</v>
      </c>
      <c r="G1334" t="s">
        <v>8240</v>
      </c>
      <c r="H1334" t="s">
        <v>8257</v>
      </c>
      <c r="I1334">
        <v>1485480408</v>
      </c>
      <c r="J1334">
        <v>1482888408</v>
      </c>
      <c r="K1334" s="11">
        <f t="shared" si="120"/>
        <v>42732.060277777782</v>
      </c>
      <c r="L1334" s="11">
        <f t="shared" si="121"/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122"/>
        <v>0</v>
      </c>
      <c r="R1334" s="6" t="e">
        <f t="shared" si="123"/>
        <v>#DIV/0!</v>
      </c>
      <c r="S1334" t="str">
        <f t="shared" si="124"/>
        <v>technology</v>
      </c>
      <c r="T1334" t="str">
        <f t="shared" si="125"/>
        <v>wearables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8394</v>
      </c>
      <c r="G1335" t="s">
        <v>8226</v>
      </c>
      <c r="H1335" t="s">
        <v>8248</v>
      </c>
      <c r="I1335">
        <v>1405478025</v>
      </c>
      <c r="J1335">
        <v>1402886025</v>
      </c>
      <c r="K1335" s="11">
        <f t="shared" si="120"/>
        <v>41806.106770833336</v>
      </c>
      <c r="L1335" s="11">
        <f t="shared" si="121"/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122"/>
        <v>0</v>
      </c>
      <c r="R1335" s="6" t="e">
        <f t="shared" si="123"/>
        <v>#DIV/0!</v>
      </c>
      <c r="S1335" t="str">
        <f t="shared" si="124"/>
        <v>technology</v>
      </c>
      <c r="T1335" t="str">
        <f t="shared" si="125"/>
        <v>wearables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8394</v>
      </c>
      <c r="G1336" t="s">
        <v>8224</v>
      </c>
      <c r="H1336" t="s">
        <v>8246</v>
      </c>
      <c r="I1336">
        <v>1457721287</v>
      </c>
      <c r="J1336">
        <v>1455129287</v>
      </c>
      <c r="K1336" s="11">
        <f t="shared" si="120"/>
        <v>42410.774155092593</v>
      </c>
      <c r="L1336" s="11">
        <f t="shared" si="121"/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122"/>
        <v>0.10754135338345865</v>
      </c>
      <c r="R1336" s="6">
        <f t="shared" si="123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8394</v>
      </c>
      <c r="G1337" t="s">
        <v>8224</v>
      </c>
      <c r="H1337" t="s">
        <v>8246</v>
      </c>
      <c r="I1337">
        <v>1449354502</v>
      </c>
      <c r="J1337">
        <v>1446762502</v>
      </c>
      <c r="K1337" s="11">
        <f t="shared" si="120"/>
        <v>42313.936365740738</v>
      </c>
      <c r="L1337" s="11">
        <f t="shared" si="121"/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122"/>
        <v>0.1976</v>
      </c>
      <c r="R1337" s="6">
        <f t="shared" si="123"/>
        <v>308.75</v>
      </c>
      <c r="S1337" t="str">
        <f t="shared" si="124"/>
        <v>technology</v>
      </c>
      <c r="T1337" t="str">
        <f t="shared" si="125"/>
        <v>wearables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8394</v>
      </c>
      <c r="G1338" t="s">
        <v>8224</v>
      </c>
      <c r="H1338" t="s">
        <v>8246</v>
      </c>
      <c r="I1338">
        <v>1418849028</v>
      </c>
      <c r="J1338">
        <v>1415825028</v>
      </c>
      <c r="K1338" s="11">
        <f t="shared" si="120"/>
        <v>41955.863750000004</v>
      </c>
      <c r="L1338" s="11">
        <f t="shared" si="121"/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122"/>
        <v>0.84946999999999995</v>
      </c>
      <c r="R1338" s="6">
        <f t="shared" si="123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8394</v>
      </c>
      <c r="G1339" t="s">
        <v>8224</v>
      </c>
      <c r="H1339" t="s">
        <v>8246</v>
      </c>
      <c r="I1339">
        <v>1488549079</v>
      </c>
      <c r="J1339">
        <v>1485957079</v>
      </c>
      <c r="K1339" s="11">
        <f t="shared" si="120"/>
        <v>42767.577303240745</v>
      </c>
      <c r="L1339" s="11">
        <f t="shared" si="121"/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122"/>
        <v>0.49381999999999998</v>
      </c>
      <c r="R1339" s="6">
        <f t="shared" si="123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8394</v>
      </c>
      <c r="G1340" t="s">
        <v>8224</v>
      </c>
      <c r="H1340" t="s">
        <v>8246</v>
      </c>
      <c r="I1340">
        <v>1438543033</v>
      </c>
      <c r="J1340">
        <v>1435951033</v>
      </c>
      <c r="K1340" s="11">
        <f t="shared" si="120"/>
        <v>42188.803622685184</v>
      </c>
      <c r="L1340" s="11">
        <f t="shared" si="121"/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122"/>
        <v>3.3033333333333331E-2</v>
      </c>
      <c r="R1340" s="6">
        <f t="shared" si="123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8394</v>
      </c>
      <c r="G1341" t="s">
        <v>8224</v>
      </c>
      <c r="H1341" t="s">
        <v>8246</v>
      </c>
      <c r="I1341">
        <v>1418056315</v>
      </c>
      <c r="J1341">
        <v>1414164715</v>
      </c>
      <c r="K1341" s="11">
        <f t="shared" si="120"/>
        <v>41936.647164351853</v>
      </c>
      <c r="L1341" s="11">
        <f t="shared" si="121"/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122"/>
        <v>6.6339999999999996E-2</v>
      </c>
      <c r="R1341" s="6">
        <f t="shared" si="123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8394</v>
      </c>
      <c r="G1342" t="s">
        <v>8224</v>
      </c>
      <c r="H1342" t="s">
        <v>8246</v>
      </c>
      <c r="I1342">
        <v>1408112253</v>
      </c>
      <c r="J1342">
        <v>1405520253</v>
      </c>
      <c r="K1342" s="11">
        <f t="shared" si="120"/>
        <v>41836.595520833333</v>
      </c>
      <c r="L1342" s="11">
        <f t="shared" si="121"/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122"/>
        <v>0</v>
      </c>
      <c r="R1342" s="6" t="e">
        <f t="shared" si="123"/>
        <v>#DIV/0!</v>
      </c>
      <c r="S1342" t="str">
        <f t="shared" si="124"/>
        <v>technology</v>
      </c>
      <c r="T1342" t="str">
        <f t="shared" si="125"/>
        <v>wearables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8394</v>
      </c>
      <c r="G1343" t="s">
        <v>8225</v>
      </c>
      <c r="H1343" t="s">
        <v>8247</v>
      </c>
      <c r="I1343">
        <v>1475333917</v>
      </c>
      <c r="J1343">
        <v>1472569117</v>
      </c>
      <c r="K1343" s="11">
        <f t="shared" si="120"/>
        <v>42612.624039351853</v>
      </c>
      <c r="L1343" s="11">
        <f t="shared" si="121"/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122"/>
        <v>0.7036</v>
      </c>
      <c r="R1343" s="6">
        <f t="shared" si="123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8394</v>
      </c>
      <c r="G1344" t="s">
        <v>8224</v>
      </c>
      <c r="H1344" t="s">
        <v>8246</v>
      </c>
      <c r="I1344">
        <v>1437161739</v>
      </c>
      <c r="J1344">
        <v>1434569739</v>
      </c>
      <c r="K1344" s="11">
        <f t="shared" si="120"/>
        <v>42172.816423611104</v>
      </c>
      <c r="L1344" s="11">
        <f t="shared" si="121"/>
        <v>42202.816423611104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122"/>
        <v>2E-3</v>
      </c>
      <c r="R1344" s="6">
        <f t="shared" si="123"/>
        <v>100</v>
      </c>
      <c r="S1344" t="str">
        <f t="shared" si="124"/>
        <v>technology</v>
      </c>
      <c r="T1344" t="str">
        <f t="shared" si="125"/>
        <v>wearables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8394</v>
      </c>
      <c r="G1345" t="s">
        <v>8224</v>
      </c>
      <c r="H1345" t="s">
        <v>8246</v>
      </c>
      <c r="I1345">
        <v>1471579140</v>
      </c>
      <c r="J1345">
        <v>1466512683</v>
      </c>
      <c r="K1345" s="11">
        <f t="shared" si="120"/>
        <v>42542.526423611111</v>
      </c>
      <c r="L1345" s="11">
        <f t="shared" si="121"/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122"/>
        <v>1.02298</v>
      </c>
      <c r="R1345" s="6">
        <f t="shared" si="123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1">
        <f t="shared" si="120"/>
        <v>42522.789803240739</v>
      </c>
      <c r="L1346" s="11">
        <f t="shared" si="121"/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122"/>
        <v>3.7773333333333334</v>
      </c>
      <c r="R1346" s="6">
        <f t="shared" si="123"/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1">
        <f t="shared" ref="K1347:K1410" si="126">(((J1347/60)/60)/24)+DATE(1970,1,1)</f>
        <v>41799.814340277779</v>
      </c>
      <c r="L1347" s="11">
        <f t="shared" ref="L1347:L1410" si="127">(((I1347/60)/60)/24)+DATE(1970,1,1)</f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128">E1347/D1347</f>
        <v>1.25</v>
      </c>
      <c r="R1347" s="6">
        <f t="shared" ref="R1347:R1410" si="129">E1347/N1347</f>
        <v>53.571428571428569</v>
      </c>
      <c r="S1347" t="str">
        <f t="shared" ref="S1347:S1410" si="130">LEFT(P1347, SEARCH("/", P1347)-1)</f>
        <v>publishing</v>
      </c>
      <c r="T1347" t="str">
        <f t="shared" ref="T1347:T1410" si="131">RIGHT(P1347,LEN(P1347)-SEARCH("/",P1347))</f>
        <v>nonfiction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1">
        <f t="shared" si="126"/>
        <v>41422.075821759259</v>
      </c>
      <c r="L1348" s="11">
        <f t="shared" si="127"/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128"/>
        <v>1.473265306122449</v>
      </c>
      <c r="R1348" s="6">
        <f t="shared" si="129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1">
        <f t="shared" si="126"/>
        <v>42040.638020833328</v>
      </c>
      <c r="L1349" s="11">
        <f t="shared" si="127"/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128"/>
        <v>1.022</v>
      </c>
      <c r="R1349" s="6">
        <f t="shared" si="129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1">
        <f t="shared" si="126"/>
        <v>41963.506168981476</v>
      </c>
      <c r="L1350" s="11">
        <f t="shared" si="127"/>
        <v>41991.506168981476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128"/>
        <v>1.018723404255319</v>
      </c>
      <c r="R1350" s="6">
        <f t="shared" si="129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1">
        <f t="shared" si="126"/>
        <v>42317.33258101852</v>
      </c>
      <c r="L1351" s="11">
        <f t="shared" si="127"/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128"/>
        <v>2.0419999999999998</v>
      </c>
      <c r="R1351" s="6">
        <f t="shared" si="129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1">
        <f t="shared" si="126"/>
        <v>42334.013124999998</v>
      </c>
      <c r="L1352" s="11">
        <f t="shared" si="127"/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128"/>
        <v>1.0405</v>
      </c>
      <c r="R1352" s="6">
        <f t="shared" si="129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1">
        <f t="shared" si="126"/>
        <v>42382.74009259259</v>
      </c>
      <c r="L1353" s="11">
        <f t="shared" si="127"/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128"/>
        <v>1.0126500000000001</v>
      </c>
      <c r="R1353" s="6">
        <f t="shared" si="129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1">
        <f t="shared" si="126"/>
        <v>42200.578310185185</v>
      </c>
      <c r="L1354" s="11">
        <f t="shared" si="127"/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128"/>
        <v>1.3613999999999999</v>
      </c>
      <c r="R1354" s="6">
        <f t="shared" si="129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1">
        <f t="shared" si="126"/>
        <v>41309.11791666667</v>
      </c>
      <c r="L1355" s="11">
        <f t="shared" si="127"/>
        <v>41344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128"/>
        <v>1.3360000000000001</v>
      </c>
      <c r="R1355" s="6">
        <f t="shared" si="129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1">
        <f t="shared" si="126"/>
        <v>42502.807627314818</v>
      </c>
      <c r="L1356" s="11">
        <f t="shared" si="127"/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128"/>
        <v>1.3025</v>
      </c>
      <c r="R1356" s="6">
        <f t="shared" si="129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1">
        <f t="shared" si="126"/>
        <v>41213.254687499997</v>
      </c>
      <c r="L1357" s="11">
        <f t="shared" si="127"/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128"/>
        <v>1.2267999999999999</v>
      </c>
      <c r="R1357" s="6">
        <f t="shared" si="129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1">
        <f t="shared" si="126"/>
        <v>41430.038888888892</v>
      </c>
      <c r="L1358" s="11">
        <f t="shared" si="127"/>
        <v>41460.038888888892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128"/>
        <v>1.8281058823529412</v>
      </c>
      <c r="R1358" s="6">
        <f t="shared" si="129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1">
        <f t="shared" si="126"/>
        <v>41304.962233796294</v>
      </c>
      <c r="L1359" s="11">
        <f t="shared" si="127"/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128"/>
        <v>1.2529999999999999</v>
      </c>
      <c r="R1359" s="6">
        <f t="shared" si="129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1">
        <f t="shared" si="126"/>
        <v>40689.570868055554</v>
      </c>
      <c r="L1360" s="11">
        <f t="shared" si="127"/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128"/>
        <v>1.1166666666666667</v>
      </c>
      <c r="R1360" s="6">
        <f t="shared" si="129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1">
        <f t="shared" si="126"/>
        <v>40668.814699074072</v>
      </c>
      <c r="L1361" s="11">
        <f t="shared" si="127"/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128"/>
        <v>1.1575757575757575</v>
      </c>
      <c r="R1361" s="6">
        <f t="shared" si="129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1">
        <f t="shared" si="126"/>
        <v>41095.900694444441</v>
      </c>
      <c r="L1362" s="11">
        <f t="shared" si="127"/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128"/>
        <v>1.732</v>
      </c>
      <c r="R1362" s="6">
        <f t="shared" si="129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1">
        <f t="shared" si="126"/>
        <v>41781.717268518521</v>
      </c>
      <c r="L1363" s="11">
        <f t="shared" si="127"/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128"/>
        <v>1.2598333333333334</v>
      </c>
      <c r="R1363" s="6">
        <f t="shared" si="129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1">
        <f t="shared" si="126"/>
        <v>41464.934386574074</v>
      </c>
      <c r="L1364" s="11">
        <f t="shared" si="127"/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128"/>
        <v>1.091</v>
      </c>
      <c r="R1364" s="6">
        <f t="shared" si="129"/>
        <v>43.64</v>
      </c>
      <c r="S1364" t="str">
        <f t="shared" si="130"/>
        <v>publishing</v>
      </c>
      <c r="T1364" t="str">
        <f t="shared" si="131"/>
        <v>nonfiction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1">
        <f t="shared" si="126"/>
        <v>42396.8440625</v>
      </c>
      <c r="L1365" s="11">
        <f t="shared" si="127"/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128"/>
        <v>1</v>
      </c>
      <c r="R1365" s="6">
        <f t="shared" si="129"/>
        <v>40</v>
      </c>
      <c r="S1365" t="str">
        <f t="shared" si="130"/>
        <v>publishing</v>
      </c>
      <c r="T1365" t="str">
        <f t="shared" si="131"/>
        <v>nonfiction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1">
        <f t="shared" si="126"/>
        <v>41951.695671296293</v>
      </c>
      <c r="L1366" s="11">
        <f t="shared" si="127"/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128"/>
        <v>1.1864285714285714</v>
      </c>
      <c r="R1366" s="6">
        <f t="shared" si="129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1">
        <f t="shared" si="126"/>
        <v>42049.733240740738</v>
      </c>
      <c r="L1367" s="11">
        <f t="shared" si="127"/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128"/>
        <v>1.0026666666666666</v>
      </c>
      <c r="R1367" s="6">
        <f t="shared" si="129"/>
        <v>81.739130434782609</v>
      </c>
      <c r="S1367" t="str">
        <f t="shared" si="130"/>
        <v>music</v>
      </c>
      <c r="T1367" t="str">
        <f t="shared" si="131"/>
        <v>rock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1">
        <f t="shared" si="126"/>
        <v>41924.996099537035</v>
      </c>
      <c r="L1368" s="11">
        <f t="shared" si="127"/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128"/>
        <v>1.2648920000000001</v>
      </c>
      <c r="R1368" s="6">
        <f t="shared" si="129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1">
        <f t="shared" si="126"/>
        <v>42292.002893518518</v>
      </c>
      <c r="L1369" s="11">
        <f t="shared" si="127"/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128"/>
        <v>1.1426000000000001</v>
      </c>
      <c r="R1369" s="6">
        <f t="shared" si="129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1">
        <f t="shared" si="126"/>
        <v>42146.190902777773</v>
      </c>
      <c r="L1370" s="11">
        <f t="shared" si="127"/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128"/>
        <v>1.107</v>
      </c>
      <c r="R1370" s="6">
        <f t="shared" si="129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1">
        <f t="shared" si="126"/>
        <v>41710.594282407408</v>
      </c>
      <c r="L1371" s="11">
        <f t="shared" si="127"/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128"/>
        <v>1.0534805315203954</v>
      </c>
      <c r="R1371" s="6">
        <f t="shared" si="129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1">
        <f t="shared" si="126"/>
        <v>41548.00335648148</v>
      </c>
      <c r="L1372" s="11">
        <f t="shared" si="127"/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128"/>
        <v>1.0366666666666666</v>
      </c>
      <c r="R1372" s="6">
        <f t="shared" si="129"/>
        <v>77.75</v>
      </c>
      <c r="S1372" t="str">
        <f t="shared" si="130"/>
        <v>music</v>
      </c>
      <c r="T1372" t="str">
        <f t="shared" si="131"/>
        <v>rock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1">
        <f t="shared" si="126"/>
        <v>42101.758587962962</v>
      </c>
      <c r="L1373" s="11">
        <f t="shared" si="127"/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128"/>
        <v>1.0708672667523933</v>
      </c>
      <c r="R1373" s="6">
        <f t="shared" si="129"/>
        <v>107.07142857142857</v>
      </c>
      <c r="S1373" t="str">
        <f t="shared" si="130"/>
        <v>music</v>
      </c>
      <c r="T1373" t="str">
        <f t="shared" si="131"/>
        <v>rock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1">
        <f t="shared" si="126"/>
        <v>41072.739953703705</v>
      </c>
      <c r="L1374" s="11">
        <f t="shared" si="127"/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128"/>
        <v>1.24</v>
      </c>
      <c r="R1374" s="6">
        <f t="shared" si="129"/>
        <v>38.75</v>
      </c>
      <c r="S1374" t="str">
        <f t="shared" si="130"/>
        <v>music</v>
      </c>
      <c r="T1374" t="str">
        <f t="shared" si="131"/>
        <v>rock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1">
        <f t="shared" si="126"/>
        <v>42704.95177083333</v>
      </c>
      <c r="L1375" s="11">
        <f t="shared" si="127"/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128"/>
        <v>1.0501</v>
      </c>
      <c r="R1375" s="6">
        <f t="shared" si="129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1">
        <f t="shared" si="126"/>
        <v>42424.161898148144</v>
      </c>
      <c r="L1376" s="11">
        <f t="shared" si="127"/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128"/>
        <v>1.8946666666666667</v>
      </c>
      <c r="R1376" s="6">
        <f t="shared" si="129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1">
        <f t="shared" si="126"/>
        <v>42720.066192129627</v>
      </c>
      <c r="L1377" s="11">
        <f t="shared" si="127"/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128"/>
        <v>1.7132499999999999</v>
      </c>
      <c r="R1377" s="6">
        <f t="shared" si="129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1">
        <f t="shared" si="126"/>
        <v>42677.669050925921</v>
      </c>
      <c r="L1378" s="11">
        <f t="shared" si="127"/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128"/>
        <v>2.5248648648648651</v>
      </c>
      <c r="R1378" s="6">
        <f t="shared" si="129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1">
        <f t="shared" si="126"/>
        <v>42747.219560185185</v>
      </c>
      <c r="L1379" s="11">
        <f t="shared" si="127"/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128"/>
        <v>1.1615384615384616</v>
      </c>
      <c r="R1379" s="6">
        <f t="shared" si="129"/>
        <v>48.70967741935484</v>
      </c>
      <c r="S1379" t="str">
        <f t="shared" si="130"/>
        <v>music</v>
      </c>
      <c r="T1379" t="str">
        <f t="shared" si="131"/>
        <v>rock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1">
        <f t="shared" si="126"/>
        <v>42568.759374999994</v>
      </c>
      <c r="L1380" s="11">
        <f t="shared" si="127"/>
        <v>42583.759374999994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128"/>
        <v>2.0335000000000001</v>
      </c>
      <c r="R1380" s="6">
        <f t="shared" si="129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1">
        <f t="shared" si="126"/>
        <v>42130.491620370376</v>
      </c>
      <c r="L1381" s="11">
        <f t="shared" si="127"/>
        <v>42160.491620370376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128"/>
        <v>1.1160000000000001</v>
      </c>
      <c r="R1381" s="6">
        <f t="shared" si="129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1">
        <f t="shared" si="126"/>
        <v>42141.762800925921</v>
      </c>
      <c r="L1382" s="11">
        <f t="shared" si="127"/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128"/>
        <v>4.24</v>
      </c>
      <c r="R1382" s="6">
        <f t="shared" si="129"/>
        <v>21.2</v>
      </c>
      <c r="S1382" t="str">
        <f t="shared" si="130"/>
        <v>music</v>
      </c>
      <c r="T1382" t="str">
        <f t="shared" si="131"/>
        <v>rock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1">
        <f t="shared" si="126"/>
        <v>42703.214409722219</v>
      </c>
      <c r="L1383" s="11">
        <f t="shared" si="127"/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128"/>
        <v>1.071</v>
      </c>
      <c r="R1383" s="6">
        <f t="shared" si="129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1">
        <f t="shared" si="126"/>
        <v>41370.800185185188</v>
      </c>
      <c r="L1384" s="11">
        <f t="shared" si="127"/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128"/>
        <v>1.043625</v>
      </c>
      <c r="R1384" s="6">
        <f t="shared" si="129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1">
        <f t="shared" si="126"/>
        <v>42707.074976851851</v>
      </c>
      <c r="L1385" s="11">
        <f t="shared" si="127"/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128"/>
        <v>2.124090909090909</v>
      </c>
      <c r="R1385" s="6">
        <f t="shared" si="129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1">
        <f t="shared" si="126"/>
        <v>42160.735208333332</v>
      </c>
      <c r="L1386" s="11">
        <f t="shared" si="127"/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128"/>
        <v>1.2408571428571429</v>
      </c>
      <c r="R1386" s="6">
        <f t="shared" si="129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1">
        <f t="shared" si="126"/>
        <v>42433.688900462963</v>
      </c>
      <c r="L1387" s="11">
        <f t="shared" si="127"/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128"/>
        <v>1.10406125</v>
      </c>
      <c r="R1387" s="6">
        <f t="shared" si="129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1">
        <f t="shared" si="126"/>
        <v>42184.646863425922</v>
      </c>
      <c r="L1388" s="11">
        <f t="shared" si="127"/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128"/>
        <v>2.1875</v>
      </c>
      <c r="R1388" s="6">
        <f t="shared" si="129"/>
        <v>62.5</v>
      </c>
      <c r="S1388" t="str">
        <f t="shared" si="130"/>
        <v>music</v>
      </c>
      <c r="T1388" t="str">
        <f t="shared" si="131"/>
        <v>rock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1">
        <f t="shared" si="126"/>
        <v>42126.92123842593</v>
      </c>
      <c r="L1389" s="11">
        <f t="shared" si="127"/>
        <v>42158.1875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128"/>
        <v>1.36625</v>
      </c>
      <c r="R1389" s="6">
        <f t="shared" si="129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1">
        <f t="shared" si="126"/>
        <v>42634.614780092597</v>
      </c>
      <c r="L1390" s="11">
        <f t="shared" si="127"/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128"/>
        <v>1.348074</v>
      </c>
      <c r="R1390" s="6">
        <f t="shared" si="129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1">
        <f t="shared" si="126"/>
        <v>42565.480983796297</v>
      </c>
      <c r="L1391" s="11">
        <f t="shared" si="127"/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128"/>
        <v>1.454</v>
      </c>
      <c r="R1391" s="6">
        <f t="shared" si="129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1">
        <f t="shared" si="126"/>
        <v>42087.803310185183</v>
      </c>
      <c r="L1392" s="11">
        <f t="shared" si="127"/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128"/>
        <v>1.0910714285714285</v>
      </c>
      <c r="R1392" s="6">
        <f t="shared" si="129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1">
        <f t="shared" si="126"/>
        <v>42193.650671296295</v>
      </c>
      <c r="L1393" s="11">
        <f t="shared" si="127"/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128"/>
        <v>1.1020000000000001</v>
      </c>
      <c r="R1393" s="6">
        <f t="shared" si="129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1">
        <f t="shared" si="126"/>
        <v>42401.154930555553</v>
      </c>
      <c r="L1394" s="11">
        <f t="shared" si="127"/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128"/>
        <v>1.1364000000000001</v>
      </c>
      <c r="R1394" s="6">
        <f t="shared" si="129"/>
        <v>27.317307692307693</v>
      </c>
      <c r="S1394" t="str">
        <f t="shared" si="130"/>
        <v>music</v>
      </c>
      <c r="T1394" t="str">
        <f t="shared" si="131"/>
        <v>rock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1">
        <f t="shared" si="126"/>
        <v>42553.681979166664</v>
      </c>
      <c r="L1395" s="11">
        <f t="shared" si="127"/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128"/>
        <v>1.0235000000000001</v>
      </c>
      <c r="R1395" s="6">
        <f t="shared" si="129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1">
        <f t="shared" si="126"/>
        <v>42752.144976851851</v>
      </c>
      <c r="L1396" s="11">
        <f t="shared" si="127"/>
        <v>42795.125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128"/>
        <v>1.2213333333333334</v>
      </c>
      <c r="R1396" s="6">
        <f t="shared" si="129"/>
        <v>53.882352941176471</v>
      </c>
      <c r="S1396" t="str">
        <f t="shared" si="130"/>
        <v>music</v>
      </c>
      <c r="T1396" t="str">
        <f t="shared" si="131"/>
        <v>rock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1">
        <f t="shared" si="126"/>
        <v>42719.90834490741</v>
      </c>
      <c r="L1397" s="11">
        <f t="shared" si="127"/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128"/>
        <v>1.1188571428571428</v>
      </c>
      <c r="R1397" s="6">
        <f t="shared" si="129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1">
        <f t="shared" si="126"/>
        <v>42018.99863425926</v>
      </c>
      <c r="L1398" s="11">
        <f t="shared" si="127"/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128"/>
        <v>1.073</v>
      </c>
      <c r="R1398" s="6">
        <f t="shared" si="129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1">
        <f t="shared" si="126"/>
        <v>42640.917939814812</v>
      </c>
      <c r="L1399" s="11">
        <f t="shared" si="127"/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128"/>
        <v>1.1385000000000001</v>
      </c>
      <c r="R1399" s="6">
        <f t="shared" si="129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1">
        <f t="shared" si="126"/>
        <v>42526.874236111107</v>
      </c>
      <c r="L1400" s="11">
        <f t="shared" si="127"/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128"/>
        <v>1.0968181818181819</v>
      </c>
      <c r="R1400" s="6">
        <f t="shared" si="129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1">
        <f t="shared" si="126"/>
        <v>41889.004317129627</v>
      </c>
      <c r="L1401" s="11">
        <f t="shared" si="127"/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128"/>
        <v>1.2614444444444444</v>
      </c>
      <c r="R1401" s="6">
        <f t="shared" si="129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1">
        <f t="shared" si="126"/>
        <v>42498.341122685189</v>
      </c>
      <c r="L1402" s="11">
        <f t="shared" si="127"/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128"/>
        <v>1.6742857142857144</v>
      </c>
      <c r="R1402" s="6">
        <f t="shared" si="129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1">
        <f t="shared" si="126"/>
        <v>41399.99622685185</v>
      </c>
      <c r="L1403" s="11">
        <f t="shared" si="127"/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128"/>
        <v>4.9652000000000003</v>
      </c>
      <c r="R1403" s="6">
        <f t="shared" si="129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1">
        <f t="shared" si="126"/>
        <v>42065.053368055553</v>
      </c>
      <c r="L1404" s="11">
        <f t="shared" si="127"/>
        <v>42125.011701388896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128"/>
        <v>1.0915999999999999</v>
      </c>
      <c r="R1404" s="6">
        <f t="shared" si="129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1">
        <f t="shared" si="126"/>
        <v>41451.062905092593</v>
      </c>
      <c r="L1405" s="11">
        <f t="shared" si="127"/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128"/>
        <v>1.0257499999999999</v>
      </c>
      <c r="R1405" s="6">
        <f t="shared" si="129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1">
        <f t="shared" si="126"/>
        <v>42032.510243055556</v>
      </c>
      <c r="L1406" s="11">
        <f t="shared" si="127"/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128"/>
        <v>1.6620689655172414E-2</v>
      </c>
      <c r="R1406" s="6">
        <f t="shared" si="129"/>
        <v>48.2</v>
      </c>
      <c r="S1406" t="str">
        <f t="shared" si="130"/>
        <v>publishing</v>
      </c>
      <c r="T1406" t="str">
        <f t="shared" si="131"/>
        <v>translations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1">
        <f t="shared" si="126"/>
        <v>41941.680567129632</v>
      </c>
      <c r="L1407" s="11">
        <f t="shared" si="127"/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128"/>
        <v>4.1999999999999997E-3</v>
      </c>
      <c r="R1407" s="6">
        <f t="shared" si="129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1">
        <f t="shared" si="126"/>
        <v>42297.432951388888</v>
      </c>
      <c r="L1408" s="11">
        <f t="shared" si="127"/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128"/>
        <v>1.25E-3</v>
      </c>
      <c r="R1408" s="6">
        <f t="shared" si="129"/>
        <v>5</v>
      </c>
      <c r="S1408" t="str">
        <f t="shared" si="130"/>
        <v>publishing</v>
      </c>
      <c r="T1408" t="str">
        <f t="shared" si="131"/>
        <v>translations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1">
        <f t="shared" si="126"/>
        <v>41838.536782407406</v>
      </c>
      <c r="L1409" s="11">
        <f t="shared" si="127"/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128"/>
        <v>5.0000000000000001E-3</v>
      </c>
      <c r="R1409" s="6">
        <f t="shared" si="129"/>
        <v>7.5</v>
      </c>
      <c r="S1409" t="str">
        <f t="shared" si="130"/>
        <v>publishing</v>
      </c>
      <c r="T1409" t="str">
        <f t="shared" si="131"/>
        <v>translations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1">
        <f t="shared" si="126"/>
        <v>42291.872175925921</v>
      </c>
      <c r="L1410" s="11">
        <f t="shared" si="127"/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128"/>
        <v>7.1999999999999995E-2</v>
      </c>
      <c r="R1410" s="6">
        <f t="shared" si="129"/>
        <v>12</v>
      </c>
      <c r="S1410" t="str">
        <f t="shared" si="130"/>
        <v>publishing</v>
      </c>
      <c r="T1410" t="str">
        <f t="shared" si="131"/>
        <v>translations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1">
        <f t="shared" ref="K1411:K1474" si="132">(((J1411/60)/60)/24)+DATE(1970,1,1)</f>
        <v>41945.133506944447</v>
      </c>
      <c r="L1411" s="11">
        <f t="shared" ref="L1411:L1474" si="133">(((I1411/60)/60)/24)+DATE(1970,1,1)</f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134">E1411/D1411</f>
        <v>0</v>
      </c>
      <c r="R1411" s="6" t="e">
        <f t="shared" ref="R1411:R1474" si="135">E1411/N1411</f>
        <v>#DIV/0!</v>
      </c>
      <c r="S1411" t="str">
        <f t="shared" ref="S1411:S1474" si="136">LEFT(P1411, SEARCH("/", P1411)-1)</f>
        <v>publishing</v>
      </c>
      <c r="T1411" t="str">
        <f t="shared" ref="T1411:T1474" si="137">RIGHT(P1411,LEN(P1411)-SEARCH("/",P1411))</f>
        <v>translations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1">
        <f t="shared" si="132"/>
        <v>42479.318518518514</v>
      </c>
      <c r="L1412" s="11">
        <f t="shared" si="133"/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134"/>
        <v>1.6666666666666666E-4</v>
      </c>
      <c r="R1412" s="6">
        <f t="shared" si="135"/>
        <v>1</v>
      </c>
      <c r="S1412" t="str">
        <f t="shared" si="136"/>
        <v>publishing</v>
      </c>
      <c r="T1412" t="str">
        <f t="shared" si="137"/>
        <v>translations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1">
        <f t="shared" si="132"/>
        <v>42013.059027777781</v>
      </c>
      <c r="L1413" s="11">
        <f t="shared" si="133"/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134"/>
        <v>2.3333333333333335E-3</v>
      </c>
      <c r="R1413" s="6">
        <f t="shared" si="135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1">
        <f t="shared" si="132"/>
        <v>41947.063645833332</v>
      </c>
      <c r="L1414" s="11">
        <f t="shared" si="133"/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134"/>
        <v>4.5714285714285714E-2</v>
      </c>
      <c r="R1414" s="6">
        <f t="shared" si="135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1">
        <f t="shared" si="132"/>
        <v>42360.437152777777</v>
      </c>
      <c r="L1415" s="11">
        <f t="shared" si="133"/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134"/>
        <v>0.05</v>
      </c>
      <c r="R1415" s="6">
        <f t="shared" si="135"/>
        <v>100</v>
      </c>
      <c r="S1415" t="str">
        <f t="shared" si="136"/>
        <v>publishing</v>
      </c>
      <c r="T1415" t="str">
        <f t="shared" si="137"/>
        <v>translations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1">
        <f t="shared" si="132"/>
        <v>42708.25309027778</v>
      </c>
      <c r="L1416" s="11">
        <f t="shared" si="133"/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134"/>
        <v>2E-3</v>
      </c>
      <c r="R1416" s="6">
        <f t="shared" si="135"/>
        <v>1</v>
      </c>
      <c r="S1416" t="str">
        <f t="shared" si="136"/>
        <v>publishing</v>
      </c>
      <c r="T1416" t="str">
        <f t="shared" si="137"/>
        <v>translations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1">
        <f t="shared" si="132"/>
        <v>42192.675821759258</v>
      </c>
      <c r="L1417" s="11">
        <f t="shared" si="133"/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134"/>
        <v>0.18181818181818182</v>
      </c>
      <c r="R1417" s="6">
        <f t="shared" si="135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1">
        <f t="shared" si="132"/>
        <v>42299.926145833335</v>
      </c>
      <c r="L1418" s="11">
        <f t="shared" si="133"/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134"/>
        <v>0</v>
      </c>
      <c r="R1418" s="6" t="e">
        <f t="shared" si="135"/>
        <v>#DIV/0!</v>
      </c>
      <c r="S1418" t="str">
        <f t="shared" si="136"/>
        <v>publishing</v>
      </c>
      <c r="T1418" t="str">
        <f t="shared" si="137"/>
        <v>translations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1">
        <f t="shared" si="132"/>
        <v>42232.15016203704</v>
      </c>
      <c r="L1419" s="11">
        <f t="shared" si="133"/>
        <v>42262.465972222228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134"/>
        <v>1.2222222222222223E-2</v>
      </c>
      <c r="R1419" s="6">
        <f t="shared" si="135"/>
        <v>27.5</v>
      </c>
      <c r="S1419" t="str">
        <f t="shared" si="136"/>
        <v>publishing</v>
      </c>
      <c r="T1419" t="str">
        <f t="shared" si="137"/>
        <v>translations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1">
        <f t="shared" si="132"/>
        <v>42395.456412037034</v>
      </c>
      <c r="L1420" s="11">
        <f t="shared" si="133"/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134"/>
        <v>2E-3</v>
      </c>
      <c r="R1420" s="6">
        <f t="shared" si="135"/>
        <v>6</v>
      </c>
      <c r="S1420" t="str">
        <f t="shared" si="136"/>
        <v>publishing</v>
      </c>
      <c r="T1420" t="str">
        <f t="shared" si="137"/>
        <v>translations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1">
        <f t="shared" si="132"/>
        <v>42622.456238425926</v>
      </c>
      <c r="L1421" s="11">
        <f t="shared" si="133"/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134"/>
        <v>7.0634920634920634E-2</v>
      </c>
      <c r="R1421" s="6">
        <f t="shared" si="135"/>
        <v>44.5</v>
      </c>
      <c r="S1421" t="str">
        <f t="shared" si="136"/>
        <v>publishing</v>
      </c>
      <c r="T1421" t="str">
        <f t="shared" si="137"/>
        <v>translations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1">
        <f t="shared" si="132"/>
        <v>42524.667662037042</v>
      </c>
      <c r="L1422" s="11">
        <f t="shared" si="133"/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134"/>
        <v>2.7272727272727271E-2</v>
      </c>
      <c r="R1422" s="6">
        <f t="shared" si="135"/>
        <v>1</v>
      </c>
      <c r="S1422" t="str">
        <f t="shared" si="136"/>
        <v>publishing</v>
      </c>
      <c r="T1422" t="str">
        <f t="shared" si="137"/>
        <v>translations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1">
        <f t="shared" si="132"/>
        <v>42013.915613425925</v>
      </c>
      <c r="L1423" s="11">
        <f t="shared" si="133"/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134"/>
        <v>1E-3</v>
      </c>
      <c r="R1423" s="6">
        <f t="shared" si="135"/>
        <v>100</v>
      </c>
      <c r="S1423" t="str">
        <f t="shared" si="136"/>
        <v>publishing</v>
      </c>
      <c r="T1423" t="str">
        <f t="shared" si="137"/>
        <v>translations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1">
        <f t="shared" si="132"/>
        <v>42604.239629629628</v>
      </c>
      <c r="L1424" s="11">
        <f t="shared" si="133"/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134"/>
        <v>1.0399999999999999E-3</v>
      </c>
      <c r="R1424" s="6">
        <f t="shared" si="135"/>
        <v>13</v>
      </c>
      <c r="S1424" t="str">
        <f t="shared" si="136"/>
        <v>publishing</v>
      </c>
      <c r="T1424" t="str">
        <f t="shared" si="137"/>
        <v>translations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1">
        <f t="shared" si="132"/>
        <v>42340.360312500001</v>
      </c>
      <c r="L1425" s="11">
        <f t="shared" si="133"/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134"/>
        <v>3.3333333333333335E-3</v>
      </c>
      <c r="R1425" s="6">
        <f t="shared" si="135"/>
        <v>100</v>
      </c>
      <c r="S1425" t="str">
        <f t="shared" si="136"/>
        <v>publishing</v>
      </c>
      <c r="T1425" t="str">
        <f t="shared" si="137"/>
        <v>translations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1">
        <f t="shared" si="132"/>
        <v>42676.717615740738</v>
      </c>
      <c r="L1426" s="11">
        <f t="shared" si="133"/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134"/>
        <v>0.2036</v>
      </c>
      <c r="R1426" s="6">
        <f t="shared" si="135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1">
        <f t="shared" si="132"/>
        <v>42093.131469907406</v>
      </c>
      <c r="L1427" s="11">
        <f t="shared" si="133"/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134"/>
        <v>0</v>
      </c>
      <c r="R1427" s="6" t="e">
        <f t="shared" si="135"/>
        <v>#DIV/0!</v>
      </c>
      <c r="S1427" t="str">
        <f t="shared" si="136"/>
        <v>publishing</v>
      </c>
      <c r="T1427" t="str">
        <f t="shared" si="137"/>
        <v>translations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1">
        <f t="shared" si="132"/>
        <v>42180.390277777777</v>
      </c>
      <c r="L1428" s="11">
        <f t="shared" si="133"/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134"/>
        <v>0</v>
      </c>
      <c r="R1428" s="6" t="e">
        <f t="shared" si="135"/>
        <v>#DIV/0!</v>
      </c>
      <c r="S1428" t="str">
        <f t="shared" si="136"/>
        <v>publishing</v>
      </c>
      <c r="T1428" t="str">
        <f t="shared" si="137"/>
        <v>translations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1">
        <f t="shared" si="132"/>
        <v>42601.851678240739</v>
      </c>
      <c r="L1429" s="11">
        <f t="shared" si="133"/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134"/>
        <v>8.3799999999999999E-2</v>
      </c>
      <c r="R1429" s="6">
        <f t="shared" si="135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1">
        <f t="shared" si="132"/>
        <v>42432.379826388889</v>
      </c>
      <c r="L1430" s="11">
        <f t="shared" si="133"/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134"/>
        <v>4.4999999999999998E-2</v>
      </c>
      <c r="R1430" s="6">
        <f t="shared" si="135"/>
        <v>15</v>
      </c>
      <c r="S1430" t="str">
        <f t="shared" si="136"/>
        <v>publishing</v>
      </c>
      <c r="T1430" t="str">
        <f t="shared" si="137"/>
        <v>translations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1">
        <f t="shared" si="132"/>
        <v>42074.060671296291</v>
      </c>
      <c r="L1431" s="11">
        <f t="shared" si="133"/>
        <v>42104.060671296291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134"/>
        <v>0</v>
      </c>
      <c r="R1431" s="6" t="e">
        <f t="shared" si="135"/>
        <v>#DIV/0!</v>
      </c>
      <c r="S1431" t="str">
        <f t="shared" si="136"/>
        <v>publishing</v>
      </c>
      <c r="T1431" t="str">
        <f t="shared" si="137"/>
        <v>translations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1">
        <f t="shared" si="132"/>
        <v>41961.813518518517</v>
      </c>
      <c r="L1432" s="11">
        <f t="shared" si="133"/>
        <v>41992.813518518517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134"/>
        <v>8.0600000000000005E-2</v>
      </c>
      <c r="R1432" s="6">
        <f t="shared" si="135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1">
        <f t="shared" si="132"/>
        <v>42304.210833333331</v>
      </c>
      <c r="L1433" s="11">
        <f t="shared" si="133"/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134"/>
        <v>0.31947058823529412</v>
      </c>
      <c r="R1433" s="6">
        <f t="shared" si="135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1">
        <f t="shared" si="132"/>
        <v>42175.780416666668</v>
      </c>
      <c r="L1434" s="11">
        <f t="shared" si="133"/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134"/>
        <v>0</v>
      </c>
      <c r="R1434" s="6" t="e">
        <f t="shared" si="135"/>
        <v>#DIV/0!</v>
      </c>
      <c r="S1434" t="str">
        <f t="shared" si="136"/>
        <v>publishing</v>
      </c>
      <c r="T1434" t="str">
        <f t="shared" si="137"/>
        <v>translations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1">
        <f t="shared" si="132"/>
        <v>42673.625868055555</v>
      </c>
      <c r="L1435" s="11">
        <f t="shared" si="133"/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134"/>
        <v>6.7083333333333328E-2</v>
      </c>
      <c r="R1435" s="6">
        <f t="shared" si="135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1">
        <f t="shared" si="132"/>
        <v>42142.767106481479</v>
      </c>
      <c r="L1436" s="11">
        <f t="shared" si="133"/>
        <v>42163.625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134"/>
        <v>9.987804878048781E-2</v>
      </c>
      <c r="R1436" s="6">
        <f t="shared" si="135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1">
        <f t="shared" si="132"/>
        <v>42258.780324074076</v>
      </c>
      <c r="L1437" s="11">
        <f t="shared" si="133"/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134"/>
        <v>1E-3</v>
      </c>
      <c r="R1437" s="6">
        <f t="shared" si="135"/>
        <v>7.5</v>
      </c>
      <c r="S1437" t="str">
        <f t="shared" si="136"/>
        <v>publishing</v>
      </c>
      <c r="T1437" t="str">
        <f t="shared" si="137"/>
        <v>translations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1">
        <f t="shared" si="132"/>
        <v>42391.35019675926</v>
      </c>
      <c r="L1438" s="11">
        <f t="shared" si="133"/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134"/>
        <v>7.7000000000000002E-3</v>
      </c>
      <c r="R1438" s="6">
        <f t="shared" si="135"/>
        <v>38.5</v>
      </c>
      <c r="S1438" t="str">
        <f t="shared" si="136"/>
        <v>publishing</v>
      </c>
      <c r="T1438" t="str">
        <f t="shared" si="137"/>
        <v>translations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1">
        <f t="shared" si="132"/>
        <v>41796.531701388885</v>
      </c>
      <c r="L1439" s="11">
        <f t="shared" si="133"/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134"/>
        <v>0.26900000000000002</v>
      </c>
      <c r="R1439" s="6">
        <f t="shared" si="135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1">
        <f t="shared" si="132"/>
        <v>42457.871516203704</v>
      </c>
      <c r="L1440" s="11">
        <f t="shared" si="133"/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134"/>
        <v>0.03</v>
      </c>
      <c r="R1440" s="6">
        <f t="shared" si="135"/>
        <v>75</v>
      </c>
      <c r="S1440" t="str">
        <f t="shared" si="136"/>
        <v>publishing</v>
      </c>
      <c r="T1440" t="str">
        <f t="shared" si="137"/>
        <v>translations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1">
        <f t="shared" si="132"/>
        <v>42040.829872685179</v>
      </c>
      <c r="L1441" s="11">
        <f t="shared" si="133"/>
        <v>42070.829872685179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134"/>
        <v>6.6055045871559637E-2</v>
      </c>
      <c r="R1441" s="6">
        <f t="shared" si="135"/>
        <v>30</v>
      </c>
      <c r="S1441" t="str">
        <f t="shared" si="136"/>
        <v>publishing</v>
      </c>
      <c r="T1441" t="str">
        <f t="shared" si="137"/>
        <v>translations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1">
        <f t="shared" si="132"/>
        <v>42486.748414351852</v>
      </c>
      <c r="L1442" s="11">
        <f t="shared" si="133"/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134"/>
        <v>7.6923076923076926E-5</v>
      </c>
      <c r="R1442" s="6">
        <f t="shared" si="135"/>
        <v>1</v>
      </c>
      <c r="S1442" t="str">
        <f t="shared" si="136"/>
        <v>publishing</v>
      </c>
      <c r="T1442" t="str">
        <f t="shared" si="137"/>
        <v>translations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1">
        <f t="shared" si="132"/>
        <v>42198.765844907408</v>
      </c>
      <c r="L1443" s="11">
        <f t="shared" si="133"/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134"/>
        <v>1.1222222222222222E-2</v>
      </c>
      <c r="R1443" s="6">
        <f t="shared" si="135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1">
        <f t="shared" si="132"/>
        <v>42485.64534722222</v>
      </c>
      <c r="L1444" s="11">
        <f t="shared" si="133"/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134"/>
        <v>0</v>
      </c>
      <c r="R1444" s="6" t="e">
        <f t="shared" si="135"/>
        <v>#DIV/0!</v>
      </c>
      <c r="S1444" t="str">
        <f t="shared" si="136"/>
        <v>publishing</v>
      </c>
      <c r="T1444" t="str">
        <f t="shared" si="137"/>
        <v>translations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1">
        <f t="shared" si="132"/>
        <v>42707.926030092596</v>
      </c>
      <c r="L1445" s="11">
        <f t="shared" si="133"/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134"/>
        <v>0</v>
      </c>
      <c r="R1445" s="6" t="e">
        <f t="shared" si="135"/>
        <v>#DIV/0!</v>
      </c>
      <c r="S1445" t="str">
        <f t="shared" si="136"/>
        <v>publishing</v>
      </c>
      <c r="T1445" t="str">
        <f t="shared" si="137"/>
        <v>translations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1">
        <f t="shared" si="132"/>
        <v>42199.873402777783</v>
      </c>
      <c r="L1446" s="11">
        <f t="shared" si="133"/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134"/>
        <v>0</v>
      </c>
      <c r="R1446" s="6" t="e">
        <f t="shared" si="135"/>
        <v>#DIV/0!</v>
      </c>
      <c r="S1446" t="str">
        <f t="shared" si="136"/>
        <v>publishing</v>
      </c>
      <c r="T1446" t="str">
        <f t="shared" si="137"/>
        <v>translations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1">
        <f t="shared" si="132"/>
        <v>42139.542303240742</v>
      </c>
      <c r="L1447" s="11">
        <f t="shared" si="133"/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134"/>
        <v>0</v>
      </c>
      <c r="R1447" s="6" t="e">
        <f t="shared" si="135"/>
        <v>#DIV/0!</v>
      </c>
      <c r="S1447" t="str">
        <f t="shared" si="136"/>
        <v>publishing</v>
      </c>
      <c r="T1447" t="str">
        <f t="shared" si="137"/>
        <v>translations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1">
        <f t="shared" si="132"/>
        <v>42461.447662037041</v>
      </c>
      <c r="L1448" s="11">
        <f t="shared" si="133"/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134"/>
        <v>0</v>
      </c>
      <c r="R1448" s="6" t="e">
        <f t="shared" si="135"/>
        <v>#DIV/0!</v>
      </c>
      <c r="S1448" t="str">
        <f t="shared" si="136"/>
        <v>publishing</v>
      </c>
      <c r="T1448" t="str">
        <f t="shared" si="137"/>
        <v>translations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1">
        <f t="shared" si="132"/>
        <v>42529.730717592596</v>
      </c>
      <c r="L1449" s="11">
        <f t="shared" si="133"/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134"/>
        <v>1.4999999999999999E-4</v>
      </c>
      <c r="R1449" s="6">
        <f t="shared" si="135"/>
        <v>25</v>
      </c>
      <c r="S1449" t="str">
        <f t="shared" si="136"/>
        <v>publishing</v>
      </c>
      <c r="T1449" t="str">
        <f t="shared" si="137"/>
        <v>translations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1">
        <f t="shared" si="132"/>
        <v>42115.936550925922</v>
      </c>
      <c r="L1450" s="11">
        <f t="shared" si="133"/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134"/>
        <v>0</v>
      </c>
      <c r="R1450" s="6" t="e">
        <f t="shared" si="135"/>
        <v>#DIV/0!</v>
      </c>
      <c r="S1450" t="str">
        <f t="shared" si="136"/>
        <v>publishing</v>
      </c>
      <c r="T1450" t="str">
        <f t="shared" si="137"/>
        <v>translations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1">
        <f t="shared" si="132"/>
        <v>42086.811400462961</v>
      </c>
      <c r="L1451" s="11">
        <f t="shared" si="133"/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134"/>
        <v>0</v>
      </c>
      <c r="R1451" s="6" t="e">
        <f t="shared" si="135"/>
        <v>#DIV/0!</v>
      </c>
      <c r="S1451" t="str">
        <f t="shared" si="136"/>
        <v>publishing</v>
      </c>
      <c r="T1451" t="str">
        <f t="shared" si="137"/>
        <v>translations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1">
        <f t="shared" si="132"/>
        <v>42390.171261574069</v>
      </c>
      <c r="L1452" s="11">
        <f t="shared" si="133"/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134"/>
        <v>1.0000000000000001E-5</v>
      </c>
      <c r="R1452" s="6">
        <f t="shared" si="135"/>
        <v>1</v>
      </c>
      <c r="S1452" t="str">
        <f t="shared" si="136"/>
        <v>publishing</v>
      </c>
      <c r="T1452" t="str">
        <f t="shared" si="137"/>
        <v>translations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8394</v>
      </c>
      <c r="G1453" t="s">
        <v>8224</v>
      </c>
      <c r="H1453" t="s">
        <v>8246</v>
      </c>
      <c r="I1453">
        <v>1416355259</v>
      </c>
      <c r="J1453">
        <v>1413759659</v>
      </c>
      <c r="K1453" s="11">
        <f t="shared" si="132"/>
        <v>41931.959016203706</v>
      </c>
      <c r="L1453" s="11">
        <f t="shared" si="133"/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134"/>
        <v>1.0554089709762533E-4</v>
      </c>
      <c r="R1453" s="6">
        <f t="shared" si="135"/>
        <v>1</v>
      </c>
      <c r="S1453" t="str">
        <f t="shared" si="136"/>
        <v>publishing</v>
      </c>
      <c r="T1453" t="str">
        <f t="shared" si="137"/>
        <v>translations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8394</v>
      </c>
      <c r="G1454" t="s">
        <v>8224</v>
      </c>
      <c r="H1454" t="s">
        <v>8246</v>
      </c>
      <c r="I1454">
        <v>1406566363</v>
      </c>
      <c r="J1454">
        <v>1403974363</v>
      </c>
      <c r="K1454" s="11">
        <f t="shared" si="132"/>
        <v>41818.703275462962</v>
      </c>
      <c r="L1454" s="11">
        <f t="shared" si="133"/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134"/>
        <v>0</v>
      </c>
      <c r="R1454" s="6" t="e">
        <f t="shared" si="135"/>
        <v>#DIV/0!</v>
      </c>
      <c r="S1454" t="str">
        <f t="shared" si="136"/>
        <v>publishing</v>
      </c>
      <c r="T1454" t="str">
        <f t="shared" si="137"/>
        <v>translations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8394</v>
      </c>
      <c r="G1455" t="s">
        <v>8230</v>
      </c>
      <c r="H1455" t="s">
        <v>8249</v>
      </c>
      <c r="I1455">
        <v>1492270947</v>
      </c>
      <c r="J1455">
        <v>1488386547</v>
      </c>
      <c r="K1455" s="11">
        <f t="shared" si="132"/>
        <v>42795.696145833332</v>
      </c>
      <c r="L1455" s="11">
        <f t="shared" si="133"/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134"/>
        <v>0</v>
      </c>
      <c r="R1455" s="6" t="e">
        <f t="shared" si="135"/>
        <v>#DIV/0!</v>
      </c>
      <c r="S1455" t="str">
        <f t="shared" si="136"/>
        <v>publishing</v>
      </c>
      <c r="T1455" t="str">
        <f t="shared" si="137"/>
        <v>translations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8394</v>
      </c>
      <c r="G1456" t="s">
        <v>8227</v>
      </c>
      <c r="H1456" t="s">
        <v>8249</v>
      </c>
      <c r="I1456">
        <v>1461535140</v>
      </c>
      <c r="J1456">
        <v>1459716480</v>
      </c>
      <c r="K1456" s="11">
        <f t="shared" si="132"/>
        <v>42463.866666666669</v>
      </c>
      <c r="L1456" s="11">
        <f t="shared" si="133"/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134"/>
        <v>8.5714285714285719E-3</v>
      </c>
      <c r="R1456" s="6">
        <f t="shared" si="135"/>
        <v>15</v>
      </c>
      <c r="S1456" t="str">
        <f t="shared" si="136"/>
        <v>publishing</v>
      </c>
      <c r="T1456" t="str">
        <f t="shared" si="137"/>
        <v>translations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8394</v>
      </c>
      <c r="G1457" t="s">
        <v>8224</v>
      </c>
      <c r="H1457" t="s">
        <v>8246</v>
      </c>
      <c r="I1457">
        <v>1409924340</v>
      </c>
      <c r="J1457">
        <v>1405181320</v>
      </c>
      <c r="K1457" s="11">
        <f t="shared" si="132"/>
        <v>41832.672685185185</v>
      </c>
      <c r="L1457" s="11">
        <f t="shared" si="133"/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134"/>
        <v>0.105</v>
      </c>
      <c r="R1457" s="6">
        <f t="shared" si="135"/>
        <v>225</v>
      </c>
      <c r="S1457" t="str">
        <f t="shared" si="136"/>
        <v>publishing</v>
      </c>
      <c r="T1457" t="str">
        <f t="shared" si="137"/>
        <v>translations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8394</v>
      </c>
      <c r="G1458" t="s">
        <v>8237</v>
      </c>
      <c r="H1458" t="s">
        <v>8249</v>
      </c>
      <c r="I1458">
        <v>1483459365</v>
      </c>
      <c r="J1458">
        <v>1480867365</v>
      </c>
      <c r="K1458" s="11">
        <f t="shared" si="132"/>
        <v>42708.668576388889</v>
      </c>
      <c r="L1458" s="11">
        <f t="shared" si="133"/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134"/>
        <v>2.9000000000000001E-2</v>
      </c>
      <c r="R1458" s="6">
        <f t="shared" si="135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8394</v>
      </c>
      <c r="G1459" t="s">
        <v>8224</v>
      </c>
      <c r="H1459" t="s">
        <v>8246</v>
      </c>
      <c r="I1459">
        <v>1447281044</v>
      </c>
      <c r="J1459">
        <v>1444685444</v>
      </c>
      <c r="K1459" s="11">
        <f t="shared" si="132"/>
        <v>42289.89634259259</v>
      </c>
      <c r="L1459" s="11">
        <f t="shared" si="133"/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134"/>
        <v>0</v>
      </c>
      <c r="R1459" s="6" t="e">
        <f t="shared" si="135"/>
        <v>#DIV/0!</v>
      </c>
      <c r="S1459" t="str">
        <f t="shared" si="136"/>
        <v>publishing</v>
      </c>
      <c r="T1459" t="str">
        <f t="shared" si="137"/>
        <v>translations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8394</v>
      </c>
      <c r="G1460" t="s">
        <v>8224</v>
      </c>
      <c r="H1460" t="s">
        <v>8246</v>
      </c>
      <c r="I1460">
        <v>1407729600</v>
      </c>
      <c r="J1460">
        <v>1405097760</v>
      </c>
      <c r="K1460" s="11">
        <f t="shared" si="132"/>
        <v>41831.705555555556</v>
      </c>
      <c r="L1460" s="11">
        <f t="shared" si="133"/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134"/>
        <v>0</v>
      </c>
      <c r="R1460" s="6" t="e">
        <f t="shared" si="135"/>
        <v>#DIV/0!</v>
      </c>
      <c r="S1460" t="str">
        <f t="shared" si="136"/>
        <v>publishing</v>
      </c>
      <c r="T1460" t="str">
        <f t="shared" si="137"/>
        <v>translations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8394</v>
      </c>
      <c r="G1461" t="s">
        <v>8232</v>
      </c>
      <c r="H1461" t="s">
        <v>8253</v>
      </c>
      <c r="I1461">
        <v>1449077100</v>
      </c>
      <c r="J1461">
        <v>1446612896</v>
      </c>
      <c r="K1461" s="11">
        <f t="shared" si="132"/>
        <v>42312.204814814817</v>
      </c>
      <c r="L1461" s="11">
        <f t="shared" si="133"/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134"/>
        <v>0</v>
      </c>
      <c r="R1461" s="6" t="e">
        <f t="shared" si="135"/>
        <v>#DIV/0!</v>
      </c>
      <c r="S1461" t="str">
        <f t="shared" si="136"/>
        <v>publishing</v>
      </c>
      <c r="T1461" t="str">
        <f t="shared" si="137"/>
        <v>translations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8394</v>
      </c>
      <c r="G1462" t="s">
        <v>8224</v>
      </c>
      <c r="H1462" t="s">
        <v>8246</v>
      </c>
      <c r="I1462">
        <v>1417391100</v>
      </c>
      <c r="J1462">
        <v>1412371898</v>
      </c>
      <c r="K1462" s="11">
        <f t="shared" si="132"/>
        <v>41915.896967592591</v>
      </c>
      <c r="L1462" s="11">
        <f t="shared" si="133"/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134"/>
        <v>0</v>
      </c>
      <c r="R1462" s="6" t="e">
        <f t="shared" si="135"/>
        <v>#DIV/0!</v>
      </c>
      <c r="S1462" t="str">
        <f t="shared" si="136"/>
        <v>publishing</v>
      </c>
      <c r="T1462" t="str">
        <f t="shared" si="137"/>
        <v>translations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1">
        <f t="shared" si="132"/>
        <v>41899.645300925928</v>
      </c>
      <c r="L1463" s="11">
        <f t="shared" si="133"/>
        <v>41933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134"/>
        <v>1.012446</v>
      </c>
      <c r="R1463" s="6">
        <f t="shared" si="135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1">
        <f t="shared" si="132"/>
        <v>41344.662858796299</v>
      </c>
      <c r="L1464" s="11">
        <f t="shared" si="133"/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134"/>
        <v>1.085175</v>
      </c>
      <c r="R1464" s="6">
        <f t="shared" si="135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1">
        <f t="shared" si="132"/>
        <v>41326.911319444444</v>
      </c>
      <c r="L1465" s="11">
        <f t="shared" si="133"/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134"/>
        <v>1.4766666666666666</v>
      </c>
      <c r="R1465" s="6">
        <f t="shared" si="135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1">
        <f t="shared" si="132"/>
        <v>41291.661550925928</v>
      </c>
      <c r="L1466" s="11">
        <f t="shared" si="133"/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134"/>
        <v>1.6319999999999999</v>
      </c>
      <c r="R1466" s="6">
        <f t="shared" si="135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1">
        <f t="shared" si="132"/>
        <v>40959.734398148146</v>
      </c>
      <c r="L1467" s="11">
        <f t="shared" si="133"/>
        <v>40990.125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134"/>
        <v>4.5641449999999999</v>
      </c>
      <c r="R1467" s="6">
        <f t="shared" si="135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1">
        <f t="shared" si="132"/>
        <v>42340.172060185185</v>
      </c>
      <c r="L1468" s="11">
        <f t="shared" si="133"/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134"/>
        <v>1.0787731249999999</v>
      </c>
      <c r="R1468" s="6">
        <f t="shared" si="135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1">
        <f t="shared" si="132"/>
        <v>40933.80190972222</v>
      </c>
      <c r="L1469" s="11">
        <f t="shared" si="133"/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134"/>
        <v>1.1508</v>
      </c>
      <c r="R1469" s="6">
        <f t="shared" si="135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1">
        <f t="shared" si="132"/>
        <v>40646.014456018522</v>
      </c>
      <c r="L1470" s="11">
        <f t="shared" si="133"/>
        <v>40706.014456018522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134"/>
        <v>1.0236842105263158</v>
      </c>
      <c r="R1470" s="6">
        <f t="shared" si="135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1">
        <f t="shared" si="132"/>
        <v>41290.598483796297</v>
      </c>
      <c r="L1471" s="11">
        <f t="shared" si="133"/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134"/>
        <v>1.0842485875706214</v>
      </c>
      <c r="R1471" s="6">
        <f t="shared" si="135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1">
        <f t="shared" si="132"/>
        <v>41250.827118055553</v>
      </c>
      <c r="L1472" s="11">
        <f t="shared" si="133"/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134"/>
        <v>1.2513333333333334</v>
      </c>
      <c r="R1472" s="6">
        <f t="shared" si="135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1">
        <f t="shared" si="132"/>
        <v>42073.957569444443</v>
      </c>
      <c r="L1473" s="11">
        <f t="shared" si="133"/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134"/>
        <v>1.03840625</v>
      </c>
      <c r="R1473" s="6">
        <f t="shared" si="135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1">
        <f t="shared" si="132"/>
        <v>41533.542858796296</v>
      </c>
      <c r="L1474" s="11">
        <f t="shared" si="133"/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134"/>
        <v>1.3870400000000001</v>
      </c>
      <c r="R1474" s="6">
        <f t="shared" si="135"/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1">
        <f t="shared" ref="K1475:K1538" si="138">(((J1475/60)/60)/24)+DATE(1970,1,1)</f>
        <v>40939.979618055557</v>
      </c>
      <c r="L1475" s="11">
        <f t="shared" ref="L1475:L1538" si="139">(((I1475/60)/60)/24)+DATE(1970,1,1)</f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140">E1475/D1475</f>
        <v>1.20516</v>
      </c>
      <c r="R1475" s="6">
        <f t="shared" ref="R1475:R1538" si="141">E1475/N1475</f>
        <v>38.462553191489363</v>
      </c>
      <c r="S1475" t="str">
        <f t="shared" ref="S1475:S1538" si="142">LEFT(P1475, SEARCH("/", P1475)-1)</f>
        <v>publishing</v>
      </c>
      <c r="T1475" t="str">
        <f t="shared" ref="T1475:T1538" si="143">RIGHT(P1475,LEN(P1475)-SEARCH("/",P1475))</f>
        <v>radio &amp; podcasts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1">
        <f t="shared" si="138"/>
        <v>41500.727916666663</v>
      </c>
      <c r="L1476" s="11">
        <f t="shared" si="139"/>
        <v>41530.727916666663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140"/>
        <v>1.1226666666666667</v>
      </c>
      <c r="R1476" s="6">
        <f t="shared" si="141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1">
        <f t="shared" si="138"/>
        <v>41960.722951388889</v>
      </c>
      <c r="L1477" s="11">
        <f t="shared" si="139"/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140"/>
        <v>1.8866966666666667</v>
      </c>
      <c r="R1477" s="6">
        <f t="shared" si="141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1">
        <f t="shared" si="138"/>
        <v>40766.041921296295</v>
      </c>
      <c r="L1478" s="11">
        <f t="shared" si="139"/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140"/>
        <v>6.6155466666666669</v>
      </c>
      <c r="R1478" s="6">
        <f t="shared" si="141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1">
        <f t="shared" si="138"/>
        <v>40840.615787037037</v>
      </c>
      <c r="L1479" s="11">
        <f t="shared" si="139"/>
        <v>40900.125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140"/>
        <v>1.1131</v>
      </c>
      <c r="R1479" s="6">
        <f t="shared" si="141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1">
        <f t="shared" si="138"/>
        <v>41394.871678240743</v>
      </c>
      <c r="L1480" s="11">
        <f t="shared" si="139"/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140"/>
        <v>11.8161422</v>
      </c>
      <c r="R1480" s="6">
        <f t="shared" si="141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1">
        <f t="shared" si="138"/>
        <v>41754.745243055557</v>
      </c>
      <c r="L1481" s="11">
        <f t="shared" si="139"/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140"/>
        <v>1.37375</v>
      </c>
      <c r="R1481" s="6">
        <f t="shared" si="141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1">
        <f t="shared" si="138"/>
        <v>41464.934016203704</v>
      </c>
      <c r="L1482" s="11">
        <f t="shared" si="139"/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140"/>
        <v>1.170404</v>
      </c>
      <c r="R1482" s="6">
        <f t="shared" si="141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1">
        <f t="shared" si="138"/>
        <v>41550.922974537039</v>
      </c>
      <c r="L1483" s="11">
        <f t="shared" si="139"/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140"/>
        <v>2.1000000000000001E-2</v>
      </c>
      <c r="R1483" s="6">
        <f t="shared" si="141"/>
        <v>17.5</v>
      </c>
      <c r="S1483" t="str">
        <f t="shared" si="142"/>
        <v>publishing</v>
      </c>
      <c r="T1483" t="str">
        <f t="shared" si="143"/>
        <v>fiction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1">
        <f t="shared" si="138"/>
        <v>41136.85805555556</v>
      </c>
      <c r="L1484" s="11">
        <f t="shared" si="139"/>
        <v>41159.32708333333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140"/>
        <v>1E-3</v>
      </c>
      <c r="R1484" s="6">
        <f t="shared" si="141"/>
        <v>5</v>
      </c>
      <c r="S1484" t="str">
        <f t="shared" si="142"/>
        <v>publishing</v>
      </c>
      <c r="T1484" t="str">
        <f t="shared" si="143"/>
        <v>fiction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1">
        <f t="shared" si="138"/>
        <v>42548.192997685182</v>
      </c>
      <c r="L1485" s="11">
        <f t="shared" si="139"/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140"/>
        <v>7.1428571428571426E-3</v>
      </c>
      <c r="R1485" s="6">
        <f t="shared" si="141"/>
        <v>25</v>
      </c>
      <c r="S1485" t="str">
        <f t="shared" si="142"/>
        <v>publishing</v>
      </c>
      <c r="T1485" t="str">
        <f t="shared" si="143"/>
        <v>fiction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1">
        <f t="shared" si="138"/>
        <v>41053.200960648144</v>
      </c>
      <c r="L1486" s="11">
        <f t="shared" si="139"/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140"/>
        <v>0</v>
      </c>
      <c r="R1486" s="6" t="e">
        <f t="shared" si="141"/>
        <v>#DIV/0!</v>
      </c>
      <c r="S1486" t="str">
        <f t="shared" si="142"/>
        <v>publishing</v>
      </c>
      <c r="T1486" t="str">
        <f t="shared" si="143"/>
        <v>fiction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1">
        <f t="shared" si="138"/>
        <v>42130.795983796299</v>
      </c>
      <c r="L1487" s="11">
        <f t="shared" si="139"/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140"/>
        <v>2.2388059701492536E-2</v>
      </c>
      <c r="R1487" s="6">
        <f t="shared" si="141"/>
        <v>50</v>
      </c>
      <c r="S1487" t="str">
        <f t="shared" si="142"/>
        <v>publishing</v>
      </c>
      <c r="T1487" t="str">
        <f t="shared" si="143"/>
        <v>fiction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1">
        <f t="shared" si="138"/>
        <v>42032.168530092589</v>
      </c>
      <c r="L1488" s="11">
        <f t="shared" si="139"/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140"/>
        <v>2.3999999999999998E-3</v>
      </c>
      <c r="R1488" s="6">
        <f t="shared" si="141"/>
        <v>16</v>
      </c>
      <c r="S1488" t="str">
        <f t="shared" si="142"/>
        <v>publishing</v>
      </c>
      <c r="T1488" t="str">
        <f t="shared" si="143"/>
        <v>fiction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1">
        <f t="shared" si="138"/>
        <v>42554.917488425926</v>
      </c>
      <c r="L1489" s="11">
        <f t="shared" si="139"/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140"/>
        <v>0</v>
      </c>
      <c r="R1489" s="6" t="e">
        <f t="shared" si="141"/>
        <v>#DIV/0!</v>
      </c>
      <c r="S1489" t="str">
        <f t="shared" si="142"/>
        <v>publishing</v>
      </c>
      <c r="T1489" t="str">
        <f t="shared" si="143"/>
        <v>fiction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1">
        <f t="shared" si="138"/>
        <v>41614.563194444447</v>
      </c>
      <c r="L1490" s="11">
        <f t="shared" si="139"/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140"/>
        <v>2.4E-2</v>
      </c>
      <c r="R1490" s="6">
        <f t="shared" si="141"/>
        <v>60</v>
      </c>
      <c r="S1490" t="str">
        <f t="shared" si="142"/>
        <v>publishing</v>
      </c>
      <c r="T1490" t="str">
        <f t="shared" si="143"/>
        <v>fiction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1">
        <f t="shared" si="138"/>
        <v>41198.611712962964</v>
      </c>
      <c r="L1491" s="11">
        <f t="shared" si="139"/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140"/>
        <v>0</v>
      </c>
      <c r="R1491" s="6" t="e">
        <f t="shared" si="141"/>
        <v>#DIV/0!</v>
      </c>
      <c r="S1491" t="str">
        <f t="shared" si="142"/>
        <v>publishing</v>
      </c>
      <c r="T1491" t="str">
        <f t="shared" si="143"/>
        <v>fiction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1">
        <f t="shared" si="138"/>
        <v>41520.561041666668</v>
      </c>
      <c r="L1492" s="11">
        <f t="shared" si="139"/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140"/>
        <v>0.30862068965517242</v>
      </c>
      <c r="R1492" s="6">
        <f t="shared" si="141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1">
        <f t="shared" si="138"/>
        <v>41991.713460648149</v>
      </c>
      <c r="L1493" s="11">
        <f t="shared" si="139"/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140"/>
        <v>8.3333333333333329E-2</v>
      </c>
      <c r="R1493" s="6">
        <f t="shared" si="141"/>
        <v>100</v>
      </c>
      <c r="S1493" t="str">
        <f t="shared" si="142"/>
        <v>publishing</v>
      </c>
      <c r="T1493" t="str">
        <f t="shared" si="143"/>
        <v>fiction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1">
        <f t="shared" si="138"/>
        <v>40682.884791666671</v>
      </c>
      <c r="L1494" s="11">
        <f t="shared" si="139"/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140"/>
        <v>7.4999999999999997E-3</v>
      </c>
      <c r="R1494" s="6">
        <f t="shared" si="141"/>
        <v>15</v>
      </c>
      <c r="S1494" t="str">
        <f t="shared" si="142"/>
        <v>publishing</v>
      </c>
      <c r="T1494" t="str">
        <f t="shared" si="143"/>
        <v>fiction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1">
        <f t="shared" si="138"/>
        <v>41411.866608796299</v>
      </c>
      <c r="L1495" s="11">
        <f t="shared" si="139"/>
        <v>41441.866608796299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140"/>
        <v>0</v>
      </c>
      <c r="R1495" s="6" t="e">
        <f t="shared" si="141"/>
        <v>#DIV/0!</v>
      </c>
      <c r="S1495" t="str">
        <f t="shared" si="142"/>
        <v>publishing</v>
      </c>
      <c r="T1495" t="str">
        <f t="shared" si="143"/>
        <v>fiction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1">
        <f t="shared" si="138"/>
        <v>42067.722372685181</v>
      </c>
      <c r="L1496" s="11">
        <f t="shared" si="139"/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140"/>
        <v>8.8999999999999996E-2</v>
      </c>
      <c r="R1496" s="6">
        <f t="shared" si="141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1">
        <f t="shared" si="138"/>
        <v>40752.789710648147</v>
      </c>
      <c r="L1497" s="11">
        <f t="shared" si="139"/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140"/>
        <v>0</v>
      </c>
      <c r="R1497" s="6" t="e">
        <f t="shared" si="141"/>
        <v>#DIV/0!</v>
      </c>
      <c r="S1497" t="str">
        <f t="shared" si="142"/>
        <v>publishing</v>
      </c>
      <c r="T1497" t="str">
        <f t="shared" si="143"/>
        <v>fiction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1">
        <f t="shared" si="138"/>
        <v>41838.475219907406</v>
      </c>
      <c r="L1498" s="11">
        <f t="shared" si="139"/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140"/>
        <v>0</v>
      </c>
      <c r="R1498" s="6" t="e">
        <f t="shared" si="141"/>
        <v>#DIV/0!</v>
      </c>
      <c r="S1498" t="str">
        <f t="shared" si="142"/>
        <v>publishing</v>
      </c>
      <c r="T1498" t="str">
        <f t="shared" si="143"/>
        <v>fiction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1">
        <f t="shared" si="138"/>
        <v>41444.64261574074</v>
      </c>
      <c r="L1499" s="11">
        <f t="shared" si="139"/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140"/>
        <v>6.666666666666667E-5</v>
      </c>
      <c r="R1499" s="6">
        <f t="shared" si="141"/>
        <v>1</v>
      </c>
      <c r="S1499" t="str">
        <f t="shared" si="142"/>
        <v>publishing</v>
      </c>
      <c r="T1499" t="str">
        <f t="shared" si="143"/>
        <v>fiction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1">
        <f t="shared" si="138"/>
        <v>41840.983541666668</v>
      </c>
      <c r="L1500" s="11">
        <f t="shared" si="139"/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140"/>
        <v>1.9E-2</v>
      </c>
      <c r="R1500" s="6">
        <f t="shared" si="141"/>
        <v>19</v>
      </c>
      <c r="S1500" t="str">
        <f t="shared" si="142"/>
        <v>publishing</v>
      </c>
      <c r="T1500" t="str">
        <f t="shared" si="143"/>
        <v>fiction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1">
        <f t="shared" si="138"/>
        <v>42527.007326388892</v>
      </c>
      <c r="L1501" s="11">
        <f t="shared" si="139"/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140"/>
        <v>2.5000000000000001E-3</v>
      </c>
      <c r="R1501" s="6">
        <f t="shared" si="141"/>
        <v>5</v>
      </c>
      <c r="S1501" t="str">
        <f t="shared" si="142"/>
        <v>publishing</v>
      </c>
      <c r="T1501" t="str">
        <f t="shared" si="143"/>
        <v>fiction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1">
        <f t="shared" si="138"/>
        <v>41365.904594907406</v>
      </c>
      <c r="L1502" s="11">
        <f t="shared" si="139"/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140"/>
        <v>0.25035714285714283</v>
      </c>
      <c r="R1502" s="6">
        <f t="shared" si="141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1">
        <f t="shared" si="138"/>
        <v>42163.583599537036</v>
      </c>
      <c r="L1503" s="11">
        <f t="shared" si="139"/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140"/>
        <v>1.6633076923076924</v>
      </c>
      <c r="R1503" s="6">
        <f t="shared" si="141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1">
        <f t="shared" si="138"/>
        <v>42426.542592592596</v>
      </c>
      <c r="L1504" s="11">
        <f t="shared" si="139"/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140"/>
        <v>1.0144545454545455</v>
      </c>
      <c r="R1504" s="6">
        <f t="shared" si="141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1">
        <f t="shared" si="138"/>
        <v>42606.347233796296</v>
      </c>
      <c r="L1505" s="11">
        <f t="shared" si="139"/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140"/>
        <v>1.0789146666666667</v>
      </c>
      <c r="R1505" s="6">
        <f t="shared" si="141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1">
        <f t="shared" si="138"/>
        <v>41772.657685185186</v>
      </c>
      <c r="L1506" s="11">
        <f t="shared" si="139"/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140"/>
        <v>2.7793846153846156</v>
      </c>
      <c r="R1506" s="6">
        <f t="shared" si="141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1">
        <f t="shared" si="138"/>
        <v>42414.44332175926</v>
      </c>
      <c r="L1507" s="11">
        <f t="shared" si="139"/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140"/>
        <v>1.0358125</v>
      </c>
      <c r="R1507" s="6">
        <f t="shared" si="141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1">
        <f t="shared" si="138"/>
        <v>41814.785925925928</v>
      </c>
      <c r="L1508" s="11">
        <f t="shared" si="139"/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140"/>
        <v>1.1140000000000001</v>
      </c>
      <c r="R1508" s="6">
        <f t="shared" si="141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1">
        <f t="shared" si="138"/>
        <v>40254.450335648151</v>
      </c>
      <c r="L1509" s="11">
        <f t="shared" si="139"/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140"/>
        <v>2.15</v>
      </c>
      <c r="R1509" s="6">
        <f t="shared" si="141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1">
        <f t="shared" si="138"/>
        <v>41786.614363425928</v>
      </c>
      <c r="L1510" s="11">
        <f t="shared" si="139"/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140"/>
        <v>1.1076216216216217</v>
      </c>
      <c r="R1510" s="6">
        <f t="shared" si="141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1">
        <f t="shared" si="138"/>
        <v>42751.533391203702</v>
      </c>
      <c r="L1511" s="11">
        <f t="shared" si="139"/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140"/>
        <v>1.2364125714285714</v>
      </c>
      <c r="R1511" s="6">
        <f t="shared" si="141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1">
        <f t="shared" si="138"/>
        <v>41809.385162037033</v>
      </c>
      <c r="L1512" s="11">
        <f t="shared" si="139"/>
        <v>41839.385162037033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140"/>
        <v>1.0103500000000001</v>
      </c>
      <c r="R1512" s="6">
        <f t="shared" si="141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1">
        <f t="shared" si="138"/>
        <v>42296.583379629628</v>
      </c>
      <c r="L1513" s="11">
        <f t="shared" si="139"/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140"/>
        <v>1.1179285714285714</v>
      </c>
      <c r="R1513" s="6">
        <f t="shared" si="141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1">
        <f t="shared" si="138"/>
        <v>42741.684479166666</v>
      </c>
      <c r="L1514" s="11">
        <f t="shared" si="139"/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140"/>
        <v>5.5877142857142861</v>
      </c>
      <c r="R1514" s="6">
        <f t="shared" si="141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1">
        <f t="shared" si="138"/>
        <v>41806.637337962966</v>
      </c>
      <c r="L1515" s="11">
        <f t="shared" si="139"/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140"/>
        <v>1.5001875</v>
      </c>
      <c r="R1515" s="6">
        <f t="shared" si="141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1">
        <f t="shared" si="138"/>
        <v>42234.597685185188</v>
      </c>
      <c r="L1516" s="11">
        <f t="shared" si="139"/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140"/>
        <v>1.0647599999999999</v>
      </c>
      <c r="R1516" s="6">
        <f t="shared" si="141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1">
        <f t="shared" si="138"/>
        <v>42415.253437499996</v>
      </c>
      <c r="L1517" s="11">
        <f t="shared" si="139"/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140"/>
        <v>1.57189</v>
      </c>
      <c r="R1517" s="6">
        <f t="shared" si="141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1">
        <f t="shared" si="138"/>
        <v>42619.466342592597</v>
      </c>
      <c r="L1518" s="11">
        <f t="shared" si="139"/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140"/>
        <v>1.0865882352941176</v>
      </c>
      <c r="R1518" s="6">
        <f t="shared" si="141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1">
        <f t="shared" si="138"/>
        <v>41948.56658564815</v>
      </c>
      <c r="L1519" s="11">
        <f t="shared" si="139"/>
        <v>41979.25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140"/>
        <v>1.6197999999999999</v>
      </c>
      <c r="R1519" s="6">
        <f t="shared" si="141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1">
        <f t="shared" si="138"/>
        <v>41760.8200462963</v>
      </c>
      <c r="L1520" s="11">
        <f t="shared" si="139"/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140"/>
        <v>2.0536666666666665</v>
      </c>
      <c r="R1520" s="6">
        <f t="shared" si="141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1">
        <f t="shared" si="138"/>
        <v>41782.741701388892</v>
      </c>
      <c r="L1521" s="11">
        <f t="shared" si="139"/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140"/>
        <v>1.033638888888889</v>
      </c>
      <c r="R1521" s="6">
        <f t="shared" si="141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1">
        <f t="shared" si="138"/>
        <v>41955.857789351852</v>
      </c>
      <c r="L1522" s="11">
        <f t="shared" si="139"/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140"/>
        <v>1.0347222222222223</v>
      </c>
      <c r="R1522" s="6">
        <f t="shared" si="141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1">
        <f t="shared" si="138"/>
        <v>42493.167719907404</v>
      </c>
      <c r="L1523" s="11">
        <f t="shared" si="139"/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140"/>
        <v>1.0681333333333334</v>
      </c>
      <c r="R1523" s="6">
        <f t="shared" si="141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1">
        <f t="shared" si="138"/>
        <v>41899.830312500002</v>
      </c>
      <c r="L1524" s="11">
        <f t="shared" si="139"/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140"/>
        <v>1.3896574712643677</v>
      </c>
      <c r="R1524" s="6">
        <f t="shared" si="141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1">
        <f t="shared" si="138"/>
        <v>41964.751342592594</v>
      </c>
      <c r="L1525" s="11">
        <f t="shared" si="139"/>
        <v>41996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140"/>
        <v>1.2484324324324325</v>
      </c>
      <c r="R1525" s="6">
        <f t="shared" si="141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1">
        <f t="shared" si="138"/>
        <v>42756.501041666663</v>
      </c>
      <c r="L1526" s="11">
        <f t="shared" si="139"/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140"/>
        <v>2.0699999999999998</v>
      </c>
      <c r="R1526" s="6">
        <f t="shared" si="141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1">
        <f t="shared" si="138"/>
        <v>42570.702986111108</v>
      </c>
      <c r="L1527" s="11">
        <f t="shared" si="139"/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140"/>
        <v>1.7400576923076922</v>
      </c>
      <c r="R1527" s="6">
        <f t="shared" si="141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1">
        <f t="shared" si="138"/>
        <v>42339.276006944448</v>
      </c>
      <c r="L1528" s="11">
        <f t="shared" si="139"/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140"/>
        <v>1.2032608695652174</v>
      </c>
      <c r="R1528" s="6">
        <f t="shared" si="141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1">
        <f t="shared" si="138"/>
        <v>42780.600532407407</v>
      </c>
      <c r="L1529" s="11">
        <f t="shared" si="139"/>
        <v>42808.558865740735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140"/>
        <v>1.1044428571428573</v>
      </c>
      <c r="R1529" s="6">
        <f t="shared" si="141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1">
        <f t="shared" si="138"/>
        <v>42736.732893518521</v>
      </c>
      <c r="L1530" s="11">
        <f t="shared" si="139"/>
        <v>42767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140"/>
        <v>2.8156666666666665</v>
      </c>
      <c r="R1530" s="6">
        <f t="shared" si="141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1">
        <f t="shared" si="138"/>
        <v>42052.628703703704</v>
      </c>
      <c r="L1531" s="11">
        <f t="shared" si="139"/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140"/>
        <v>1.0067894736842105</v>
      </c>
      <c r="R1531" s="6">
        <f t="shared" si="141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1">
        <f t="shared" si="138"/>
        <v>42275.767303240747</v>
      </c>
      <c r="L1532" s="11">
        <f t="shared" si="139"/>
        <v>42300.767303240747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140"/>
        <v>1.3482571428571428</v>
      </c>
      <c r="R1532" s="6">
        <f t="shared" si="141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1">
        <f t="shared" si="138"/>
        <v>41941.802384259259</v>
      </c>
      <c r="L1533" s="11">
        <f t="shared" si="139"/>
        <v>41974.125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140"/>
        <v>1.7595744680851064</v>
      </c>
      <c r="R1533" s="6">
        <f t="shared" si="141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1">
        <f t="shared" si="138"/>
        <v>42391.475289351853</v>
      </c>
      <c r="L1534" s="11">
        <f t="shared" si="139"/>
        <v>42415.625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140"/>
        <v>4.8402000000000003</v>
      </c>
      <c r="R1534" s="6">
        <f t="shared" si="141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1">
        <f t="shared" si="138"/>
        <v>42443.00204861111</v>
      </c>
      <c r="L1535" s="11">
        <f t="shared" si="139"/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140"/>
        <v>1.4514</v>
      </c>
      <c r="R1535" s="6">
        <f t="shared" si="141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1">
        <f t="shared" si="138"/>
        <v>42221.67432870371</v>
      </c>
      <c r="L1536" s="11">
        <f t="shared" si="139"/>
        <v>42251.67432870371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140"/>
        <v>4.1773333333333333</v>
      </c>
      <c r="R1536" s="6">
        <f t="shared" si="141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1">
        <f t="shared" si="138"/>
        <v>42484.829062500001</v>
      </c>
      <c r="L1537" s="11">
        <f t="shared" si="139"/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140"/>
        <v>1.3242499999999999</v>
      </c>
      <c r="R1537" s="6">
        <f t="shared" si="141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1">
        <f t="shared" si="138"/>
        <v>42213.802199074074</v>
      </c>
      <c r="L1538" s="11">
        <f t="shared" si="139"/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140"/>
        <v>2.5030841666666666</v>
      </c>
      <c r="R1538" s="6">
        <f t="shared" si="141"/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1">
        <f t="shared" ref="K1539:K1602" si="144">(((J1539/60)/60)/24)+DATE(1970,1,1)</f>
        <v>42552.315127314811</v>
      </c>
      <c r="L1539" s="11">
        <f t="shared" ref="L1539:L1602" si="145">(((I1539/60)/60)/24)+DATE(1970,1,1)</f>
        <v>42588.75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146">E1539/D1539</f>
        <v>1.7989999999999999</v>
      </c>
      <c r="R1539" s="6">
        <f t="shared" ref="R1539:R1602" si="147">E1539/N1539</f>
        <v>96.375</v>
      </c>
      <c r="S1539" t="str">
        <f t="shared" ref="S1539:S1602" si="148">LEFT(P1539, SEARCH("/", P1539)-1)</f>
        <v>photography</v>
      </c>
      <c r="T1539" t="str">
        <f t="shared" ref="T1539:T1602" si="149">RIGHT(P1539,LEN(P1539)-SEARCH("/",P1539))</f>
        <v>photobooks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1">
        <f t="shared" si="144"/>
        <v>41981.782060185185</v>
      </c>
      <c r="L1540" s="11">
        <f t="shared" si="145"/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146"/>
        <v>1.0262857142857142</v>
      </c>
      <c r="R1540" s="6">
        <f t="shared" si="147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1">
        <f t="shared" si="144"/>
        <v>42705.919201388882</v>
      </c>
      <c r="L1541" s="11">
        <f t="shared" si="145"/>
        <v>42738.919201388882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146"/>
        <v>1.359861</v>
      </c>
      <c r="R1541" s="6">
        <f t="shared" si="147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1">
        <f t="shared" si="144"/>
        <v>41939.00712962963</v>
      </c>
      <c r="L1542" s="11">
        <f t="shared" si="145"/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146"/>
        <v>1.1786666666666668</v>
      </c>
      <c r="R1542" s="6">
        <f t="shared" si="147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1">
        <f t="shared" si="144"/>
        <v>41974.712245370371</v>
      </c>
      <c r="L1543" s="11">
        <f t="shared" si="145"/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146"/>
        <v>3.3333333333333332E-4</v>
      </c>
      <c r="R1543" s="6">
        <f t="shared" si="147"/>
        <v>3</v>
      </c>
      <c r="S1543" t="str">
        <f t="shared" si="148"/>
        <v>photography</v>
      </c>
      <c r="T1543" t="str">
        <f t="shared" si="149"/>
        <v>nature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1">
        <f t="shared" si="144"/>
        <v>42170.996527777781</v>
      </c>
      <c r="L1544" s="11">
        <f t="shared" si="145"/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146"/>
        <v>0.04</v>
      </c>
      <c r="R1544" s="6">
        <f t="shared" si="147"/>
        <v>20</v>
      </c>
      <c r="S1544" t="str">
        <f t="shared" si="148"/>
        <v>photography</v>
      </c>
      <c r="T1544" t="str">
        <f t="shared" si="149"/>
        <v>nature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1">
        <f t="shared" si="144"/>
        <v>41935.509652777779</v>
      </c>
      <c r="L1545" s="11">
        <f t="shared" si="145"/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146"/>
        <v>4.4444444444444444E-3</v>
      </c>
      <c r="R1545" s="6">
        <f t="shared" si="147"/>
        <v>10</v>
      </c>
      <c r="S1545" t="str">
        <f t="shared" si="148"/>
        <v>photography</v>
      </c>
      <c r="T1545" t="str">
        <f t="shared" si="149"/>
        <v>nature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1">
        <f t="shared" si="144"/>
        <v>42053.051203703704</v>
      </c>
      <c r="L1546" s="11">
        <f t="shared" si="145"/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146"/>
        <v>0</v>
      </c>
      <c r="R1546" s="6" t="e">
        <f t="shared" si="147"/>
        <v>#DIV/0!</v>
      </c>
      <c r="S1546" t="str">
        <f t="shared" si="148"/>
        <v>photography</v>
      </c>
      <c r="T1546" t="str">
        <f t="shared" si="149"/>
        <v>nature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1">
        <f t="shared" si="144"/>
        <v>42031.884652777779</v>
      </c>
      <c r="L1547" s="11">
        <f t="shared" si="145"/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146"/>
        <v>3.3333333333333332E-4</v>
      </c>
      <c r="R1547" s="6">
        <f t="shared" si="147"/>
        <v>1</v>
      </c>
      <c r="S1547" t="str">
        <f t="shared" si="148"/>
        <v>photography</v>
      </c>
      <c r="T1547" t="str">
        <f t="shared" si="149"/>
        <v>nature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1">
        <f t="shared" si="144"/>
        <v>41839.212951388887</v>
      </c>
      <c r="L1548" s="11">
        <f t="shared" si="145"/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146"/>
        <v>0.28899999999999998</v>
      </c>
      <c r="R1548" s="6">
        <f t="shared" si="147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1">
        <f t="shared" si="144"/>
        <v>42782.426875000005</v>
      </c>
      <c r="L1549" s="11">
        <f t="shared" si="145"/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146"/>
        <v>0</v>
      </c>
      <c r="R1549" s="6" t="e">
        <f t="shared" si="147"/>
        <v>#DIV/0!</v>
      </c>
      <c r="S1549" t="str">
        <f t="shared" si="148"/>
        <v>photography</v>
      </c>
      <c r="T1549" t="str">
        <f t="shared" si="149"/>
        <v>nature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1">
        <f t="shared" si="144"/>
        <v>42286.88217592593</v>
      </c>
      <c r="L1550" s="11">
        <f t="shared" si="145"/>
        <v>42316.923842592587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146"/>
        <v>8.5714285714285715E-2</v>
      </c>
      <c r="R1550" s="6">
        <f t="shared" si="147"/>
        <v>60</v>
      </c>
      <c r="S1550" t="str">
        <f t="shared" si="148"/>
        <v>photography</v>
      </c>
      <c r="T1550" t="str">
        <f t="shared" si="149"/>
        <v>nature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1">
        <f t="shared" si="144"/>
        <v>42281.136099537034</v>
      </c>
      <c r="L1551" s="11">
        <f t="shared" si="145"/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146"/>
        <v>0.34</v>
      </c>
      <c r="R1551" s="6">
        <f t="shared" si="147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1">
        <f t="shared" si="144"/>
        <v>42472.449467592596</v>
      </c>
      <c r="L1552" s="11">
        <f t="shared" si="145"/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146"/>
        <v>0.13466666666666666</v>
      </c>
      <c r="R1552" s="6">
        <f t="shared" si="147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1">
        <f t="shared" si="144"/>
        <v>42121.824525462958</v>
      </c>
      <c r="L1553" s="11">
        <f t="shared" si="145"/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146"/>
        <v>0</v>
      </c>
      <c r="R1553" s="6" t="e">
        <f t="shared" si="147"/>
        <v>#DIV/0!</v>
      </c>
      <c r="S1553" t="str">
        <f t="shared" si="148"/>
        <v>photography</v>
      </c>
      <c r="T1553" t="str">
        <f t="shared" si="149"/>
        <v>nature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1">
        <f t="shared" si="144"/>
        <v>41892.688750000001</v>
      </c>
      <c r="L1554" s="11">
        <f t="shared" si="145"/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146"/>
        <v>0.49186046511627907</v>
      </c>
      <c r="R1554" s="6">
        <f t="shared" si="147"/>
        <v>132.1875</v>
      </c>
      <c r="S1554" t="str">
        <f t="shared" si="148"/>
        <v>photography</v>
      </c>
      <c r="T1554" t="str">
        <f t="shared" si="149"/>
        <v>nature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1">
        <f t="shared" si="144"/>
        <v>42219.282951388886</v>
      </c>
      <c r="L1555" s="11">
        <f t="shared" si="145"/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146"/>
        <v>0</v>
      </c>
      <c r="R1555" s="6" t="e">
        <f t="shared" si="147"/>
        <v>#DIV/0!</v>
      </c>
      <c r="S1555" t="str">
        <f t="shared" si="148"/>
        <v>photography</v>
      </c>
      <c r="T1555" t="str">
        <f t="shared" si="149"/>
        <v>nature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1">
        <f t="shared" si="144"/>
        <v>42188.252199074079</v>
      </c>
      <c r="L1556" s="11">
        <f t="shared" si="145"/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146"/>
        <v>0</v>
      </c>
      <c r="R1556" s="6" t="e">
        <f t="shared" si="147"/>
        <v>#DIV/0!</v>
      </c>
      <c r="S1556" t="str">
        <f t="shared" si="148"/>
        <v>photography</v>
      </c>
      <c r="T1556" t="str">
        <f t="shared" si="149"/>
        <v>nature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1">
        <f t="shared" si="144"/>
        <v>42241.613796296297</v>
      </c>
      <c r="L1557" s="11">
        <f t="shared" si="145"/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146"/>
        <v>0</v>
      </c>
      <c r="R1557" s="6" t="e">
        <f t="shared" si="147"/>
        <v>#DIV/0!</v>
      </c>
      <c r="S1557" t="str">
        <f t="shared" si="148"/>
        <v>photography</v>
      </c>
      <c r="T1557" t="str">
        <f t="shared" si="149"/>
        <v>nature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1">
        <f t="shared" si="144"/>
        <v>42525.153055555551</v>
      </c>
      <c r="L1558" s="11">
        <f t="shared" si="145"/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146"/>
        <v>0.45133333333333331</v>
      </c>
      <c r="R1558" s="6">
        <f t="shared" si="147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1">
        <f t="shared" si="144"/>
        <v>41871.65315972222</v>
      </c>
      <c r="L1559" s="11">
        <f t="shared" si="145"/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146"/>
        <v>0.04</v>
      </c>
      <c r="R1559" s="6">
        <f t="shared" si="147"/>
        <v>100</v>
      </c>
      <c r="S1559" t="str">
        <f t="shared" si="148"/>
        <v>photography</v>
      </c>
      <c r="T1559" t="str">
        <f t="shared" si="149"/>
        <v>nature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1">
        <f t="shared" si="144"/>
        <v>42185.397673611107</v>
      </c>
      <c r="L1560" s="11">
        <f t="shared" si="145"/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146"/>
        <v>4.6666666666666669E-2</v>
      </c>
      <c r="R1560" s="6">
        <f t="shared" si="147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1">
        <f t="shared" si="144"/>
        <v>42108.05322916666</v>
      </c>
      <c r="L1561" s="11">
        <f t="shared" si="145"/>
        <v>42123.05322916666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146"/>
        <v>3.3333333333333335E-3</v>
      </c>
      <c r="R1561" s="6">
        <f t="shared" si="147"/>
        <v>50</v>
      </c>
      <c r="S1561" t="str">
        <f t="shared" si="148"/>
        <v>photography</v>
      </c>
      <c r="T1561" t="str">
        <f t="shared" si="149"/>
        <v>nature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1">
        <f t="shared" si="144"/>
        <v>41936.020752314813</v>
      </c>
      <c r="L1562" s="11">
        <f t="shared" si="145"/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146"/>
        <v>3.7600000000000001E-2</v>
      </c>
      <c r="R1562" s="6">
        <f t="shared" si="147"/>
        <v>23.5</v>
      </c>
      <c r="S1562" t="str">
        <f t="shared" si="148"/>
        <v>photography</v>
      </c>
      <c r="T1562" t="str">
        <f t="shared" si="149"/>
        <v>nature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8394</v>
      </c>
      <c r="G1563" t="s">
        <v>8224</v>
      </c>
      <c r="H1563" t="s">
        <v>8246</v>
      </c>
      <c r="I1563">
        <v>1383789603</v>
      </c>
      <c r="J1563">
        <v>1381194003</v>
      </c>
      <c r="K1563" s="11">
        <f t="shared" si="144"/>
        <v>41555.041701388887</v>
      </c>
      <c r="L1563" s="11">
        <f t="shared" si="145"/>
        <v>41585.083368055559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146"/>
        <v>6.7000000000000002E-3</v>
      </c>
      <c r="R1563" s="6">
        <f t="shared" si="147"/>
        <v>67</v>
      </c>
      <c r="S1563" t="str">
        <f t="shared" si="148"/>
        <v>publishing</v>
      </c>
      <c r="T1563" t="str">
        <f t="shared" si="149"/>
        <v>art books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8394</v>
      </c>
      <c r="G1564" t="s">
        <v>8224</v>
      </c>
      <c r="H1564" t="s">
        <v>8246</v>
      </c>
      <c r="I1564">
        <v>1259715000</v>
      </c>
      <c r="J1564">
        <v>1253712916</v>
      </c>
      <c r="K1564" s="11">
        <f t="shared" si="144"/>
        <v>40079.566157407404</v>
      </c>
      <c r="L1564" s="11">
        <f t="shared" si="145"/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146"/>
        <v>0</v>
      </c>
      <c r="R1564" s="6" t="e">
        <f t="shared" si="147"/>
        <v>#DIV/0!</v>
      </c>
      <c r="S1564" t="str">
        <f t="shared" si="148"/>
        <v>publishing</v>
      </c>
      <c r="T1564" t="str">
        <f t="shared" si="149"/>
        <v>art books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8394</v>
      </c>
      <c r="G1565" t="s">
        <v>8225</v>
      </c>
      <c r="H1565" t="s">
        <v>8247</v>
      </c>
      <c r="I1565">
        <v>1394815751</v>
      </c>
      <c r="J1565">
        <v>1389635351</v>
      </c>
      <c r="K1565" s="11">
        <f t="shared" si="144"/>
        <v>41652.742488425924</v>
      </c>
      <c r="L1565" s="11">
        <f t="shared" si="145"/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146"/>
        <v>1.4166666666666666E-2</v>
      </c>
      <c r="R1565" s="6">
        <f t="shared" si="147"/>
        <v>42.5</v>
      </c>
      <c r="S1565" t="str">
        <f t="shared" si="148"/>
        <v>publishing</v>
      </c>
      <c r="T1565" t="str">
        <f t="shared" si="149"/>
        <v>art books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8394</v>
      </c>
      <c r="G1566" t="s">
        <v>8224</v>
      </c>
      <c r="H1566" t="s">
        <v>8246</v>
      </c>
      <c r="I1566">
        <v>1432843500</v>
      </c>
      <c r="J1566">
        <v>1430124509</v>
      </c>
      <c r="K1566" s="11">
        <f t="shared" si="144"/>
        <v>42121.367002314815</v>
      </c>
      <c r="L1566" s="11">
        <f t="shared" si="145"/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146"/>
        <v>1E-3</v>
      </c>
      <c r="R1566" s="6">
        <f t="shared" si="147"/>
        <v>10</v>
      </c>
      <c r="S1566" t="str">
        <f t="shared" si="148"/>
        <v>publishing</v>
      </c>
      <c r="T1566" t="str">
        <f t="shared" si="149"/>
        <v>art books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8394</v>
      </c>
      <c r="G1567" t="s">
        <v>8224</v>
      </c>
      <c r="H1567" t="s">
        <v>8246</v>
      </c>
      <c r="I1567">
        <v>1307554261</v>
      </c>
      <c r="J1567">
        <v>1304962261</v>
      </c>
      <c r="K1567" s="11">
        <f t="shared" si="144"/>
        <v>40672.729872685188</v>
      </c>
      <c r="L1567" s="11">
        <f t="shared" si="145"/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146"/>
        <v>2.5000000000000001E-2</v>
      </c>
      <c r="R1567" s="6">
        <f t="shared" si="147"/>
        <v>100</v>
      </c>
      <c r="S1567" t="str">
        <f t="shared" si="148"/>
        <v>publishing</v>
      </c>
      <c r="T1567" t="str">
        <f t="shared" si="149"/>
        <v>art books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8394</v>
      </c>
      <c r="G1568" t="s">
        <v>8224</v>
      </c>
      <c r="H1568" t="s">
        <v>8246</v>
      </c>
      <c r="I1568">
        <v>1469656800</v>
      </c>
      <c r="J1568">
        <v>1467151204</v>
      </c>
      <c r="K1568" s="11">
        <f t="shared" si="144"/>
        <v>42549.916712962964</v>
      </c>
      <c r="L1568" s="11">
        <f t="shared" si="145"/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146"/>
        <v>0.21249999999999999</v>
      </c>
      <c r="R1568" s="6">
        <f t="shared" si="147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8394</v>
      </c>
      <c r="G1569" t="s">
        <v>8224</v>
      </c>
      <c r="H1569" t="s">
        <v>8246</v>
      </c>
      <c r="I1569">
        <v>1392595200</v>
      </c>
      <c r="J1569">
        <v>1391293745</v>
      </c>
      <c r="K1569" s="11">
        <f t="shared" si="144"/>
        <v>41671.936863425923</v>
      </c>
      <c r="L1569" s="11">
        <f t="shared" si="145"/>
        <v>41687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146"/>
        <v>4.1176470588235294E-2</v>
      </c>
      <c r="R1569" s="6">
        <f t="shared" si="147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8394</v>
      </c>
      <c r="G1570" t="s">
        <v>8224</v>
      </c>
      <c r="H1570" t="s">
        <v>8246</v>
      </c>
      <c r="I1570">
        <v>1419384585</v>
      </c>
      <c r="J1570">
        <v>1416360585</v>
      </c>
      <c r="K1570" s="11">
        <f t="shared" si="144"/>
        <v>41962.062326388885</v>
      </c>
      <c r="L1570" s="11">
        <f t="shared" si="145"/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146"/>
        <v>0.13639999999999999</v>
      </c>
      <c r="R1570" s="6">
        <f t="shared" si="147"/>
        <v>155</v>
      </c>
      <c r="S1570" t="str">
        <f t="shared" si="148"/>
        <v>publishing</v>
      </c>
      <c r="T1570" t="str">
        <f t="shared" si="149"/>
        <v>art books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8394</v>
      </c>
      <c r="G1571" t="s">
        <v>8224</v>
      </c>
      <c r="H1571" t="s">
        <v>8246</v>
      </c>
      <c r="I1571">
        <v>1369498714</v>
      </c>
      <c r="J1571">
        <v>1366906714</v>
      </c>
      <c r="K1571" s="11">
        <f t="shared" si="144"/>
        <v>41389.679560185185</v>
      </c>
      <c r="L1571" s="11">
        <f t="shared" si="145"/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146"/>
        <v>0</v>
      </c>
      <c r="R1571" s="6" t="e">
        <f t="shared" si="147"/>
        <v>#DIV/0!</v>
      </c>
      <c r="S1571" t="str">
        <f t="shared" si="148"/>
        <v>publishing</v>
      </c>
      <c r="T1571" t="str">
        <f t="shared" si="149"/>
        <v>art books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8394</v>
      </c>
      <c r="G1572" t="s">
        <v>8224</v>
      </c>
      <c r="H1572" t="s">
        <v>8246</v>
      </c>
      <c r="I1572">
        <v>1460140282</v>
      </c>
      <c r="J1572">
        <v>1457551882</v>
      </c>
      <c r="K1572" s="11">
        <f t="shared" si="144"/>
        <v>42438.813449074078</v>
      </c>
      <c r="L1572" s="11">
        <f t="shared" si="145"/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146"/>
        <v>0.41399999999999998</v>
      </c>
      <c r="R1572" s="6">
        <f t="shared" si="147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8394</v>
      </c>
      <c r="G1573" t="s">
        <v>8225</v>
      </c>
      <c r="H1573" t="s">
        <v>8247</v>
      </c>
      <c r="I1573">
        <v>1434738483</v>
      </c>
      <c r="J1573">
        <v>1432146483</v>
      </c>
      <c r="K1573" s="11">
        <f t="shared" si="144"/>
        <v>42144.769479166673</v>
      </c>
      <c r="L1573" s="11">
        <f t="shared" si="145"/>
        <v>42174.769479166673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146"/>
        <v>6.6115702479338841E-3</v>
      </c>
      <c r="R1573" s="6">
        <f t="shared" si="147"/>
        <v>20</v>
      </c>
      <c r="S1573" t="str">
        <f t="shared" si="148"/>
        <v>publishing</v>
      </c>
      <c r="T1573" t="str">
        <f t="shared" si="149"/>
        <v>art books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8394</v>
      </c>
      <c r="G1574" t="s">
        <v>8225</v>
      </c>
      <c r="H1574" t="s">
        <v>8247</v>
      </c>
      <c r="I1574">
        <v>1456703940</v>
      </c>
      <c r="J1574">
        <v>1454546859</v>
      </c>
      <c r="K1574" s="11">
        <f t="shared" si="144"/>
        <v>42404.033090277779</v>
      </c>
      <c r="L1574" s="11">
        <f t="shared" si="145"/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146"/>
        <v>0.05</v>
      </c>
      <c r="R1574" s="6">
        <f t="shared" si="147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8394</v>
      </c>
      <c r="G1575" t="s">
        <v>8229</v>
      </c>
      <c r="H1575" t="s">
        <v>8251</v>
      </c>
      <c r="I1575">
        <v>1491019140</v>
      </c>
      <c r="J1575">
        <v>1487548802</v>
      </c>
      <c r="K1575" s="11">
        <f t="shared" si="144"/>
        <v>42786.000023148154</v>
      </c>
      <c r="L1575" s="11">
        <f t="shared" si="145"/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146"/>
        <v>2.4777777777777777E-2</v>
      </c>
      <c r="R1575" s="6">
        <f t="shared" si="147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8394</v>
      </c>
      <c r="G1576" t="s">
        <v>8224</v>
      </c>
      <c r="H1576" t="s">
        <v>8246</v>
      </c>
      <c r="I1576">
        <v>1424211329</v>
      </c>
      <c r="J1576">
        <v>1421187329</v>
      </c>
      <c r="K1576" s="11">
        <f t="shared" si="144"/>
        <v>42017.927418981482</v>
      </c>
      <c r="L1576" s="11">
        <f t="shared" si="145"/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146"/>
        <v>5.0599999999999999E-2</v>
      </c>
      <c r="R1576" s="6">
        <f t="shared" si="147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8394</v>
      </c>
      <c r="G1577" t="s">
        <v>8224</v>
      </c>
      <c r="H1577" t="s">
        <v>8246</v>
      </c>
      <c r="I1577">
        <v>1404909296</v>
      </c>
      <c r="J1577">
        <v>1402317296</v>
      </c>
      <c r="K1577" s="11">
        <f t="shared" si="144"/>
        <v>41799.524259259262</v>
      </c>
      <c r="L1577" s="11">
        <f t="shared" si="145"/>
        <v>41829.524259259262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146"/>
        <v>0.2291</v>
      </c>
      <c r="R1577" s="6">
        <f t="shared" si="147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8394</v>
      </c>
      <c r="G1578" t="s">
        <v>8224</v>
      </c>
      <c r="H1578" t="s">
        <v>8246</v>
      </c>
      <c r="I1578">
        <v>1435698368</v>
      </c>
      <c r="J1578">
        <v>1431810368</v>
      </c>
      <c r="K1578" s="11">
        <f t="shared" si="144"/>
        <v>42140.879259259258</v>
      </c>
      <c r="L1578" s="11">
        <f t="shared" si="145"/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146"/>
        <v>0.13</v>
      </c>
      <c r="R1578" s="6">
        <f t="shared" si="147"/>
        <v>65</v>
      </c>
      <c r="S1578" t="str">
        <f t="shared" si="148"/>
        <v>publishing</v>
      </c>
      <c r="T1578" t="str">
        <f t="shared" si="149"/>
        <v>art books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8394</v>
      </c>
      <c r="G1579" t="s">
        <v>8224</v>
      </c>
      <c r="H1579" t="s">
        <v>8246</v>
      </c>
      <c r="I1579">
        <v>1343161248</v>
      </c>
      <c r="J1579">
        <v>1337977248</v>
      </c>
      <c r="K1579" s="11">
        <f t="shared" si="144"/>
        <v>41054.847777777781</v>
      </c>
      <c r="L1579" s="11">
        <f t="shared" si="145"/>
        <v>41114.847777777781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146"/>
        <v>5.4999999999999997E-3</v>
      </c>
      <c r="R1579" s="6">
        <f t="shared" si="147"/>
        <v>27.5</v>
      </c>
      <c r="S1579" t="str">
        <f t="shared" si="148"/>
        <v>publishing</v>
      </c>
      <c r="T1579" t="str">
        <f t="shared" si="149"/>
        <v>art books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8394</v>
      </c>
      <c r="G1580" t="s">
        <v>8224</v>
      </c>
      <c r="H1580" t="s">
        <v>8246</v>
      </c>
      <c r="I1580">
        <v>1283392800</v>
      </c>
      <c r="J1580">
        <v>1281317691</v>
      </c>
      <c r="K1580" s="11">
        <f t="shared" si="144"/>
        <v>40399.065868055557</v>
      </c>
      <c r="L1580" s="11">
        <f t="shared" si="145"/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146"/>
        <v>0.10806536636794939</v>
      </c>
      <c r="R1580" s="6">
        <f t="shared" si="147"/>
        <v>51.25</v>
      </c>
      <c r="S1580" t="str">
        <f t="shared" si="148"/>
        <v>publishing</v>
      </c>
      <c r="T1580" t="str">
        <f t="shared" si="149"/>
        <v>art books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8394</v>
      </c>
      <c r="G1581" t="s">
        <v>8224</v>
      </c>
      <c r="H1581" t="s">
        <v>8246</v>
      </c>
      <c r="I1581">
        <v>1377734091</v>
      </c>
      <c r="J1581">
        <v>1374882891</v>
      </c>
      <c r="K1581" s="11">
        <f t="shared" si="144"/>
        <v>41481.996423611112</v>
      </c>
      <c r="L1581" s="11">
        <f t="shared" si="145"/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146"/>
        <v>8.4008400840084006E-3</v>
      </c>
      <c r="R1581" s="6">
        <f t="shared" si="147"/>
        <v>14</v>
      </c>
      <c r="S1581" t="str">
        <f t="shared" si="148"/>
        <v>publishing</v>
      </c>
      <c r="T1581" t="str">
        <f t="shared" si="149"/>
        <v>art books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8394</v>
      </c>
      <c r="G1582" t="s">
        <v>8224</v>
      </c>
      <c r="H1582" t="s">
        <v>8246</v>
      </c>
      <c r="I1582">
        <v>1337562726</v>
      </c>
      <c r="J1582">
        <v>1332378726</v>
      </c>
      <c r="K1582" s="11">
        <f t="shared" si="144"/>
        <v>40990.050069444449</v>
      </c>
      <c r="L1582" s="11">
        <f t="shared" si="145"/>
        <v>41050.050069444449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146"/>
        <v>0</v>
      </c>
      <c r="R1582" s="6" t="e">
        <f t="shared" si="147"/>
        <v>#DIV/0!</v>
      </c>
      <c r="S1582" t="str">
        <f t="shared" si="148"/>
        <v>publishing</v>
      </c>
      <c r="T1582" t="str">
        <f t="shared" si="149"/>
        <v>art books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1">
        <f t="shared" si="144"/>
        <v>42325.448958333334</v>
      </c>
      <c r="L1583" s="11">
        <f t="shared" si="145"/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146"/>
        <v>5.0000000000000001E-3</v>
      </c>
      <c r="R1583" s="6">
        <f t="shared" si="147"/>
        <v>5</v>
      </c>
      <c r="S1583" t="str">
        <f t="shared" si="148"/>
        <v>photography</v>
      </c>
      <c r="T1583" t="str">
        <f t="shared" si="149"/>
        <v>places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1">
        <f t="shared" si="144"/>
        <v>42246.789965277778</v>
      </c>
      <c r="L1584" s="11">
        <f t="shared" si="145"/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146"/>
        <v>9.2999999999999999E-2</v>
      </c>
      <c r="R1584" s="6">
        <f t="shared" si="147"/>
        <v>31</v>
      </c>
      <c r="S1584" t="str">
        <f t="shared" si="148"/>
        <v>photography</v>
      </c>
      <c r="T1584" t="str">
        <f t="shared" si="149"/>
        <v>places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1">
        <f t="shared" si="144"/>
        <v>41877.904988425929</v>
      </c>
      <c r="L1585" s="11">
        <f t="shared" si="145"/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146"/>
        <v>7.5000000000000002E-4</v>
      </c>
      <c r="R1585" s="6">
        <f t="shared" si="147"/>
        <v>15</v>
      </c>
      <c r="S1585" t="str">
        <f t="shared" si="148"/>
        <v>photography</v>
      </c>
      <c r="T1585" t="str">
        <f t="shared" si="149"/>
        <v>places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1">
        <f t="shared" si="144"/>
        <v>41779.649317129632</v>
      </c>
      <c r="L1586" s="11">
        <f t="shared" si="145"/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146"/>
        <v>0</v>
      </c>
      <c r="R1586" s="6" t="e">
        <f t="shared" si="147"/>
        <v>#DIV/0!</v>
      </c>
      <c r="S1586" t="str">
        <f t="shared" si="148"/>
        <v>photography</v>
      </c>
      <c r="T1586" t="str">
        <f t="shared" si="149"/>
        <v>places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1">
        <f t="shared" si="144"/>
        <v>42707.895462962959</v>
      </c>
      <c r="L1587" s="11">
        <f t="shared" si="145"/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146"/>
        <v>0.79</v>
      </c>
      <c r="R1587" s="6">
        <f t="shared" si="147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1">
        <f t="shared" si="144"/>
        <v>42069.104421296302</v>
      </c>
      <c r="L1588" s="11">
        <f t="shared" si="145"/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146"/>
        <v>0</v>
      </c>
      <c r="R1588" s="6" t="e">
        <f t="shared" si="147"/>
        <v>#DIV/0!</v>
      </c>
      <c r="S1588" t="str">
        <f t="shared" si="148"/>
        <v>photography</v>
      </c>
      <c r="T1588" t="str">
        <f t="shared" si="149"/>
        <v>places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1">
        <f t="shared" si="144"/>
        <v>41956.950983796298</v>
      </c>
      <c r="L1589" s="11">
        <f t="shared" si="145"/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146"/>
        <v>1.3333333333333334E-4</v>
      </c>
      <c r="R1589" s="6">
        <f t="shared" si="147"/>
        <v>1</v>
      </c>
      <c r="S1589" t="str">
        <f t="shared" si="148"/>
        <v>photography</v>
      </c>
      <c r="T1589" t="str">
        <f t="shared" si="149"/>
        <v>places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1">
        <f t="shared" si="144"/>
        <v>42005.24998842593</v>
      </c>
      <c r="L1590" s="11">
        <f t="shared" si="145"/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146"/>
        <v>0</v>
      </c>
      <c r="R1590" s="6" t="e">
        <f t="shared" si="147"/>
        <v>#DIV/0!</v>
      </c>
      <c r="S1590" t="str">
        <f t="shared" si="148"/>
        <v>photography</v>
      </c>
      <c r="T1590" t="str">
        <f t="shared" si="149"/>
        <v>places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1">
        <f t="shared" si="144"/>
        <v>42256.984791666662</v>
      </c>
      <c r="L1591" s="11">
        <f t="shared" si="145"/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146"/>
        <v>0</v>
      </c>
      <c r="R1591" s="6" t="e">
        <f t="shared" si="147"/>
        <v>#DIV/0!</v>
      </c>
      <c r="S1591" t="str">
        <f t="shared" si="148"/>
        <v>photography</v>
      </c>
      <c r="T1591" t="str">
        <f t="shared" si="149"/>
        <v>places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1">
        <f t="shared" si="144"/>
        <v>42240.857222222221</v>
      </c>
      <c r="L1592" s="11">
        <f t="shared" si="145"/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146"/>
        <v>1.7000000000000001E-2</v>
      </c>
      <c r="R1592" s="6">
        <f t="shared" si="147"/>
        <v>510</v>
      </c>
      <c r="S1592" t="str">
        <f t="shared" si="148"/>
        <v>photography</v>
      </c>
      <c r="T1592" t="str">
        <f t="shared" si="149"/>
        <v>places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1">
        <f t="shared" si="144"/>
        <v>42433.726168981477</v>
      </c>
      <c r="L1593" s="11">
        <f t="shared" si="145"/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146"/>
        <v>0.29228571428571426</v>
      </c>
      <c r="R1593" s="6">
        <f t="shared" si="147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1">
        <f t="shared" si="144"/>
        <v>42046.072743055556</v>
      </c>
      <c r="L1594" s="11">
        <f t="shared" si="145"/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146"/>
        <v>0</v>
      </c>
      <c r="R1594" s="6" t="e">
        <f t="shared" si="147"/>
        <v>#DIV/0!</v>
      </c>
      <c r="S1594" t="str">
        <f t="shared" si="148"/>
        <v>photography</v>
      </c>
      <c r="T1594" t="str">
        <f t="shared" si="149"/>
        <v>places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1">
        <f t="shared" si="144"/>
        <v>42033.845543981486</v>
      </c>
      <c r="L1595" s="11">
        <f t="shared" si="145"/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146"/>
        <v>1.3636363636363637E-4</v>
      </c>
      <c r="R1595" s="6">
        <f t="shared" si="147"/>
        <v>1</v>
      </c>
      <c r="S1595" t="str">
        <f t="shared" si="148"/>
        <v>photography</v>
      </c>
      <c r="T1595" t="str">
        <f t="shared" si="149"/>
        <v>places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1">
        <f t="shared" si="144"/>
        <v>42445.712754629625</v>
      </c>
      <c r="L1596" s="11">
        <f t="shared" si="145"/>
        <v>42505.681249999994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146"/>
        <v>0.20499999999999999</v>
      </c>
      <c r="R1596" s="6">
        <f t="shared" si="147"/>
        <v>20.5</v>
      </c>
      <c r="S1596" t="str">
        <f t="shared" si="148"/>
        <v>photography</v>
      </c>
      <c r="T1596" t="str">
        <f t="shared" si="149"/>
        <v>places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1">
        <f t="shared" si="144"/>
        <v>41780.050092592595</v>
      </c>
      <c r="L1597" s="11">
        <f t="shared" si="145"/>
        <v>41808.842361111114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146"/>
        <v>2.8E-3</v>
      </c>
      <c r="R1597" s="6">
        <f t="shared" si="147"/>
        <v>40</v>
      </c>
      <c r="S1597" t="str">
        <f t="shared" si="148"/>
        <v>photography</v>
      </c>
      <c r="T1597" t="str">
        <f t="shared" si="149"/>
        <v>places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1">
        <f t="shared" si="144"/>
        <v>41941.430196759262</v>
      </c>
      <c r="L1598" s="11">
        <f t="shared" si="145"/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146"/>
        <v>2.3076923076923078E-2</v>
      </c>
      <c r="R1598" s="6">
        <f t="shared" si="147"/>
        <v>25</v>
      </c>
      <c r="S1598" t="str">
        <f t="shared" si="148"/>
        <v>photography</v>
      </c>
      <c r="T1598" t="str">
        <f t="shared" si="149"/>
        <v>places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1">
        <f t="shared" si="144"/>
        <v>42603.354131944448</v>
      </c>
      <c r="L1599" s="11">
        <f t="shared" si="145"/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146"/>
        <v>0</v>
      </c>
      <c r="R1599" s="6" t="e">
        <f t="shared" si="147"/>
        <v>#DIV/0!</v>
      </c>
      <c r="S1599" t="str">
        <f t="shared" si="148"/>
        <v>photography</v>
      </c>
      <c r="T1599" t="str">
        <f t="shared" si="149"/>
        <v>places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1">
        <f t="shared" si="144"/>
        <v>42151.667337962965</v>
      </c>
      <c r="L1600" s="11">
        <f t="shared" si="145"/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146"/>
        <v>1.25E-3</v>
      </c>
      <c r="R1600" s="6">
        <f t="shared" si="147"/>
        <v>1</v>
      </c>
      <c r="S1600" t="str">
        <f t="shared" si="148"/>
        <v>photography</v>
      </c>
      <c r="T1600" t="str">
        <f t="shared" si="149"/>
        <v>places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1">
        <f t="shared" si="144"/>
        <v>42438.53907407407</v>
      </c>
      <c r="L1601" s="11">
        <f t="shared" si="145"/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146"/>
        <v>0</v>
      </c>
      <c r="R1601" s="6" t="e">
        <f t="shared" si="147"/>
        <v>#DIV/0!</v>
      </c>
      <c r="S1601" t="str">
        <f t="shared" si="148"/>
        <v>photography</v>
      </c>
      <c r="T1601" t="str">
        <f t="shared" si="149"/>
        <v>places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1">
        <f t="shared" si="144"/>
        <v>41791.057314814818</v>
      </c>
      <c r="L1602" s="11">
        <f t="shared" si="145"/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146"/>
        <v>7.3400000000000007E-2</v>
      </c>
      <c r="R1602" s="6">
        <f t="shared" si="147"/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1">
        <f t="shared" ref="K1603:K1666" si="150">(((J1603/60)/60)/24)+DATE(1970,1,1)</f>
        <v>40638.092974537038</v>
      </c>
      <c r="L1603" s="11">
        <f t="shared" ref="L1603:L1666" si="151">(((I1603/60)/60)/24)+DATE(1970,1,1)</f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52">E1603/D1603</f>
        <v>1.082492</v>
      </c>
      <c r="R1603" s="6">
        <f t="shared" ref="R1603:R1666" si="153">E1603/N1603</f>
        <v>48.325535714285714</v>
      </c>
      <c r="S1603" t="str">
        <f t="shared" ref="S1603:S1666" si="154">LEFT(P1603, SEARCH("/", P1603)-1)</f>
        <v>music</v>
      </c>
      <c r="T1603" t="str">
        <f t="shared" ref="T1603:T1666" si="155">RIGHT(P1603,LEN(P1603)-SEARCH("/",P1603))</f>
        <v>rock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1">
        <f t="shared" si="150"/>
        <v>40788.297650462962</v>
      </c>
      <c r="L1604" s="11">
        <f t="shared" si="151"/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52"/>
        <v>1.0016666666666667</v>
      </c>
      <c r="R1604" s="6">
        <f t="shared" si="153"/>
        <v>46.953125</v>
      </c>
      <c r="S1604" t="str">
        <f t="shared" si="154"/>
        <v>music</v>
      </c>
      <c r="T1604" t="str">
        <f t="shared" si="155"/>
        <v>rock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1">
        <f t="shared" si="150"/>
        <v>40876.169664351852</v>
      </c>
      <c r="L1605" s="11">
        <f t="shared" si="151"/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52"/>
        <v>1.0003299999999999</v>
      </c>
      <c r="R1605" s="6">
        <f t="shared" si="153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1">
        <f t="shared" si="150"/>
        <v>40945.845312500001</v>
      </c>
      <c r="L1606" s="11">
        <f t="shared" si="151"/>
        <v>40985.80364583333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52"/>
        <v>1.2210714285714286</v>
      </c>
      <c r="R1606" s="6">
        <f t="shared" si="153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1">
        <f t="shared" si="150"/>
        <v>40747.012881944444</v>
      </c>
      <c r="L1607" s="11">
        <f t="shared" si="151"/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52"/>
        <v>1.0069333333333335</v>
      </c>
      <c r="R1607" s="6">
        <f t="shared" si="153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1">
        <f t="shared" si="150"/>
        <v>40536.111550925925</v>
      </c>
      <c r="L1608" s="11">
        <f t="shared" si="151"/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52"/>
        <v>1.01004125</v>
      </c>
      <c r="R1608" s="6">
        <f t="shared" si="153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1">
        <f t="shared" si="150"/>
        <v>41053.80846064815</v>
      </c>
      <c r="L1609" s="11">
        <f t="shared" si="151"/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52"/>
        <v>1.4511000000000001</v>
      </c>
      <c r="R1609" s="6">
        <f t="shared" si="153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1">
        <f t="shared" si="150"/>
        <v>41607.83085648148</v>
      </c>
      <c r="L1610" s="11">
        <f t="shared" si="151"/>
        <v>41640.226388888892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52"/>
        <v>1.0125</v>
      </c>
      <c r="R1610" s="6">
        <f t="shared" si="153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1">
        <f t="shared" si="150"/>
        <v>40796.001261574071</v>
      </c>
      <c r="L1611" s="11">
        <f t="shared" si="151"/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52"/>
        <v>1.1833333333333333</v>
      </c>
      <c r="R1611" s="6">
        <f t="shared" si="153"/>
        <v>443.75</v>
      </c>
      <c r="S1611" t="str">
        <f t="shared" si="154"/>
        <v>music</v>
      </c>
      <c r="T1611" t="str">
        <f t="shared" si="155"/>
        <v>rock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1">
        <f t="shared" si="150"/>
        <v>41228.924884259257</v>
      </c>
      <c r="L1612" s="11">
        <f t="shared" si="151"/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52"/>
        <v>2.7185000000000001</v>
      </c>
      <c r="R1612" s="6">
        <f t="shared" si="153"/>
        <v>48.544642857142854</v>
      </c>
      <c r="S1612" t="str">
        <f t="shared" si="154"/>
        <v>music</v>
      </c>
      <c r="T1612" t="str">
        <f t="shared" si="155"/>
        <v>rock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1">
        <f t="shared" si="150"/>
        <v>41409.00037037037</v>
      </c>
      <c r="L1613" s="11">
        <f t="shared" si="151"/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52"/>
        <v>1.25125</v>
      </c>
      <c r="R1613" s="6">
        <f t="shared" si="153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1">
        <f t="shared" si="150"/>
        <v>41246.874814814815</v>
      </c>
      <c r="L1614" s="11">
        <f t="shared" si="151"/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52"/>
        <v>1.1000000000000001</v>
      </c>
      <c r="R1614" s="6">
        <f t="shared" si="153"/>
        <v>50</v>
      </c>
      <c r="S1614" t="str">
        <f t="shared" si="154"/>
        <v>music</v>
      </c>
      <c r="T1614" t="str">
        <f t="shared" si="155"/>
        <v>rock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1">
        <f t="shared" si="150"/>
        <v>41082.069467592592</v>
      </c>
      <c r="L1615" s="11">
        <f t="shared" si="151"/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52"/>
        <v>1.0149999999999999</v>
      </c>
      <c r="R1615" s="6">
        <f t="shared" si="153"/>
        <v>39.03846153846154</v>
      </c>
      <c r="S1615" t="str">
        <f t="shared" si="154"/>
        <v>music</v>
      </c>
      <c r="T1615" t="str">
        <f t="shared" si="155"/>
        <v>rock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1">
        <f t="shared" si="150"/>
        <v>41794.981122685182</v>
      </c>
      <c r="L1616" s="11">
        <f t="shared" si="151"/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52"/>
        <v>1.0269999999999999</v>
      </c>
      <c r="R1616" s="6">
        <f t="shared" si="153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1">
        <f t="shared" si="150"/>
        <v>40845.050879629627</v>
      </c>
      <c r="L1617" s="11">
        <f t="shared" si="151"/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52"/>
        <v>1.1412500000000001</v>
      </c>
      <c r="R1617" s="6">
        <f t="shared" si="153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1">
        <f t="shared" si="150"/>
        <v>41194.715520833335</v>
      </c>
      <c r="L1618" s="11">
        <f t="shared" si="151"/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52"/>
        <v>1.042</v>
      </c>
      <c r="R1618" s="6">
        <f t="shared" si="153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1">
        <f t="shared" si="150"/>
        <v>41546.664212962962</v>
      </c>
      <c r="L1619" s="11">
        <f t="shared" si="151"/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52"/>
        <v>1.4585714285714286</v>
      </c>
      <c r="R1619" s="6">
        <f t="shared" si="153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1">
        <f t="shared" si="150"/>
        <v>41301.654340277775</v>
      </c>
      <c r="L1620" s="11">
        <f t="shared" si="151"/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52"/>
        <v>1.0506666666666666</v>
      </c>
      <c r="R1620" s="6">
        <f t="shared" si="153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1">
        <f t="shared" si="150"/>
        <v>41876.18618055556</v>
      </c>
      <c r="L1621" s="11">
        <f t="shared" si="151"/>
        <v>41897.18618055556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52"/>
        <v>1.3333333333333333</v>
      </c>
      <c r="R1621" s="6">
        <f t="shared" si="153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1">
        <f t="shared" si="150"/>
        <v>41321.339583333334</v>
      </c>
      <c r="L1622" s="11">
        <f t="shared" si="151"/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52"/>
        <v>1.1299999999999999</v>
      </c>
      <c r="R1622" s="6">
        <f t="shared" si="153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1">
        <f t="shared" si="150"/>
        <v>41003.60665509259</v>
      </c>
      <c r="L1623" s="11">
        <f t="shared" si="151"/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52"/>
        <v>1.212</v>
      </c>
      <c r="R1623" s="6">
        <f t="shared" si="153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1">
        <f t="shared" si="150"/>
        <v>41950.29483796296</v>
      </c>
      <c r="L1624" s="11">
        <f t="shared" si="151"/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52"/>
        <v>1.0172463768115942</v>
      </c>
      <c r="R1624" s="6">
        <f t="shared" si="153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1">
        <f t="shared" si="150"/>
        <v>41453.688530092593</v>
      </c>
      <c r="L1625" s="11">
        <f t="shared" si="151"/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52"/>
        <v>1.0106666666666666</v>
      </c>
      <c r="R1625" s="6">
        <f t="shared" si="153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1">
        <f t="shared" si="150"/>
        <v>41243.367303240739</v>
      </c>
      <c r="L1626" s="11">
        <f t="shared" si="151"/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52"/>
        <v>1.18</v>
      </c>
      <c r="R1626" s="6">
        <f t="shared" si="153"/>
        <v>47.2</v>
      </c>
      <c r="S1626" t="str">
        <f t="shared" si="154"/>
        <v>music</v>
      </c>
      <c r="T1626" t="str">
        <f t="shared" si="155"/>
        <v>rock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1">
        <f t="shared" si="150"/>
        <v>41135.699687500004</v>
      </c>
      <c r="L1627" s="11">
        <f t="shared" si="151"/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52"/>
        <v>1.5533333333333332</v>
      </c>
      <c r="R1627" s="6">
        <f t="shared" si="153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1">
        <f t="shared" si="150"/>
        <v>41579.847997685189</v>
      </c>
      <c r="L1628" s="11">
        <f t="shared" si="151"/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52"/>
        <v>1.0118750000000001</v>
      </c>
      <c r="R1628" s="6">
        <f t="shared" si="153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1">
        <f t="shared" si="150"/>
        <v>41205.707048611112</v>
      </c>
      <c r="L1629" s="11">
        <f t="shared" si="151"/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52"/>
        <v>1.17</v>
      </c>
      <c r="R1629" s="6">
        <f t="shared" si="153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1">
        <f t="shared" si="150"/>
        <v>41774.737060185187</v>
      </c>
      <c r="L1630" s="11">
        <f t="shared" si="151"/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52"/>
        <v>1.00925</v>
      </c>
      <c r="R1630" s="6">
        <f t="shared" si="153"/>
        <v>45.875</v>
      </c>
      <c r="S1630" t="str">
        <f t="shared" si="154"/>
        <v>music</v>
      </c>
      <c r="T1630" t="str">
        <f t="shared" si="155"/>
        <v>rock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1">
        <f t="shared" si="150"/>
        <v>41645.867280092592</v>
      </c>
      <c r="L1631" s="11">
        <f t="shared" si="151"/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52"/>
        <v>1.0366666666666666</v>
      </c>
      <c r="R1631" s="6">
        <f t="shared" si="153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1">
        <f t="shared" si="150"/>
        <v>40939.837673611109</v>
      </c>
      <c r="L1632" s="11">
        <f t="shared" si="151"/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52"/>
        <v>2.6524999999999999</v>
      </c>
      <c r="R1632" s="6">
        <f t="shared" si="153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1">
        <f t="shared" si="150"/>
        <v>41164.859502314815</v>
      </c>
      <c r="L1633" s="11">
        <f t="shared" si="151"/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52"/>
        <v>1.5590999999999999</v>
      </c>
      <c r="R1633" s="6">
        <f t="shared" si="153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1">
        <f t="shared" si="150"/>
        <v>40750.340902777774</v>
      </c>
      <c r="L1634" s="11">
        <f t="shared" si="151"/>
        <v>40810.340902777774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52"/>
        <v>1.0162500000000001</v>
      </c>
      <c r="R1634" s="6">
        <f t="shared" si="153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1">
        <f t="shared" si="150"/>
        <v>40896.883750000001</v>
      </c>
      <c r="L1635" s="11">
        <f t="shared" si="151"/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52"/>
        <v>1</v>
      </c>
      <c r="R1635" s="6">
        <f t="shared" si="153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1">
        <f t="shared" si="150"/>
        <v>40658.189826388887</v>
      </c>
      <c r="L1636" s="11">
        <f t="shared" si="151"/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52"/>
        <v>1.0049999999999999</v>
      </c>
      <c r="R1636" s="6">
        <f t="shared" si="153"/>
        <v>62.8125</v>
      </c>
      <c r="S1636" t="str">
        <f t="shared" si="154"/>
        <v>music</v>
      </c>
      <c r="T1636" t="str">
        <f t="shared" si="155"/>
        <v>rock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1">
        <f t="shared" si="150"/>
        <v>42502.868761574078</v>
      </c>
      <c r="L1637" s="11">
        <f t="shared" si="151"/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52"/>
        <v>1.2529999999999999</v>
      </c>
      <c r="R1637" s="6">
        <f t="shared" si="153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1">
        <f t="shared" si="150"/>
        <v>40663.08666666667</v>
      </c>
      <c r="L1638" s="11">
        <f t="shared" si="151"/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52"/>
        <v>1.0355555555555556</v>
      </c>
      <c r="R1638" s="6">
        <f t="shared" si="153"/>
        <v>53.5632183908046</v>
      </c>
      <c r="S1638" t="str">
        <f t="shared" si="154"/>
        <v>music</v>
      </c>
      <c r="T1638" t="str">
        <f t="shared" si="155"/>
        <v>rock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1">
        <f t="shared" si="150"/>
        <v>40122.751620370371</v>
      </c>
      <c r="L1639" s="11">
        <f t="shared" si="151"/>
        <v>40178.98541666667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52"/>
        <v>1.038</v>
      </c>
      <c r="R1639" s="6">
        <f t="shared" si="153"/>
        <v>34.6</v>
      </c>
      <c r="S1639" t="str">
        <f t="shared" si="154"/>
        <v>music</v>
      </c>
      <c r="T1639" t="str">
        <f t="shared" si="155"/>
        <v>rock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1">
        <f t="shared" si="150"/>
        <v>41288.68712962963</v>
      </c>
      <c r="L1640" s="11">
        <f t="shared" si="151"/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52"/>
        <v>1.05</v>
      </c>
      <c r="R1640" s="6">
        <f t="shared" si="153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1">
        <f t="shared" si="150"/>
        <v>40941.652372685188</v>
      </c>
      <c r="L1641" s="11">
        <f t="shared" si="151"/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52"/>
        <v>1</v>
      </c>
      <c r="R1641" s="6">
        <f t="shared" si="153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1">
        <f t="shared" si="150"/>
        <v>40379.23096064815</v>
      </c>
      <c r="L1642" s="11">
        <f t="shared" si="151"/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52"/>
        <v>1.6986000000000001</v>
      </c>
      <c r="R1642" s="6">
        <f t="shared" si="153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1">
        <f t="shared" si="150"/>
        <v>41962.596574074079</v>
      </c>
      <c r="L1643" s="11">
        <f t="shared" si="151"/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52"/>
        <v>1.014</v>
      </c>
      <c r="R1643" s="6">
        <f t="shared" si="153"/>
        <v>97.5</v>
      </c>
      <c r="S1643" t="str">
        <f t="shared" si="154"/>
        <v>music</v>
      </c>
      <c r="T1643" t="str">
        <f t="shared" si="155"/>
        <v>pop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1">
        <f t="shared" si="150"/>
        <v>40688.024618055555</v>
      </c>
      <c r="L1644" s="11">
        <f t="shared" si="151"/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52"/>
        <v>1</v>
      </c>
      <c r="R1644" s="6">
        <f t="shared" si="153"/>
        <v>42.857142857142854</v>
      </c>
      <c r="S1644" t="str">
        <f t="shared" si="154"/>
        <v>music</v>
      </c>
      <c r="T1644" t="str">
        <f t="shared" si="155"/>
        <v>pop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1">
        <f t="shared" si="150"/>
        <v>41146.824212962965</v>
      </c>
      <c r="L1645" s="11">
        <f t="shared" si="151"/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52"/>
        <v>1.2470000000000001</v>
      </c>
      <c r="R1645" s="6">
        <f t="shared" si="153"/>
        <v>168.51351351351352</v>
      </c>
      <c r="S1645" t="str">
        <f t="shared" si="154"/>
        <v>music</v>
      </c>
      <c r="T1645" t="str">
        <f t="shared" si="155"/>
        <v>pop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1">
        <f t="shared" si="150"/>
        <v>41175.05972222222</v>
      </c>
      <c r="L1646" s="11">
        <f t="shared" si="151"/>
        <v>41235.101388888892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52"/>
        <v>1.095</v>
      </c>
      <c r="R1646" s="6">
        <f t="shared" si="153"/>
        <v>85.546875</v>
      </c>
      <c r="S1646" t="str">
        <f t="shared" si="154"/>
        <v>music</v>
      </c>
      <c r="T1646" t="str">
        <f t="shared" si="155"/>
        <v>pop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1">
        <f t="shared" si="150"/>
        <v>41521.617361111108</v>
      </c>
      <c r="L1647" s="11">
        <f t="shared" si="151"/>
        <v>41535.617361111108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52"/>
        <v>1.1080000000000001</v>
      </c>
      <c r="R1647" s="6">
        <f t="shared" si="153"/>
        <v>554</v>
      </c>
      <c r="S1647" t="str">
        <f t="shared" si="154"/>
        <v>music</v>
      </c>
      <c r="T1647" t="str">
        <f t="shared" si="155"/>
        <v>pop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1">
        <f t="shared" si="150"/>
        <v>41833.450266203705</v>
      </c>
      <c r="L1648" s="11">
        <f t="shared" si="151"/>
        <v>41865.757638888892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52"/>
        <v>1.1020000000000001</v>
      </c>
      <c r="R1648" s="6">
        <f t="shared" si="153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1">
        <f t="shared" si="150"/>
        <v>41039.409456018519</v>
      </c>
      <c r="L1649" s="11">
        <f t="shared" si="151"/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52"/>
        <v>1.0471999999999999</v>
      </c>
      <c r="R1649" s="6">
        <f t="shared" si="153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1">
        <f t="shared" si="150"/>
        <v>40592.704652777778</v>
      </c>
      <c r="L1650" s="11">
        <f t="shared" si="151"/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52"/>
        <v>1.2526086956521738</v>
      </c>
      <c r="R1650" s="6">
        <f t="shared" si="153"/>
        <v>32.011111111111113</v>
      </c>
      <c r="S1650" t="str">
        <f t="shared" si="154"/>
        <v>music</v>
      </c>
      <c r="T1650" t="str">
        <f t="shared" si="155"/>
        <v>pop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1">
        <f t="shared" si="150"/>
        <v>41737.684664351851</v>
      </c>
      <c r="L1651" s="11">
        <f t="shared" si="151"/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52"/>
        <v>1.0058763157894737</v>
      </c>
      <c r="R1651" s="6">
        <f t="shared" si="153"/>
        <v>47.189259259259259</v>
      </c>
      <c r="S1651" t="str">
        <f t="shared" si="154"/>
        <v>music</v>
      </c>
      <c r="T1651" t="str">
        <f t="shared" si="155"/>
        <v>pop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1">
        <f t="shared" si="150"/>
        <v>41526.435613425929</v>
      </c>
      <c r="L1652" s="11">
        <f t="shared" si="151"/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52"/>
        <v>1.4155</v>
      </c>
      <c r="R1652" s="6">
        <f t="shared" si="153"/>
        <v>88.46875</v>
      </c>
      <c r="S1652" t="str">
        <f t="shared" si="154"/>
        <v>music</v>
      </c>
      <c r="T1652" t="str">
        <f t="shared" si="155"/>
        <v>pop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1">
        <f t="shared" si="150"/>
        <v>40625.900694444441</v>
      </c>
      <c r="L1653" s="11">
        <f t="shared" si="151"/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52"/>
        <v>1.0075000000000001</v>
      </c>
      <c r="R1653" s="6">
        <f t="shared" si="153"/>
        <v>100.75</v>
      </c>
      <c r="S1653" t="str">
        <f t="shared" si="154"/>
        <v>music</v>
      </c>
      <c r="T1653" t="str">
        <f t="shared" si="155"/>
        <v>pop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1">
        <f t="shared" si="150"/>
        <v>41572.492974537039</v>
      </c>
      <c r="L1654" s="11">
        <f t="shared" si="151"/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52"/>
        <v>1.0066666666666666</v>
      </c>
      <c r="R1654" s="6">
        <f t="shared" si="153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1">
        <f t="shared" si="150"/>
        <v>40626.834444444445</v>
      </c>
      <c r="L1655" s="11">
        <f t="shared" si="151"/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52"/>
        <v>1.7423040000000001</v>
      </c>
      <c r="R1655" s="6">
        <f t="shared" si="153"/>
        <v>51.854285714285716</v>
      </c>
      <c r="S1655" t="str">
        <f t="shared" si="154"/>
        <v>music</v>
      </c>
      <c r="T1655" t="str">
        <f t="shared" si="155"/>
        <v>pop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1">
        <f t="shared" si="150"/>
        <v>40987.890740740739</v>
      </c>
      <c r="L1656" s="11">
        <f t="shared" si="151"/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52"/>
        <v>1.199090909090909</v>
      </c>
      <c r="R1656" s="6">
        <f t="shared" si="153"/>
        <v>38.794117647058826</v>
      </c>
      <c r="S1656" t="str">
        <f t="shared" si="154"/>
        <v>music</v>
      </c>
      <c r="T1656" t="str">
        <f t="shared" si="155"/>
        <v>pop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1">
        <f t="shared" si="150"/>
        <v>40974.791898148149</v>
      </c>
      <c r="L1657" s="11">
        <f t="shared" si="151"/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52"/>
        <v>1.4286666666666668</v>
      </c>
      <c r="R1657" s="6">
        <f t="shared" si="153"/>
        <v>44.645833333333336</v>
      </c>
      <c r="S1657" t="str">
        <f t="shared" si="154"/>
        <v>music</v>
      </c>
      <c r="T1657" t="str">
        <f t="shared" si="155"/>
        <v>pop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1">
        <f t="shared" si="150"/>
        <v>41226.928842592592</v>
      </c>
      <c r="L1658" s="11">
        <f t="shared" si="151"/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52"/>
        <v>1.0033493333333334</v>
      </c>
      <c r="R1658" s="6">
        <f t="shared" si="153"/>
        <v>156.77333333333334</v>
      </c>
      <c r="S1658" t="str">
        <f t="shared" si="154"/>
        <v>music</v>
      </c>
      <c r="T1658" t="str">
        <f t="shared" si="155"/>
        <v>pop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1">
        <f t="shared" si="150"/>
        <v>41023.782037037039</v>
      </c>
      <c r="L1659" s="11">
        <f t="shared" si="151"/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52"/>
        <v>1.0493380000000001</v>
      </c>
      <c r="R1659" s="6">
        <f t="shared" si="153"/>
        <v>118.70339366515837</v>
      </c>
      <c r="S1659" t="str">
        <f t="shared" si="154"/>
        <v>music</v>
      </c>
      <c r="T1659" t="str">
        <f t="shared" si="155"/>
        <v>pop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1">
        <f t="shared" si="150"/>
        <v>41223.22184027778</v>
      </c>
      <c r="L1660" s="11">
        <f t="shared" si="151"/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52"/>
        <v>1.3223333333333334</v>
      </c>
      <c r="R1660" s="6">
        <f t="shared" si="153"/>
        <v>74.149532710280369</v>
      </c>
      <c r="S1660" t="str">
        <f t="shared" si="154"/>
        <v>music</v>
      </c>
      <c r="T1660" t="str">
        <f t="shared" si="155"/>
        <v>pop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1">
        <f t="shared" si="150"/>
        <v>41596.913437499999</v>
      </c>
      <c r="L1661" s="11">
        <f t="shared" si="151"/>
        <v>41625.5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52"/>
        <v>1.1279999999999999</v>
      </c>
      <c r="R1661" s="6">
        <f t="shared" si="153"/>
        <v>12.533333333333333</v>
      </c>
      <c r="S1661" t="str">
        <f t="shared" si="154"/>
        <v>music</v>
      </c>
      <c r="T1661" t="str">
        <f t="shared" si="155"/>
        <v>pop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1">
        <f t="shared" si="150"/>
        <v>42459.693865740745</v>
      </c>
      <c r="L1662" s="11">
        <f t="shared" si="151"/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52"/>
        <v>12.5375</v>
      </c>
      <c r="R1662" s="6">
        <f t="shared" si="153"/>
        <v>27.861111111111111</v>
      </c>
      <c r="S1662" t="str">
        <f t="shared" si="154"/>
        <v>music</v>
      </c>
      <c r="T1662" t="str">
        <f t="shared" si="155"/>
        <v>pop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1">
        <f t="shared" si="150"/>
        <v>42343.998043981483</v>
      </c>
      <c r="L1663" s="11">
        <f t="shared" si="151"/>
        <v>42386.875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52"/>
        <v>1.0250632911392406</v>
      </c>
      <c r="R1663" s="6">
        <f t="shared" si="153"/>
        <v>80.178217821782184</v>
      </c>
      <c r="S1663" t="str">
        <f t="shared" si="154"/>
        <v>music</v>
      </c>
      <c r="T1663" t="str">
        <f t="shared" si="155"/>
        <v>pop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1">
        <f t="shared" si="150"/>
        <v>40848.198333333334</v>
      </c>
      <c r="L1664" s="11">
        <f t="shared" si="151"/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52"/>
        <v>1.026375</v>
      </c>
      <c r="R1664" s="6">
        <f t="shared" si="153"/>
        <v>132.43548387096774</v>
      </c>
      <c r="S1664" t="str">
        <f t="shared" si="154"/>
        <v>music</v>
      </c>
      <c r="T1664" t="str">
        <f t="shared" si="155"/>
        <v>pop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1">
        <f t="shared" si="150"/>
        <v>42006.02207175926</v>
      </c>
      <c r="L1665" s="11">
        <f t="shared" si="151"/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52"/>
        <v>1.08</v>
      </c>
      <c r="R1665" s="6">
        <f t="shared" si="153"/>
        <v>33.75</v>
      </c>
      <c r="S1665" t="str">
        <f t="shared" si="154"/>
        <v>music</v>
      </c>
      <c r="T1665" t="str">
        <f t="shared" si="155"/>
        <v>pop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1">
        <f t="shared" si="150"/>
        <v>40939.761782407404</v>
      </c>
      <c r="L1666" s="11">
        <f t="shared" si="151"/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52"/>
        <v>1.2240879999999998</v>
      </c>
      <c r="R1666" s="6">
        <f t="shared" si="153"/>
        <v>34.384494382022467</v>
      </c>
      <c r="S1666" t="str">
        <f t="shared" si="154"/>
        <v>music</v>
      </c>
      <c r="T1666" t="str">
        <f t="shared" si="155"/>
        <v>pop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1">
        <f t="shared" ref="K1667:K1730" si="156">(((J1667/60)/60)/24)+DATE(1970,1,1)</f>
        <v>40564.649456018517</v>
      </c>
      <c r="L1667" s="11">
        <f t="shared" ref="L1667:L1730" si="157">(((I1667/60)/60)/24)+DATE(1970,1,1)</f>
        <v>40596.125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58">E1667/D1667</f>
        <v>1.1945714285714286</v>
      </c>
      <c r="R1667" s="6">
        <f t="shared" ref="R1667:R1730" si="159">E1667/N1667</f>
        <v>44.956989247311824</v>
      </c>
      <c r="S1667" t="str">
        <f t="shared" ref="S1667:S1730" si="160">LEFT(P1667, SEARCH("/", P1667)-1)</f>
        <v>music</v>
      </c>
      <c r="T1667" t="str">
        <f t="shared" ref="T1667:T1730" si="161">RIGHT(P1667,LEN(P1667)-SEARCH("/",P1667))</f>
        <v>pop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1">
        <f t="shared" si="156"/>
        <v>41331.253159722226</v>
      </c>
      <c r="L1668" s="11">
        <f t="shared" si="157"/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58"/>
        <v>1.6088</v>
      </c>
      <c r="R1668" s="6">
        <f t="shared" si="159"/>
        <v>41.04081632653061</v>
      </c>
      <c r="S1668" t="str">
        <f t="shared" si="160"/>
        <v>music</v>
      </c>
      <c r="T1668" t="str">
        <f t="shared" si="161"/>
        <v>pop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1">
        <f t="shared" si="156"/>
        <v>41682.0705787037</v>
      </c>
      <c r="L1669" s="11">
        <f t="shared" si="157"/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58"/>
        <v>1.2685294117647059</v>
      </c>
      <c r="R1669" s="6">
        <f t="shared" si="159"/>
        <v>52.597560975609753</v>
      </c>
      <c r="S1669" t="str">
        <f t="shared" si="160"/>
        <v>music</v>
      </c>
      <c r="T1669" t="str">
        <f t="shared" si="161"/>
        <v>pop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1">
        <f t="shared" si="156"/>
        <v>40845.14975694444</v>
      </c>
      <c r="L1670" s="11">
        <f t="shared" si="157"/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58"/>
        <v>1.026375</v>
      </c>
      <c r="R1670" s="6">
        <f t="shared" si="159"/>
        <v>70.784482758620683</v>
      </c>
      <c r="S1670" t="str">
        <f t="shared" si="160"/>
        <v>music</v>
      </c>
      <c r="T1670" t="str">
        <f t="shared" si="161"/>
        <v>pop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1">
        <f t="shared" si="156"/>
        <v>42461.885138888887</v>
      </c>
      <c r="L1671" s="11">
        <f t="shared" si="157"/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58"/>
        <v>1.3975</v>
      </c>
      <c r="R1671" s="6">
        <f t="shared" si="159"/>
        <v>53.75</v>
      </c>
      <c r="S1671" t="str">
        <f t="shared" si="160"/>
        <v>music</v>
      </c>
      <c r="T1671" t="str">
        <f t="shared" si="161"/>
        <v>pop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1">
        <f t="shared" si="156"/>
        <v>40313.930543981485</v>
      </c>
      <c r="L1672" s="11">
        <f t="shared" si="157"/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58"/>
        <v>1.026</v>
      </c>
      <c r="R1672" s="6">
        <f t="shared" si="159"/>
        <v>44.608695652173914</v>
      </c>
      <c r="S1672" t="str">
        <f t="shared" si="160"/>
        <v>music</v>
      </c>
      <c r="T1672" t="str">
        <f t="shared" si="161"/>
        <v>pop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1">
        <f t="shared" si="156"/>
        <v>42553.54414351852</v>
      </c>
      <c r="L1673" s="11">
        <f t="shared" si="157"/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58"/>
        <v>1.0067349999999999</v>
      </c>
      <c r="R1673" s="6">
        <f t="shared" si="159"/>
        <v>26.148961038961041</v>
      </c>
      <c r="S1673" t="str">
        <f t="shared" si="160"/>
        <v>music</v>
      </c>
      <c r="T1673" t="str">
        <f t="shared" si="161"/>
        <v>pop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1">
        <f t="shared" si="156"/>
        <v>41034.656597222223</v>
      </c>
      <c r="L1674" s="11">
        <f t="shared" si="157"/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58"/>
        <v>1.1294117647058823</v>
      </c>
      <c r="R1674" s="6">
        <f t="shared" si="159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1">
        <f t="shared" si="156"/>
        <v>42039.878379629634</v>
      </c>
      <c r="L1675" s="11">
        <f t="shared" si="157"/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58"/>
        <v>1.2809523809523808</v>
      </c>
      <c r="R1675" s="6">
        <f t="shared" si="159"/>
        <v>45.593220338983052</v>
      </c>
      <c r="S1675" t="str">
        <f t="shared" si="160"/>
        <v>music</v>
      </c>
      <c r="T1675" t="str">
        <f t="shared" si="161"/>
        <v>pop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1">
        <f t="shared" si="156"/>
        <v>42569.605393518519</v>
      </c>
      <c r="L1676" s="11">
        <f t="shared" si="157"/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58"/>
        <v>2.0169999999999999</v>
      </c>
      <c r="R1676" s="6">
        <f t="shared" si="159"/>
        <v>89.247787610619469</v>
      </c>
      <c r="S1676" t="str">
        <f t="shared" si="160"/>
        <v>music</v>
      </c>
      <c r="T1676" t="str">
        <f t="shared" si="161"/>
        <v>pop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1">
        <f t="shared" si="156"/>
        <v>40802.733101851853</v>
      </c>
      <c r="L1677" s="11">
        <f t="shared" si="157"/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58"/>
        <v>1.37416</v>
      </c>
      <c r="R1677" s="6">
        <f t="shared" si="159"/>
        <v>40.416470588235299</v>
      </c>
      <c r="S1677" t="str">
        <f t="shared" si="160"/>
        <v>music</v>
      </c>
      <c r="T1677" t="str">
        <f t="shared" si="161"/>
        <v>pop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1">
        <f t="shared" si="156"/>
        <v>40973.72623842593</v>
      </c>
      <c r="L1678" s="11">
        <f t="shared" si="157"/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58"/>
        <v>1.1533333333333333</v>
      </c>
      <c r="R1678" s="6">
        <f t="shared" si="159"/>
        <v>82.38095238095238</v>
      </c>
      <c r="S1678" t="str">
        <f t="shared" si="160"/>
        <v>music</v>
      </c>
      <c r="T1678" t="str">
        <f t="shared" si="161"/>
        <v>pop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1">
        <f t="shared" si="156"/>
        <v>42416.407129629632</v>
      </c>
      <c r="L1679" s="11">
        <f t="shared" si="157"/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58"/>
        <v>1.1166666666666667</v>
      </c>
      <c r="R1679" s="6">
        <f t="shared" si="159"/>
        <v>159.52380952380952</v>
      </c>
      <c r="S1679" t="str">
        <f t="shared" si="160"/>
        <v>music</v>
      </c>
      <c r="T1679" t="str">
        <f t="shared" si="161"/>
        <v>pop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1">
        <f t="shared" si="156"/>
        <v>41662.854988425926</v>
      </c>
      <c r="L1680" s="11">
        <f t="shared" si="157"/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58"/>
        <v>1.1839999999999999</v>
      </c>
      <c r="R1680" s="6">
        <f t="shared" si="159"/>
        <v>36.244897959183675</v>
      </c>
      <c r="S1680" t="str">
        <f t="shared" si="160"/>
        <v>music</v>
      </c>
      <c r="T1680" t="str">
        <f t="shared" si="161"/>
        <v>pop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1">
        <f t="shared" si="156"/>
        <v>40723.068807870368</v>
      </c>
      <c r="L1681" s="11">
        <f t="shared" si="157"/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58"/>
        <v>1.75</v>
      </c>
      <c r="R1681" s="6">
        <f t="shared" si="159"/>
        <v>62.5</v>
      </c>
      <c r="S1681" t="str">
        <f t="shared" si="160"/>
        <v>music</v>
      </c>
      <c r="T1681" t="str">
        <f t="shared" si="161"/>
        <v>pop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1">
        <f t="shared" si="156"/>
        <v>41802.757719907408</v>
      </c>
      <c r="L1682" s="11">
        <f t="shared" si="157"/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58"/>
        <v>1.175</v>
      </c>
      <c r="R1682" s="6">
        <f t="shared" si="159"/>
        <v>47</v>
      </c>
      <c r="S1682" t="str">
        <f t="shared" si="160"/>
        <v>music</v>
      </c>
      <c r="T1682" t="str">
        <f t="shared" si="161"/>
        <v>pop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1">
        <f t="shared" si="156"/>
        <v>42774.121342592596</v>
      </c>
      <c r="L1683" s="11">
        <f t="shared" si="157"/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58"/>
        <v>1.0142212307692309</v>
      </c>
      <c r="R1683" s="6">
        <f t="shared" si="159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1">
        <f t="shared" si="156"/>
        <v>42779.21365740741</v>
      </c>
      <c r="L1684" s="11">
        <f t="shared" si="157"/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58"/>
        <v>0</v>
      </c>
      <c r="R1684" s="6" t="e">
        <f t="shared" si="159"/>
        <v>#DIV/0!</v>
      </c>
      <c r="S1684" t="str">
        <f t="shared" si="160"/>
        <v>music</v>
      </c>
      <c r="T1684" t="str">
        <f t="shared" si="161"/>
        <v>faith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1">
        <f t="shared" si="156"/>
        <v>42808.781689814816</v>
      </c>
      <c r="L1685" s="11">
        <f t="shared" si="157"/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58"/>
        <v>0.21714285714285714</v>
      </c>
      <c r="R1685" s="6">
        <f t="shared" si="159"/>
        <v>76</v>
      </c>
      <c r="S1685" t="str">
        <f t="shared" si="160"/>
        <v>music</v>
      </c>
      <c r="T1685" t="str">
        <f t="shared" si="161"/>
        <v>faith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1">
        <f t="shared" si="156"/>
        <v>42783.815289351856</v>
      </c>
      <c r="L1686" s="11">
        <f t="shared" si="157"/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58"/>
        <v>1.0912500000000001</v>
      </c>
      <c r="R1686" s="6">
        <f t="shared" si="159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1">
        <f t="shared" si="156"/>
        <v>42788.2502662037</v>
      </c>
      <c r="L1687" s="11">
        <f t="shared" si="157"/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58"/>
        <v>1.0285714285714285</v>
      </c>
      <c r="R1687" s="6">
        <f t="shared" si="159"/>
        <v>24</v>
      </c>
      <c r="S1687" t="str">
        <f t="shared" si="160"/>
        <v>music</v>
      </c>
      <c r="T1687" t="str">
        <f t="shared" si="161"/>
        <v>faith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1">
        <f t="shared" si="156"/>
        <v>42792.843969907408</v>
      </c>
      <c r="L1688" s="11">
        <f t="shared" si="157"/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58"/>
        <v>3.5999999999999999E-3</v>
      </c>
      <c r="R1688" s="6">
        <f t="shared" si="159"/>
        <v>18</v>
      </c>
      <c r="S1688" t="str">
        <f t="shared" si="160"/>
        <v>music</v>
      </c>
      <c r="T1688" t="str">
        <f t="shared" si="161"/>
        <v>faith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1">
        <f t="shared" si="156"/>
        <v>42802.046817129631</v>
      </c>
      <c r="L1689" s="11">
        <f t="shared" si="157"/>
        <v>42835.84375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58"/>
        <v>0.3125</v>
      </c>
      <c r="R1689" s="6">
        <f t="shared" si="159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1">
        <f t="shared" si="156"/>
        <v>42804.534652777773</v>
      </c>
      <c r="L1690" s="11">
        <f t="shared" si="157"/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58"/>
        <v>0.443</v>
      </c>
      <c r="R1690" s="6">
        <f t="shared" si="159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1">
        <f t="shared" si="156"/>
        <v>42780.942476851851</v>
      </c>
      <c r="L1691" s="11">
        <f t="shared" si="157"/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58"/>
        <v>1</v>
      </c>
      <c r="R1691" s="6">
        <f t="shared" si="159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1">
        <f t="shared" si="156"/>
        <v>42801.43104166667</v>
      </c>
      <c r="L1692" s="11">
        <f t="shared" si="157"/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58"/>
        <v>0.254</v>
      </c>
      <c r="R1692" s="6">
        <f t="shared" si="159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1">
        <f t="shared" si="156"/>
        <v>42795.701481481476</v>
      </c>
      <c r="L1693" s="11">
        <f t="shared" si="157"/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58"/>
        <v>0.33473333333333333</v>
      </c>
      <c r="R1693" s="6">
        <f t="shared" si="159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1">
        <f t="shared" si="156"/>
        <v>42788.151238425926</v>
      </c>
      <c r="L1694" s="11">
        <f t="shared" si="157"/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58"/>
        <v>0.47799999999999998</v>
      </c>
      <c r="R1694" s="6">
        <f t="shared" si="159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1">
        <f t="shared" si="156"/>
        <v>42803.920277777783</v>
      </c>
      <c r="L1695" s="11">
        <f t="shared" si="157"/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58"/>
        <v>9.3333333333333338E-2</v>
      </c>
      <c r="R1695" s="6">
        <f t="shared" si="159"/>
        <v>35</v>
      </c>
      <c r="S1695" t="str">
        <f t="shared" si="160"/>
        <v>music</v>
      </c>
      <c r="T1695" t="str">
        <f t="shared" si="161"/>
        <v>faith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1">
        <f t="shared" si="156"/>
        <v>42791.669837962967</v>
      </c>
      <c r="L1696" s="11">
        <f t="shared" si="157"/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58"/>
        <v>5.0000000000000001E-4</v>
      </c>
      <c r="R1696" s="6">
        <f t="shared" si="159"/>
        <v>5</v>
      </c>
      <c r="S1696" t="str">
        <f t="shared" si="160"/>
        <v>music</v>
      </c>
      <c r="T1696" t="str">
        <f t="shared" si="161"/>
        <v>faith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1">
        <f t="shared" si="156"/>
        <v>42801.031412037039</v>
      </c>
      <c r="L1697" s="11">
        <f t="shared" si="157"/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58"/>
        <v>0.11708333333333333</v>
      </c>
      <c r="R1697" s="6">
        <f t="shared" si="159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1">
        <f t="shared" si="156"/>
        <v>42796.069571759261</v>
      </c>
      <c r="L1698" s="11">
        <f t="shared" si="157"/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58"/>
        <v>0</v>
      </c>
      <c r="R1698" s="6" t="e">
        <f t="shared" si="159"/>
        <v>#DIV/0!</v>
      </c>
      <c r="S1698" t="str">
        <f t="shared" si="160"/>
        <v>music</v>
      </c>
      <c r="T1698" t="str">
        <f t="shared" si="161"/>
        <v>faith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1">
        <f t="shared" si="156"/>
        <v>42805.032962962956</v>
      </c>
      <c r="L1699" s="11">
        <f t="shared" si="157"/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58"/>
        <v>0.20208000000000001</v>
      </c>
      <c r="R1699" s="6">
        <f t="shared" si="159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1">
        <f t="shared" si="156"/>
        <v>42796.207870370374</v>
      </c>
      <c r="L1700" s="11">
        <f t="shared" si="157"/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58"/>
        <v>0</v>
      </c>
      <c r="R1700" s="6" t="e">
        <f t="shared" si="159"/>
        <v>#DIV/0!</v>
      </c>
      <c r="S1700" t="str">
        <f t="shared" si="160"/>
        <v>music</v>
      </c>
      <c r="T1700" t="str">
        <f t="shared" si="161"/>
        <v>faith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1">
        <f t="shared" si="156"/>
        <v>42806.863946759258</v>
      </c>
      <c r="L1701" s="11">
        <f t="shared" si="157"/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58"/>
        <v>4.2311459353574929E-2</v>
      </c>
      <c r="R1701" s="6">
        <f t="shared" si="159"/>
        <v>54</v>
      </c>
      <c r="S1701" t="str">
        <f t="shared" si="160"/>
        <v>music</v>
      </c>
      <c r="T1701" t="str">
        <f t="shared" si="161"/>
        <v>faith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1">
        <f t="shared" si="156"/>
        <v>42796.071643518517</v>
      </c>
      <c r="L1702" s="11">
        <f t="shared" si="157"/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58"/>
        <v>0.2606</v>
      </c>
      <c r="R1702" s="6">
        <f t="shared" si="159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1">
        <f t="shared" si="156"/>
        <v>41989.664409722223</v>
      </c>
      <c r="L1703" s="11">
        <f t="shared" si="157"/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58"/>
        <v>1.9801980198019802E-3</v>
      </c>
      <c r="R1703" s="6">
        <f t="shared" si="159"/>
        <v>5</v>
      </c>
      <c r="S1703" t="str">
        <f t="shared" si="160"/>
        <v>music</v>
      </c>
      <c r="T1703" t="str">
        <f t="shared" si="161"/>
        <v>faith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1">
        <f t="shared" si="156"/>
        <v>42063.869791666672</v>
      </c>
      <c r="L1704" s="11">
        <f t="shared" si="157"/>
        <v>42093.828125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58"/>
        <v>6.0606060606060605E-5</v>
      </c>
      <c r="R1704" s="6">
        <f t="shared" si="159"/>
        <v>1</v>
      </c>
      <c r="S1704" t="str">
        <f t="shared" si="160"/>
        <v>music</v>
      </c>
      <c r="T1704" t="str">
        <f t="shared" si="161"/>
        <v>faith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1">
        <f t="shared" si="156"/>
        <v>42187.281678240746</v>
      </c>
      <c r="L1705" s="11">
        <f t="shared" si="157"/>
        <v>42247.281678240746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58"/>
        <v>1.0200000000000001E-2</v>
      </c>
      <c r="R1705" s="6">
        <f t="shared" si="159"/>
        <v>25.5</v>
      </c>
      <c r="S1705" t="str">
        <f t="shared" si="160"/>
        <v>music</v>
      </c>
      <c r="T1705" t="str">
        <f t="shared" si="161"/>
        <v>faith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1">
        <f t="shared" si="156"/>
        <v>42021.139733796299</v>
      </c>
      <c r="L1706" s="11">
        <f t="shared" si="157"/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58"/>
        <v>0.65100000000000002</v>
      </c>
      <c r="R1706" s="6">
        <f t="shared" si="159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1">
        <f t="shared" si="156"/>
        <v>42245.016736111109</v>
      </c>
      <c r="L1707" s="11">
        <f t="shared" si="157"/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58"/>
        <v>0</v>
      </c>
      <c r="R1707" s="6" t="e">
        <f t="shared" si="159"/>
        <v>#DIV/0!</v>
      </c>
      <c r="S1707" t="str">
        <f t="shared" si="160"/>
        <v>music</v>
      </c>
      <c r="T1707" t="str">
        <f t="shared" si="161"/>
        <v>faith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1">
        <f t="shared" si="156"/>
        <v>42179.306388888886</v>
      </c>
      <c r="L1708" s="11">
        <f t="shared" si="157"/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58"/>
        <v>0</v>
      </c>
      <c r="R1708" s="6" t="e">
        <f t="shared" si="159"/>
        <v>#DIV/0!</v>
      </c>
      <c r="S1708" t="str">
        <f t="shared" si="160"/>
        <v>music</v>
      </c>
      <c r="T1708" t="str">
        <f t="shared" si="161"/>
        <v>faith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1">
        <f t="shared" si="156"/>
        <v>42427.721006944441</v>
      </c>
      <c r="L1709" s="11">
        <f t="shared" si="157"/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58"/>
        <v>9.74E-2</v>
      </c>
      <c r="R1709" s="6">
        <f t="shared" si="159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1">
        <f t="shared" si="156"/>
        <v>42451.866967592592</v>
      </c>
      <c r="L1710" s="11">
        <f t="shared" si="157"/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58"/>
        <v>0</v>
      </c>
      <c r="R1710" s="6" t="e">
        <f t="shared" si="159"/>
        <v>#DIV/0!</v>
      </c>
      <c r="S1710" t="str">
        <f t="shared" si="160"/>
        <v>music</v>
      </c>
      <c r="T1710" t="str">
        <f t="shared" si="161"/>
        <v>faith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1">
        <f t="shared" si="156"/>
        <v>41841.56381944444</v>
      </c>
      <c r="L1711" s="11">
        <f t="shared" si="157"/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58"/>
        <v>4.8571428571428571E-2</v>
      </c>
      <c r="R1711" s="6">
        <f t="shared" si="159"/>
        <v>21.25</v>
      </c>
      <c r="S1711" t="str">
        <f t="shared" si="160"/>
        <v>music</v>
      </c>
      <c r="T1711" t="str">
        <f t="shared" si="161"/>
        <v>faith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1">
        <f t="shared" si="156"/>
        <v>42341.59129629629</v>
      </c>
      <c r="L1712" s="11">
        <f t="shared" si="157"/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58"/>
        <v>6.7999999999999996E-3</v>
      </c>
      <c r="R1712" s="6">
        <f t="shared" si="159"/>
        <v>34</v>
      </c>
      <c r="S1712" t="str">
        <f t="shared" si="160"/>
        <v>music</v>
      </c>
      <c r="T1712" t="str">
        <f t="shared" si="161"/>
        <v>faith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1">
        <f t="shared" si="156"/>
        <v>41852.646226851852</v>
      </c>
      <c r="L1713" s="11">
        <f t="shared" si="157"/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58"/>
        <v>0.105</v>
      </c>
      <c r="R1713" s="6">
        <f t="shared" si="159"/>
        <v>525</v>
      </c>
      <c r="S1713" t="str">
        <f t="shared" si="160"/>
        <v>music</v>
      </c>
      <c r="T1713" t="str">
        <f t="shared" si="161"/>
        <v>faith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1">
        <f t="shared" si="156"/>
        <v>42125.913807870369</v>
      </c>
      <c r="L1714" s="11">
        <f t="shared" si="157"/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58"/>
        <v>0</v>
      </c>
      <c r="R1714" s="6" t="e">
        <f t="shared" si="159"/>
        <v>#DIV/0!</v>
      </c>
      <c r="S1714" t="str">
        <f t="shared" si="160"/>
        <v>music</v>
      </c>
      <c r="T1714" t="str">
        <f t="shared" si="161"/>
        <v>faith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1">
        <f t="shared" si="156"/>
        <v>41887.801064814819</v>
      </c>
      <c r="L1715" s="11">
        <f t="shared" si="157"/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58"/>
        <v>1.6666666666666666E-2</v>
      </c>
      <c r="R1715" s="6">
        <f t="shared" si="159"/>
        <v>50</v>
      </c>
      <c r="S1715" t="str">
        <f t="shared" si="160"/>
        <v>music</v>
      </c>
      <c r="T1715" t="str">
        <f t="shared" si="161"/>
        <v>faith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1">
        <f t="shared" si="156"/>
        <v>42095.918530092589</v>
      </c>
      <c r="L1716" s="11">
        <f t="shared" si="157"/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58"/>
        <v>7.868E-2</v>
      </c>
      <c r="R1716" s="6">
        <f t="shared" si="159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1">
        <f t="shared" si="156"/>
        <v>42064.217418981483</v>
      </c>
      <c r="L1717" s="11">
        <f t="shared" si="157"/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58"/>
        <v>2.2000000000000001E-3</v>
      </c>
      <c r="R1717" s="6">
        <f t="shared" si="159"/>
        <v>5.5</v>
      </c>
      <c r="S1717" t="str">
        <f t="shared" si="160"/>
        <v>music</v>
      </c>
      <c r="T1717" t="str">
        <f t="shared" si="161"/>
        <v>faith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1">
        <f t="shared" si="156"/>
        <v>42673.577534722222</v>
      </c>
      <c r="L1718" s="11">
        <f t="shared" si="157"/>
        <v>42713.619201388887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58"/>
        <v>7.4999999999999997E-2</v>
      </c>
      <c r="R1718" s="6">
        <f t="shared" si="159"/>
        <v>50</v>
      </c>
      <c r="S1718" t="str">
        <f t="shared" si="160"/>
        <v>music</v>
      </c>
      <c r="T1718" t="str">
        <f t="shared" si="161"/>
        <v>faith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1">
        <f t="shared" si="156"/>
        <v>42460.98192129629</v>
      </c>
      <c r="L1719" s="11">
        <f t="shared" si="157"/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58"/>
        <v>0.42725880551301687</v>
      </c>
      <c r="R1719" s="6">
        <f t="shared" si="159"/>
        <v>34.024390243902438</v>
      </c>
      <c r="S1719" t="str">
        <f t="shared" si="160"/>
        <v>music</v>
      </c>
      <c r="T1719" t="str">
        <f t="shared" si="161"/>
        <v>faith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1">
        <f t="shared" si="156"/>
        <v>42460.610520833332</v>
      </c>
      <c r="L1720" s="11">
        <f t="shared" si="157"/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58"/>
        <v>2.142857142857143E-3</v>
      </c>
      <c r="R1720" s="6">
        <f t="shared" si="159"/>
        <v>37.5</v>
      </c>
      <c r="S1720" t="str">
        <f t="shared" si="160"/>
        <v>music</v>
      </c>
      <c r="T1720" t="str">
        <f t="shared" si="161"/>
        <v>faith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1">
        <f t="shared" si="156"/>
        <v>41869.534618055557</v>
      </c>
      <c r="L1721" s="11">
        <f t="shared" si="157"/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58"/>
        <v>8.7500000000000008E-3</v>
      </c>
      <c r="R1721" s="6">
        <f t="shared" si="159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1">
        <f t="shared" si="156"/>
        <v>41922.783229166671</v>
      </c>
      <c r="L1722" s="11">
        <f t="shared" si="157"/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58"/>
        <v>5.6250000000000001E-2</v>
      </c>
      <c r="R1722" s="6">
        <f t="shared" si="159"/>
        <v>28.125</v>
      </c>
      <c r="S1722" t="str">
        <f t="shared" si="160"/>
        <v>music</v>
      </c>
      <c r="T1722" t="str">
        <f t="shared" si="161"/>
        <v>faith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1">
        <f t="shared" si="156"/>
        <v>42319.461377314816</v>
      </c>
      <c r="L1723" s="11">
        <f t="shared" si="157"/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58"/>
        <v>0</v>
      </c>
      <c r="R1723" s="6" t="e">
        <f t="shared" si="159"/>
        <v>#DIV/0!</v>
      </c>
      <c r="S1723" t="str">
        <f t="shared" si="160"/>
        <v>music</v>
      </c>
      <c r="T1723" t="str">
        <f t="shared" si="161"/>
        <v>faith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1">
        <f t="shared" si="156"/>
        <v>42425.960983796293</v>
      </c>
      <c r="L1724" s="11">
        <f t="shared" si="157"/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58"/>
        <v>3.4722222222222224E-4</v>
      </c>
      <c r="R1724" s="6">
        <f t="shared" si="159"/>
        <v>1</v>
      </c>
      <c r="S1724" t="str">
        <f t="shared" si="160"/>
        <v>music</v>
      </c>
      <c r="T1724" t="str">
        <f t="shared" si="161"/>
        <v>faith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1">
        <f t="shared" si="156"/>
        <v>42129.82540509259</v>
      </c>
      <c r="L1725" s="11">
        <f t="shared" si="157"/>
        <v>42186.25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58"/>
        <v>6.5000000000000002E-2</v>
      </c>
      <c r="R1725" s="6">
        <f t="shared" si="159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1">
        <f t="shared" si="156"/>
        <v>41912.932430555556</v>
      </c>
      <c r="L1726" s="11">
        <f t="shared" si="157"/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58"/>
        <v>5.8333333333333336E-3</v>
      </c>
      <c r="R1726" s="6">
        <f t="shared" si="159"/>
        <v>8.75</v>
      </c>
      <c r="S1726" t="str">
        <f t="shared" si="160"/>
        <v>music</v>
      </c>
      <c r="T1726" t="str">
        <f t="shared" si="161"/>
        <v>faith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1">
        <f t="shared" si="156"/>
        <v>41845.968159722222</v>
      </c>
      <c r="L1727" s="11">
        <f t="shared" si="157"/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58"/>
        <v>0.10181818181818182</v>
      </c>
      <c r="R1727" s="6">
        <f t="shared" si="159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1">
        <f t="shared" si="156"/>
        <v>41788.919722222221</v>
      </c>
      <c r="L1728" s="11">
        <f t="shared" si="157"/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58"/>
        <v>0.33784615384615385</v>
      </c>
      <c r="R1728" s="6">
        <f t="shared" si="159"/>
        <v>137.25</v>
      </c>
      <c r="S1728" t="str">
        <f t="shared" si="160"/>
        <v>music</v>
      </c>
      <c r="T1728" t="str">
        <f t="shared" si="161"/>
        <v>faith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1">
        <f t="shared" si="156"/>
        <v>42044.927974537044</v>
      </c>
      <c r="L1729" s="11">
        <f t="shared" si="157"/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58"/>
        <v>3.3333333333333332E-4</v>
      </c>
      <c r="R1729" s="6">
        <f t="shared" si="159"/>
        <v>1</v>
      </c>
      <c r="S1729" t="str">
        <f t="shared" si="160"/>
        <v>music</v>
      </c>
      <c r="T1729" t="str">
        <f t="shared" si="161"/>
        <v>faith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1">
        <f t="shared" si="156"/>
        <v>42268.625856481478</v>
      </c>
      <c r="L1730" s="11">
        <f t="shared" si="157"/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58"/>
        <v>0.68400000000000005</v>
      </c>
      <c r="R1730" s="6">
        <f t="shared" si="159"/>
        <v>122.14285714285714</v>
      </c>
      <c r="S1730" t="str">
        <f t="shared" si="160"/>
        <v>music</v>
      </c>
      <c r="T1730" t="str">
        <f t="shared" si="161"/>
        <v>faith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1">
        <f t="shared" ref="K1731:K1794" si="162">(((J1731/60)/60)/24)+DATE(1970,1,1)</f>
        <v>42471.052152777775</v>
      </c>
      <c r="L1731" s="11">
        <f t="shared" ref="L1731:L1794" si="163">(((I1731/60)/60)/24)+DATE(1970,1,1)</f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64">E1731/D1731</f>
        <v>0</v>
      </c>
      <c r="R1731" s="6" t="e">
        <f t="shared" ref="R1731:R1794" si="165">E1731/N1731</f>
        <v>#DIV/0!</v>
      </c>
      <c r="S1731" t="str">
        <f t="shared" ref="S1731:S1794" si="166">LEFT(P1731, SEARCH("/", P1731)-1)</f>
        <v>music</v>
      </c>
      <c r="T1731" t="str">
        <f t="shared" ref="T1731:T1794" si="167">RIGHT(P1731,LEN(P1731)-SEARCH("/",P1731))</f>
        <v>faith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1">
        <f t="shared" si="162"/>
        <v>42272.087766203709</v>
      </c>
      <c r="L1732" s="11">
        <f t="shared" si="163"/>
        <v>42302.087766203709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64"/>
        <v>0</v>
      </c>
      <c r="R1732" s="6" t="e">
        <f t="shared" si="165"/>
        <v>#DIV/0!</v>
      </c>
      <c r="S1732" t="str">
        <f t="shared" si="166"/>
        <v>music</v>
      </c>
      <c r="T1732" t="str">
        <f t="shared" si="167"/>
        <v>faith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1">
        <f t="shared" si="162"/>
        <v>42152.906851851847</v>
      </c>
      <c r="L1733" s="11">
        <f t="shared" si="163"/>
        <v>42166.625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64"/>
        <v>0</v>
      </c>
      <c r="R1733" s="6" t="e">
        <f t="shared" si="165"/>
        <v>#DIV/0!</v>
      </c>
      <c r="S1733" t="str">
        <f t="shared" si="166"/>
        <v>music</v>
      </c>
      <c r="T1733" t="str">
        <f t="shared" si="167"/>
        <v>faith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1">
        <f t="shared" si="162"/>
        <v>42325.683807870373</v>
      </c>
      <c r="L1734" s="11">
        <f t="shared" si="163"/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64"/>
        <v>0</v>
      </c>
      <c r="R1734" s="6" t="e">
        <f t="shared" si="165"/>
        <v>#DIV/0!</v>
      </c>
      <c r="S1734" t="str">
        <f t="shared" si="166"/>
        <v>music</v>
      </c>
      <c r="T1734" t="str">
        <f t="shared" si="167"/>
        <v>faith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1">
        <f t="shared" si="162"/>
        <v>42614.675625000003</v>
      </c>
      <c r="L1735" s="11">
        <f t="shared" si="163"/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64"/>
        <v>0</v>
      </c>
      <c r="R1735" s="6" t="e">
        <f t="shared" si="165"/>
        <v>#DIV/0!</v>
      </c>
      <c r="S1735" t="str">
        <f t="shared" si="166"/>
        <v>music</v>
      </c>
      <c r="T1735" t="str">
        <f t="shared" si="167"/>
        <v>faith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1">
        <f t="shared" si="162"/>
        <v>42102.036527777775</v>
      </c>
      <c r="L1736" s="11">
        <f t="shared" si="163"/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64"/>
        <v>2.2222222222222223E-4</v>
      </c>
      <c r="R1736" s="6">
        <f t="shared" si="165"/>
        <v>1</v>
      </c>
      <c r="S1736" t="str">
        <f t="shared" si="166"/>
        <v>music</v>
      </c>
      <c r="T1736" t="str">
        <f t="shared" si="167"/>
        <v>faith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1">
        <f t="shared" si="162"/>
        <v>42559.814178240747</v>
      </c>
      <c r="L1737" s="11">
        <f t="shared" si="163"/>
        <v>42589.814178240747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64"/>
        <v>0.11</v>
      </c>
      <c r="R1737" s="6">
        <f t="shared" si="165"/>
        <v>55</v>
      </c>
      <c r="S1737" t="str">
        <f t="shared" si="166"/>
        <v>music</v>
      </c>
      <c r="T1737" t="str">
        <f t="shared" si="167"/>
        <v>faith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1">
        <f t="shared" si="162"/>
        <v>42286.861493055556</v>
      </c>
      <c r="L1738" s="11">
        <f t="shared" si="163"/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64"/>
        <v>7.3333333333333332E-3</v>
      </c>
      <c r="R1738" s="6">
        <f t="shared" si="165"/>
        <v>22</v>
      </c>
      <c r="S1738" t="str">
        <f t="shared" si="166"/>
        <v>music</v>
      </c>
      <c r="T1738" t="str">
        <f t="shared" si="167"/>
        <v>faith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1">
        <f t="shared" si="162"/>
        <v>42175.948981481488</v>
      </c>
      <c r="L1739" s="11">
        <f t="shared" si="163"/>
        <v>42205.948981481488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64"/>
        <v>0.21249999999999999</v>
      </c>
      <c r="R1739" s="6">
        <f t="shared" si="165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1">
        <f t="shared" si="162"/>
        <v>41884.874328703707</v>
      </c>
      <c r="L1740" s="11">
        <f t="shared" si="163"/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64"/>
        <v>4.0000000000000001E-3</v>
      </c>
      <c r="R1740" s="6">
        <f t="shared" si="165"/>
        <v>20</v>
      </c>
      <c r="S1740" t="str">
        <f t="shared" si="166"/>
        <v>music</v>
      </c>
      <c r="T1740" t="str">
        <f t="shared" si="167"/>
        <v>faith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1">
        <f t="shared" si="162"/>
        <v>42435.874212962968</v>
      </c>
      <c r="L1741" s="11">
        <f t="shared" si="163"/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64"/>
        <v>1E-3</v>
      </c>
      <c r="R1741" s="6">
        <f t="shared" si="165"/>
        <v>1</v>
      </c>
      <c r="S1741" t="str">
        <f t="shared" si="166"/>
        <v>music</v>
      </c>
      <c r="T1741" t="str">
        <f t="shared" si="167"/>
        <v>faith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1">
        <f t="shared" si="162"/>
        <v>42171.817384259266</v>
      </c>
      <c r="L1742" s="11">
        <f t="shared" si="163"/>
        <v>42201.817384259266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64"/>
        <v>0</v>
      </c>
      <c r="R1742" s="6" t="e">
        <f t="shared" si="165"/>
        <v>#DIV/0!</v>
      </c>
      <c r="S1742" t="str">
        <f t="shared" si="166"/>
        <v>music</v>
      </c>
      <c r="T1742" t="str">
        <f t="shared" si="167"/>
        <v>faith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1">
        <f t="shared" si="162"/>
        <v>42120.628136574072</v>
      </c>
      <c r="L1743" s="11">
        <f t="shared" si="163"/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64"/>
        <v>1.1083333333333334</v>
      </c>
      <c r="R1743" s="6">
        <f t="shared" si="165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1">
        <f t="shared" si="162"/>
        <v>42710.876967592587</v>
      </c>
      <c r="L1744" s="11">
        <f t="shared" si="163"/>
        <v>42742.875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64"/>
        <v>1.0874999999999999</v>
      </c>
      <c r="R1744" s="6">
        <f t="shared" si="165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1">
        <f t="shared" si="162"/>
        <v>42586.925636574073</v>
      </c>
      <c r="L1745" s="11">
        <f t="shared" si="163"/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64"/>
        <v>1.0041666666666667</v>
      </c>
      <c r="R1745" s="6">
        <f t="shared" si="165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1">
        <f t="shared" si="162"/>
        <v>42026.605057870373</v>
      </c>
      <c r="L1746" s="11">
        <f t="shared" si="163"/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64"/>
        <v>1.1845454545454546</v>
      </c>
      <c r="R1746" s="6">
        <f t="shared" si="165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1">
        <f t="shared" si="162"/>
        <v>42690.259699074071</v>
      </c>
      <c r="L1747" s="11">
        <f t="shared" si="163"/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64"/>
        <v>1.1401428571428571</v>
      </c>
      <c r="R1747" s="6">
        <f t="shared" si="165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1">
        <f t="shared" si="162"/>
        <v>42668.176701388889</v>
      </c>
      <c r="L1748" s="11">
        <f t="shared" si="163"/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64"/>
        <v>1.4810000000000001</v>
      </c>
      <c r="R1748" s="6">
        <f t="shared" si="165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1">
        <f t="shared" si="162"/>
        <v>42292.435532407413</v>
      </c>
      <c r="L1749" s="11">
        <f t="shared" si="163"/>
        <v>42321.625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64"/>
        <v>1.0495555555555556</v>
      </c>
      <c r="R1749" s="6">
        <f t="shared" si="165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1">
        <f t="shared" si="162"/>
        <v>42219.950729166667</v>
      </c>
      <c r="L1750" s="11">
        <f t="shared" si="163"/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64"/>
        <v>1.29948</v>
      </c>
      <c r="R1750" s="6">
        <f t="shared" si="165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1">
        <f t="shared" si="162"/>
        <v>42758.975937499999</v>
      </c>
      <c r="L1751" s="11">
        <f t="shared" si="163"/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64"/>
        <v>1.2348756218905472</v>
      </c>
      <c r="R1751" s="6">
        <f t="shared" si="165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1">
        <f t="shared" si="162"/>
        <v>42454.836851851855</v>
      </c>
      <c r="L1752" s="11">
        <f t="shared" si="163"/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64"/>
        <v>2.0162</v>
      </c>
      <c r="R1752" s="6">
        <f t="shared" si="165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1">
        <f t="shared" si="162"/>
        <v>42052.7815162037</v>
      </c>
      <c r="L1753" s="11">
        <f t="shared" si="163"/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64"/>
        <v>1.0289999999999999</v>
      </c>
      <c r="R1753" s="6">
        <f t="shared" si="165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1">
        <f t="shared" si="162"/>
        <v>42627.253263888888</v>
      </c>
      <c r="L1754" s="11">
        <f t="shared" si="163"/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64"/>
        <v>2.6016666666666666</v>
      </c>
      <c r="R1754" s="6">
        <f t="shared" si="165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1">
        <f t="shared" si="162"/>
        <v>42420.74962962963</v>
      </c>
      <c r="L1755" s="11">
        <f t="shared" si="163"/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64"/>
        <v>1.08</v>
      </c>
      <c r="R1755" s="6">
        <f t="shared" si="165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1">
        <f t="shared" si="162"/>
        <v>42067.876770833333</v>
      </c>
      <c r="L1756" s="11">
        <f t="shared" si="163"/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64"/>
        <v>1.1052941176470588</v>
      </c>
      <c r="R1756" s="6">
        <f t="shared" si="165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1">
        <f t="shared" si="162"/>
        <v>42252.788900462961</v>
      </c>
      <c r="L1757" s="11">
        <f t="shared" si="163"/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64"/>
        <v>1.2</v>
      </c>
      <c r="R1757" s="6">
        <f t="shared" si="165"/>
        <v>7.5</v>
      </c>
      <c r="S1757" t="str">
        <f t="shared" si="166"/>
        <v>photography</v>
      </c>
      <c r="T1757" t="str">
        <f t="shared" si="167"/>
        <v>photobooks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1">
        <f t="shared" si="162"/>
        <v>42571.167465277773</v>
      </c>
      <c r="L1758" s="11">
        <f t="shared" si="163"/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64"/>
        <v>1.0282909090909091</v>
      </c>
      <c r="R1758" s="6">
        <f t="shared" si="165"/>
        <v>47.13</v>
      </c>
      <c r="S1758" t="str">
        <f t="shared" si="166"/>
        <v>photography</v>
      </c>
      <c r="T1758" t="str">
        <f t="shared" si="167"/>
        <v>photobooks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1">
        <f t="shared" si="162"/>
        <v>42733.827349537038</v>
      </c>
      <c r="L1759" s="11">
        <f t="shared" si="163"/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64"/>
        <v>1.1599999999999999</v>
      </c>
      <c r="R1759" s="6">
        <f t="shared" si="165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1">
        <f t="shared" si="162"/>
        <v>42505.955925925926</v>
      </c>
      <c r="L1760" s="11">
        <f t="shared" si="163"/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64"/>
        <v>1.147</v>
      </c>
      <c r="R1760" s="6">
        <f t="shared" si="165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1">
        <f t="shared" si="162"/>
        <v>42068.829039351855</v>
      </c>
      <c r="L1761" s="11">
        <f t="shared" si="163"/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64"/>
        <v>1.0660000000000001</v>
      </c>
      <c r="R1761" s="6">
        <f t="shared" si="165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1">
        <f t="shared" si="162"/>
        <v>42405.67260416667</v>
      </c>
      <c r="L1762" s="11">
        <f t="shared" si="163"/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64"/>
        <v>1.6544000000000001</v>
      </c>
      <c r="R1762" s="6">
        <f t="shared" si="165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1">
        <f t="shared" si="162"/>
        <v>42209.567824074074</v>
      </c>
      <c r="L1763" s="11">
        <f t="shared" si="163"/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64"/>
        <v>1.55</v>
      </c>
      <c r="R1763" s="6">
        <f t="shared" si="165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1">
        <f t="shared" si="162"/>
        <v>42410.982002314813</v>
      </c>
      <c r="L1764" s="11">
        <f t="shared" si="163"/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64"/>
        <v>8.85</v>
      </c>
      <c r="R1764" s="6">
        <f t="shared" si="165"/>
        <v>35.4</v>
      </c>
      <c r="S1764" t="str">
        <f t="shared" si="166"/>
        <v>photography</v>
      </c>
      <c r="T1764" t="str">
        <f t="shared" si="167"/>
        <v>photobooks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1">
        <f t="shared" si="162"/>
        <v>42636.868518518517</v>
      </c>
      <c r="L1765" s="11">
        <f t="shared" si="163"/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64"/>
        <v>1.0190833333333333</v>
      </c>
      <c r="R1765" s="6">
        <f t="shared" si="165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1">
        <f t="shared" si="162"/>
        <v>41825.485868055555</v>
      </c>
      <c r="L1766" s="11">
        <f t="shared" si="163"/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64"/>
        <v>0.19600000000000001</v>
      </c>
      <c r="R1766" s="6">
        <f t="shared" si="165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1">
        <f t="shared" si="162"/>
        <v>41834.980462962965</v>
      </c>
      <c r="L1767" s="11">
        <f t="shared" si="163"/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64"/>
        <v>0.59467839999999994</v>
      </c>
      <c r="R1767" s="6">
        <f t="shared" si="165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1">
        <f t="shared" si="162"/>
        <v>41855.859814814816</v>
      </c>
      <c r="L1768" s="11">
        <f t="shared" si="163"/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64"/>
        <v>0</v>
      </c>
      <c r="R1768" s="6" t="e">
        <f t="shared" si="165"/>
        <v>#DIV/0!</v>
      </c>
      <c r="S1768" t="str">
        <f t="shared" si="166"/>
        <v>photography</v>
      </c>
      <c r="T1768" t="str">
        <f t="shared" si="167"/>
        <v>photobooks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1">
        <f t="shared" si="162"/>
        <v>41824.658379629633</v>
      </c>
      <c r="L1769" s="11">
        <f t="shared" si="163"/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64"/>
        <v>0.4572</v>
      </c>
      <c r="R1769" s="6">
        <f t="shared" si="165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1">
        <f t="shared" si="162"/>
        <v>41849.560694444444</v>
      </c>
      <c r="L1770" s="11">
        <f t="shared" si="163"/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64"/>
        <v>3.7400000000000003E-2</v>
      </c>
      <c r="R1770" s="6">
        <f t="shared" si="165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1">
        <f t="shared" si="162"/>
        <v>41987.818969907406</v>
      </c>
      <c r="L1771" s="11">
        <f t="shared" si="163"/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64"/>
        <v>2.7025E-2</v>
      </c>
      <c r="R1771" s="6">
        <f t="shared" si="165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1">
        <f t="shared" si="162"/>
        <v>41891.780023148152</v>
      </c>
      <c r="L1772" s="11">
        <f t="shared" si="163"/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64"/>
        <v>0.56514285714285717</v>
      </c>
      <c r="R1772" s="6">
        <f t="shared" si="165"/>
        <v>150.5</v>
      </c>
      <c r="S1772" t="str">
        <f t="shared" si="166"/>
        <v>photography</v>
      </c>
      <c r="T1772" t="str">
        <f t="shared" si="167"/>
        <v>photobooks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1">
        <f t="shared" si="162"/>
        <v>41905.979629629634</v>
      </c>
      <c r="L1773" s="11">
        <f t="shared" si="163"/>
        <v>41935.979629629634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64"/>
        <v>0.21309523809523809</v>
      </c>
      <c r="R1773" s="6">
        <f t="shared" si="165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1">
        <f t="shared" si="162"/>
        <v>41766.718009259261</v>
      </c>
      <c r="L1774" s="11">
        <f t="shared" si="163"/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64"/>
        <v>0.156</v>
      </c>
      <c r="R1774" s="6">
        <f t="shared" si="165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1">
        <f t="shared" si="162"/>
        <v>41978.760393518518</v>
      </c>
      <c r="L1775" s="11">
        <f t="shared" si="163"/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64"/>
        <v>6.2566666666666673E-2</v>
      </c>
      <c r="R1775" s="6">
        <f t="shared" si="165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1">
        <f t="shared" si="162"/>
        <v>41930.218657407408</v>
      </c>
      <c r="L1776" s="11">
        <f t="shared" si="163"/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64"/>
        <v>0.4592</v>
      </c>
      <c r="R1776" s="6">
        <f t="shared" si="165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1">
        <f t="shared" si="162"/>
        <v>41891.976388888892</v>
      </c>
      <c r="L1777" s="11">
        <f t="shared" si="163"/>
        <v>41936.976388888892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64"/>
        <v>0.65101538461538466</v>
      </c>
      <c r="R1777" s="6">
        <f t="shared" si="165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1">
        <f t="shared" si="162"/>
        <v>41905.95684027778</v>
      </c>
      <c r="L1778" s="11">
        <f t="shared" si="163"/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64"/>
        <v>6.7000000000000004E-2</v>
      </c>
      <c r="R1778" s="6">
        <f t="shared" si="165"/>
        <v>83.75</v>
      </c>
      <c r="S1778" t="str">
        <f t="shared" si="166"/>
        <v>photography</v>
      </c>
      <c r="T1778" t="str">
        <f t="shared" si="167"/>
        <v>photobooks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1">
        <f t="shared" si="162"/>
        <v>42025.357094907406</v>
      </c>
      <c r="L1779" s="11">
        <f t="shared" si="163"/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64"/>
        <v>0.135625</v>
      </c>
      <c r="R1779" s="6">
        <f t="shared" si="165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1">
        <f t="shared" si="162"/>
        <v>42045.86336805555</v>
      </c>
      <c r="L1780" s="11">
        <f t="shared" si="163"/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64"/>
        <v>1.9900000000000001E-2</v>
      </c>
      <c r="R1780" s="6">
        <f t="shared" si="165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1">
        <f t="shared" si="162"/>
        <v>42585.691898148143</v>
      </c>
      <c r="L1781" s="11">
        <f t="shared" si="163"/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64"/>
        <v>0.36236363636363639</v>
      </c>
      <c r="R1781" s="6">
        <f t="shared" si="165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1">
        <f t="shared" si="162"/>
        <v>42493.600810185191</v>
      </c>
      <c r="L1782" s="11">
        <f t="shared" si="163"/>
        <v>42553.600810185191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64"/>
        <v>0.39743333333333336</v>
      </c>
      <c r="R1782" s="6">
        <f t="shared" si="165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1">
        <f t="shared" si="162"/>
        <v>42597.617418981477</v>
      </c>
      <c r="L1783" s="11">
        <f t="shared" si="163"/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64"/>
        <v>0.25763636363636366</v>
      </c>
      <c r="R1783" s="6">
        <f t="shared" si="165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1">
        <f t="shared" si="162"/>
        <v>42388.575104166666</v>
      </c>
      <c r="L1784" s="11">
        <f t="shared" si="163"/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64"/>
        <v>0.15491428571428573</v>
      </c>
      <c r="R1784" s="6">
        <f t="shared" si="165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1">
        <f t="shared" si="162"/>
        <v>42115.949976851851</v>
      </c>
      <c r="L1785" s="11">
        <f t="shared" si="163"/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64"/>
        <v>0.236925</v>
      </c>
      <c r="R1785" s="6">
        <f t="shared" si="165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1">
        <f t="shared" si="162"/>
        <v>42003.655555555553</v>
      </c>
      <c r="L1786" s="11">
        <f t="shared" si="163"/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64"/>
        <v>0.39760000000000001</v>
      </c>
      <c r="R1786" s="6">
        <f t="shared" si="165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1">
        <f t="shared" si="162"/>
        <v>41897.134895833333</v>
      </c>
      <c r="L1787" s="11">
        <f t="shared" si="163"/>
        <v>41928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64"/>
        <v>0.20220833333333332</v>
      </c>
      <c r="R1787" s="6">
        <f t="shared" si="165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1">
        <f t="shared" si="162"/>
        <v>41958.550659722227</v>
      </c>
      <c r="L1788" s="11">
        <f t="shared" si="163"/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64"/>
        <v>0.47631578947368419</v>
      </c>
      <c r="R1788" s="6">
        <f t="shared" si="165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1">
        <f t="shared" si="162"/>
        <v>42068.65552083333</v>
      </c>
      <c r="L1789" s="11">
        <f t="shared" si="163"/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64"/>
        <v>0.15329999999999999</v>
      </c>
      <c r="R1789" s="6">
        <f t="shared" si="165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1">
        <f t="shared" si="162"/>
        <v>41913.94840277778</v>
      </c>
      <c r="L1790" s="11">
        <f t="shared" si="163"/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64"/>
        <v>1.3818181818181818E-2</v>
      </c>
      <c r="R1790" s="6">
        <f t="shared" si="165"/>
        <v>19</v>
      </c>
      <c r="S1790" t="str">
        <f t="shared" si="166"/>
        <v>photography</v>
      </c>
      <c r="T1790" t="str">
        <f t="shared" si="167"/>
        <v>photobooks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1">
        <f t="shared" si="162"/>
        <v>41956.250034722223</v>
      </c>
      <c r="L1791" s="11">
        <f t="shared" si="163"/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64"/>
        <v>5.0000000000000001E-3</v>
      </c>
      <c r="R1791" s="6">
        <f t="shared" si="165"/>
        <v>10</v>
      </c>
      <c r="S1791" t="str">
        <f t="shared" si="166"/>
        <v>photography</v>
      </c>
      <c r="T1791" t="str">
        <f t="shared" si="167"/>
        <v>photobooks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1">
        <f t="shared" si="162"/>
        <v>42010.674513888895</v>
      </c>
      <c r="L1792" s="11">
        <f t="shared" si="163"/>
        <v>42040.674513888895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64"/>
        <v>4.9575757575757579E-2</v>
      </c>
      <c r="R1792" s="6">
        <f t="shared" si="165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1">
        <f t="shared" si="162"/>
        <v>41973.740335648152</v>
      </c>
      <c r="L1793" s="11">
        <f t="shared" si="163"/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64"/>
        <v>3.5666666666666666E-2</v>
      </c>
      <c r="R1793" s="6">
        <f t="shared" si="165"/>
        <v>26.75</v>
      </c>
      <c r="S1793" t="str">
        <f t="shared" si="166"/>
        <v>photography</v>
      </c>
      <c r="T1793" t="str">
        <f t="shared" si="167"/>
        <v>photobooks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1">
        <f t="shared" si="162"/>
        <v>42189.031041666662</v>
      </c>
      <c r="L1794" s="11">
        <f t="shared" si="163"/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64"/>
        <v>0.61124000000000001</v>
      </c>
      <c r="R1794" s="6">
        <f t="shared" si="165"/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1">
        <f t="shared" ref="K1795:K1858" si="168">(((J1795/60)/60)/24)+DATE(1970,1,1)</f>
        <v>41940.89166666667</v>
      </c>
      <c r="L1795" s="11">
        <f t="shared" ref="L1795:L1858" si="169">(((I1795/60)/60)/24)+DATE(1970,1,1)</f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70">E1795/D1795</f>
        <v>1.3333333333333334E-2</v>
      </c>
      <c r="R1795" s="6">
        <f t="shared" ref="R1795:R1858" si="171">E1795/N1795</f>
        <v>20</v>
      </c>
      <c r="S1795" t="str">
        <f t="shared" ref="S1795:S1858" si="172">LEFT(P1795, SEARCH("/", P1795)-1)</f>
        <v>photography</v>
      </c>
      <c r="T1795" t="str">
        <f t="shared" ref="T1795:T1858" si="173">RIGHT(P1795,LEN(P1795)-SEARCH("/",P1795))</f>
        <v>photobooks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1">
        <f t="shared" si="168"/>
        <v>42011.551180555558</v>
      </c>
      <c r="L1796" s="11">
        <f t="shared" si="169"/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70"/>
        <v>0.11077777777777778</v>
      </c>
      <c r="R1796" s="6">
        <f t="shared" si="171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1">
        <f t="shared" si="168"/>
        <v>42628.288668981477</v>
      </c>
      <c r="L1797" s="11">
        <f t="shared" si="169"/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70"/>
        <v>0.38735714285714284</v>
      </c>
      <c r="R1797" s="6">
        <f t="shared" si="171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1">
        <f t="shared" si="168"/>
        <v>42515.439421296294</v>
      </c>
      <c r="L1798" s="11">
        <f t="shared" si="169"/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70"/>
        <v>0.22052631578947368</v>
      </c>
      <c r="R1798" s="6">
        <f t="shared" si="171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1">
        <f t="shared" si="168"/>
        <v>42689.56931712963</v>
      </c>
      <c r="L1799" s="11">
        <f t="shared" si="169"/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70"/>
        <v>0.67549999999999999</v>
      </c>
      <c r="R1799" s="6">
        <f t="shared" si="171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1">
        <f t="shared" si="168"/>
        <v>42344.32677083333</v>
      </c>
      <c r="L1800" s="11">
        <f t="shared" si="169"/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70"/>
        <v>0.136375</v>
      </c>
      <c r="R1800" s="6">
        <f t="shared" si="171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1">
        <f t="shared" si="168"/>
        <v>41934.842685185184</v>
      </c>
      <c r="L1801" s="11">
        <f t="shared" si="169"/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70"/>
        <v>1.7457500000000001E-2</v>
      </c>
      <c r="R1801" s="6">
        <f t="shared" si="171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1">
        <f t="shared" si="168"/>
        <v>42623.606134259258</v>
      </c>
      <c r="L1802" s="11">
        <f t="shared" si="169"/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70"/>
        <v>0.20449632511889321</v>
      </c>
      <c r="R1802" s="6">
        <f t="shared" si="171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1">
        <f t="shared" si="168"/>
        <v>42321.660509259258</v>
      </c>
      <c r="L1803" s="11">
        <f t="shared" si="169"/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70"/>
        <v>0.13852941176470587</v>
      </c>
      <c r="R1803" s="6">
        <f t="shared" si="171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1">
        <f t="shared" si="168"/>
        <v>42159.47256944445</v>
      </c>
      <c r="L1804" s="11">
        <f t="shared" si="169"/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70"/>
        <v>0.48485714285714288</v>
      </c>
      <c r="R1804" s="6">
        <f t="shared" si="171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1">
        <f t="shared" si="168"/>
        <v>42018.071550925932</v>
      </c>
      <c r="L1805" s="11">
        <f t="shared" si="169"/>
        <v>42049.071550925932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70"/>
        <v>0.308</v>
      </c>
      <c r="R1805" s="6">
        <f t="shared" si="171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1">
        <f t="shared" si="168"/>
        <v>42282.678287037037</v>
      </c>
      <c r="L1806" s="11">
        <f t="shared" si="169"/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70"/>
        <v>0.35174193548387095</v>
      </c>
      <c r="R1806" s="6">
        <f t="shared" si="171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1">
        <f t="shared" si="168"/>
        <v>42247.803912037038</v>
      </c>
      <c r="L1807" s="11">
        <f t="shared" si="169"/>
        <v>42279.75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70"/>
        <v>0.36404444444444445</v>
      </c>
      <c r="R1807" s="6">
        <f t="shared" si="171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1">
        <f t="shared" si="168"/>
        <v>41877.638298611113</v>
      </c>
      <c r="L1808" s="11">
        <f t="shared" si="169"/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70"/>
        <v>2.955E-2</v>
      </c>
      <c r="R1808" s="6">
        <f t="shared" si="171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1">
        <f t="shared" si="168"/>
        <v>41880.068437499998</v>
      </c>
      <c r="L1809" s="11">
        <f t="shared" si="169"/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70"/>
        <v>0.1106</v>
      </c>
      <c r="R1809" s="6">
        <f t="shared" si="171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1">
        <f t="shared" si="168"/>
        <v>42742.680902777778</v>
      </c>
      <c r="L1810" s="11">
        <f t="shared" si="169"/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70"/>
        <v>0.41407142857142859</v>
      </c>
      <c r="R1810" s="6">
        <f t="shared" si="171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1">
        <f t="shared" si="168"/>
        <v>42029.907858796301</v>
      </c>
      <c r="L1811" s="11">
        <f t="shared" si="169"/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70"/>
        <v>0.10857142857142857</v>
      </c>
      <c r="R1811" s="6">
        <f t="shared" si="171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1">
        <f t="shared" si="168"/>
        <v>41860.91002314815</v>
      </c>
      <c r="L1812" s="11">
        <f t="shared" si="169"/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70"/>
        <v>3.3333333333333333E-2</v>
      </c>
      <c r="R1812" s="6">
        <f t="shared" si="171"/>
        <v>7.5</v>
      </c>
      <c r="S1812" t="str">
        <f t="shared" si="172"/>
        <v>photography</v>
      </c>
      <c r="T1812" t="str">
        <f t="shared" si="173"/>
        <v>photobooks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1">
        <f t="shared" si="168"/>
        <v>41876.433680555558</v>
      </c>
      <c r="L1813" s="11">
        <f t="shared" si="169"/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70"/>
        <v>7.407407407407407E-4</v>
      </c>
      <c r="R1813" s="6">
        <f t="shared" si="171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1">
        <f t="shared" si="168"/>
        <v>42524.318703703699</v>
      </c>
      <c r="L1814" s="11">
        <f t="shared" si="169"/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70"/>
        <v>0.13307692307692306</v>
      </c>
      <c r="R1814" s="6">
        <f t="shared" si="171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1">
        <f t="shared" si="168"/>
        <v>41829.889027777775</v>
      </c>
      <c r="L1815" s="11">
        <f t="shared" si="169"/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70"/>
        <v>0</v>
      </c>
      <c r="R1815" s="6" t="e">
        <f t="shared" si="171"/>
        <v>#DIV/0!</v>
      </c>
      <c r="S1815" t="str">
        <f t="shared" si="172"/>
        <v>photography</v>
      </c>
      <c r="T1815" t="str">
        <f t="shared" si="173"/>
        <v>photobooks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1">
        <f t="shared" si="168"/>
        <v>42033.314074074078</v>
      </c>
      <c r="L1816" s="11">
        <f t="shared" si="169"/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70"/>
        <v>0.49183333333333334</v>
      </c>
      <c r="R1816" s="6">
        <f t="shared" si="171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1">
        <f t="shared" si="168"/>
        <v>42172.906678240746</v>
      </c>
      <c r="L1817" s="11">
        <f t="shared" si="169"/>
        <v>42186.906678240746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70"/>
        <v>0</v>
      </c>
      <c r="R1817" s="6" t="e">
        <f t="shared" si="171"/>
        <v>#DIV/0!</v>
      </c>
      <c r="S1817" t="str">
        <f t="shared" si="172"/>
        <v>photography</v>
      </c>
      <c r="T1817" t="str">
        <f t="shared" si="173"/>
        <v>photobooks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1">
        <f t="shared" si="168"/>
        <v>42548.876192129625</v>
      </c>
      <c r="L1818" s="11">
        <f t="shared" si="169"/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70"/>
        <v>2.036E-2</v>
      </c>
      <c r="R1818" s="6">
        <f t="shared" si="171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1">
        <f t="shared" si="168"/>
        <v>42705.662118055552</v>
      </c>
      <c r="L1819" s="11">
        <f t="shared" si="169"/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70"/>
        <v>0.52327777777777773</v>
      </c>
      <c r="R1819" s="6">
        <f t="shared" si="171"/>
        <v>94.19</v>
      </c>
      <c r="S1819" t="str">
        <f t="shared" si="172"/>
        <v>photography</v>
      </c>
      <c r="T1819" t="str">
        <f t="shared" si="173"/>
        <v>photobooks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1">
        <f t="shared" si="168"/>
        <v>42067.234375</v>
      </c>
      <c r="L1820" s="11">
        <f t="shared" si="169"/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70"/>
        <v>0</v>
      </c>
      <c r="R1820" s="6" t="e">
        <f t="shared" si="171"/>
        <v>#DIV/0!</v>
      </c>
      <c r="S1820" t="str">
        <f t="shared" si="172"/>
        <v>photography</v>
      </c>
      <c r="T1820" t="str">
        <f t="shared" si="173"/>
        <v>photobooks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1">
        <f t="shared" si="168"/>
        <v>41820.752268518518</v>
      </c>
      <c r="L1821" s="11">
        <f t="shared" si="169"/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70"/>
        <v>2.0833333333333332E-2</v>
      </c>
      <c r="R1821" s="6">
        <f t="shared" si="171"/>
        <v>6.25</v>
      </c>
      <c r="S1821" t="str">
        <f t="shared" si="172"/>
        <v>photography</v>
      </c>
      <c r="T1821" t="str">
        <f t="shared" si="173"/>
        <v>photobooks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1">
        <f t="shared" si="168"/>
        <v>42065.084375000006</v>
      </c>
      <c r="L1822" s="11">
        <f t="shared" si="169"/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70"/>
        <v>6.565384615384616E-2</v>
      </c>
      <c r="R1822" s="6">
        <f t="shared" si="171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1">
        <f t="shared" si="168"/>
        <v>40926.319062499999</v>
      </c>
      <c r="L1823" s="11">
        <f t="shared" si="169"/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70"/>
        <v>1.3489</v>
      </c>
      <c r="R1823" s="6">
        <f t="shared" si="171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1">
        <f t="shared" si="168"/>
        <v>41634.797013888885</v>
      </c>
      <c r="L1824" s="11">
        <f t="shared" si="169"/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70"/>
        <v>1</v>
      </c>
      <c r="R1824" s="6">
        <f t="shared" si="171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1">
        <f t="shared" si="168"/>
        <v>41176.684907407405</v>
      </c>
      <c r="L1825" s="11">
        <f t="shared" si="169"/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70"/>
        <v>1.1585714285714286</v>
      </c>
      <c r="R1825" s="6">
        <f t="shared" si="171"/>
        <v>24.575757575757574</v>
      </c>
      <c r="S1825" t="str">
        <f t="shared" si="172"/>
        <v>music</v>
      </c>
      <c r="T1825" t="str">
        <f t="shared" si="173"/>
        <v>rock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1">
        <f t="shared" si="168"/>
        <v>41626.916284722225</v>
      </c>
      <c r="L1826" s="11">
        <f t="shared" si="169"/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70"/>
        <v>1.0006666666666666</v>
      </c>
      <c r="R1826" s="6">
        <f t="shared" si="171"/>
        <v>75.05</v>
      </c>
      <c r="S1826" t="str">
        <f t="shared" si="172"/>
        <v>music</v>
      </c>
      <c r="T1826" t="str">
        <f t="shared" si="173"/>
        <v>rock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1">
        <f t="shared" si="168"/>
        <v>41443.83452546296</v>
      </c>
      <c r="L1827" s="11">
        <f t="shared" si="169"/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70"/>
        <v>1.0505</v>
      </c>
      <c r="R1827" s="6">
        <f t="shared" si="171"/>
        <v>42.02</v>
      </c>
      <c r="S1827" t="str">
        <f t="shared" si="172"/>
        <v>music</v>
      </c>
      <c r="T1827" t="str">
        <f t="shared" si="173"/>
        <v>rock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1">
        <f t="shared" si="168"/>
        <v>41657.923807870371</v>
      </c>
      <c r="L1828" s="11">
        <f t="shared" si="169"/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70"/>
        <v>1.01</v>
      </c>
      <c r="R1828" s="6">
        <f t="shared" si="171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1">
        <f t="shared" si="168"/>
        <v>40555.325937499998</v>
      </c>
      <c r="L1829" s="11">
        <f t="shared" si="169"/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70"/>
        <v>1.0066250000000001</v>
      </c>
      <c r="R1829" s="6">
        <f t="shared" si="171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1">
        <f t="shared" si="168"/>
        <v>41736.899652777778</v>
      </c>
      <c r="L1830" s="11">
        <f t="shared" si="169"/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70"/>
        <v>1.0016</v>
      </c>
      <c r="R1830" s="6">
        <f t="shared" si="171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1">
        <f t="shared" si="168"/>
        <v>40516.087627314817</v>
      </c>
      <c r="L1831" s="11">
        <f t="shared" si="169"/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70"/>
        <v>1.6668333333333334</v>
      </c>
      <c r="R1831" s="6">
        <f t="shared" si="171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1">
        <f t="shared" si="168"/>
        <v>41664.684108796297</v>
      </c>
      <c r="L1832" s="11">
        <f t="shared" si="169"/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70"/>
        <v>1.0153333333333334</v>
      </c>
      <c r="R1832" s="6">
        <f t="shared" si="171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1">
        <f t="shared" si="168"/>
        <v>41026.996099537035</v>
      </c>
      <c r="L1833" s="11">
        <f t="shared" si="169"/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70"/>
        <v>1.03</v>
      </c>
      <c r="R1833" s="6">
        <f t="shared" si="171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1">
        <f t="shared" si="168"/>
        <v>40576.539664351854</v>
      </c>
      <c r="L1834" s="11">
        <f t="shared" si="169"/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70"/>
        <v>1.4285714285714286</v>
      </c>
      <c r="R1834" s="6">
        <f t="shared" si="171"/>
        <v>25</v>
      </c>
      <c r="S1834" t="str">
        <f t="shared" si="172"/>
        <v>music</v>
      </c>
      <c r="T1834" t="str">
        <f t="shared" si="173"/>
        <v>rock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1">
        <f t="shared" si="168"/>
        <v>41303.044016203705</v>
      </c>
      <c r="L1835" s="11">
        <f t="shared" si="169"/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70"/>
        <v>2.625</v>
      </c>
      <c r="R1835" s="6">
        <f t="shared" si="171"/>
        <v>42</v>
      </c>
      <c r="S1835" t="str">
        <f t="shared" si="172"/>
        <v>music</v>
      </c>
      <c r="T1835" t="str">
        <f t="shared" si="173"/>
        <v>rock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1">
        <f t="shared" si="168"/>
        <v>41988.964062500003</v>
      </c>
      <c r="L1836" s="11">
        <f t="shared" si="169"/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70"/>
        <v>1.1805000000000001</v>
      </c>
      <c r="R1836" s="6">
        <f t="shared" si="171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1">
        <f t="shared" si="168"/>
        <v>42430.702210648145</v>
      </c>
      <c r="L1837" s="11">
        <f t="shared" si="169"/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70"/>
        <v>1.04</v>
      </c>
      <c r="R1837" s="6">
        <f t="shared" si="171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1">
        <f t="shared" si="168"/>
        <v>41305.809363425928</v>
      </c>
      <c r="L1838" s="11">
        <f t="shared" si="169"/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70"/>
        <v>2.0034000000000001</v>
      </c>
      <c r="R1838" s="6">
        <f t="shared" si="171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1">
        <f t="shared" si="168"/>
        <v>40926.047858796301</v>
      </c>
      <c r="L1839" s="11">
        <f t="shared" si="169"/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70"/>
        <v>3.0683333333333334</v>
      </c>
      <c r="R1839" s="6">
        <f t="shared" si="171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1">
        <f t="shared" si="168"/>
        <v>40788.786539351851</v>
      </c>
      <c r="L1840" s="11">
        <f t="shared" si="169"/>
        <v>40817.125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70"/>
        <v>1.00149</v>
      </c>
      <c r="R1840" s="6">
        <f t="shared" si="171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1">
        <f t="shared" si="168"/>
        <v>42614.722013888888</v>
      </c>
      <c r="L1841" s="11">
        <f t="shared" si="169"/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70"/>
        <v>2.0529999999999999</v>
      </c>
      <c r="R1841" s="6">
        <f t="shared" si="171"/>
        <v>45.62222222222222</v>
      </c>
      <c r="S1841" t="str">
        <f t="shared" si="172"/>
        <v>music</v>
      </c>
      <c r="T1841" t="str">
        <f t="shared" si="173"/>
        <v>rock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1">
        <f t="shared" si="168"/>
        <v>41382.096180555556</v>
      </c>
      <c r="L1842" s="11">
        <f t="shared" si="169"/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70"/>
        <v>1.0888888888888888</v>
      </c>
      <c r="R1842" s="6">
        <f t="shared" si="171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1">
        <f t="shared" si="168"/>
        <v>41745.84542824074</v>
      </c>
      <c r="L1843" s="11">
        <f t="shared" si="169"/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70"/>
        <v>1.0175000000000001</v>
      </c>
      <c r="R1843" s="6">
        <f t="shared" si="171"/>
        <v>50.875</v>
      </c>
      <c r="S1843" t="str">
        <f t="shared" si="172"/>
        <v>music</v>
      </c>
      <c r="T1843" t="str">
        <f t="shared" si="173"/>
        <v>rock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1">
        <f t="shared" si="168"/>
        <v>42031.631724537037</v>
      </c>
      <c r="L1844" s="11">
        <f t="shared" si="169"/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70"/>
        <v>1.2524999999999999</v>
      </c>
      <c r="R1844" s="6">
        <f t="shared" si="171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1">
        <f t="shared" si="168"/>
        <v>40564.994837962964</v>
      </c>
      <c r="L1845" s="11">
        <f t="shared" si="169"/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70"/>
        <v>1.2400610000000001</v>
      </c>
      <c r="R1845" s="6">
        <f t="shared" si="171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1">
        <f t="shared" si="168"/>
        <v>40666.973541666666</v>
      </c>
      <c r="L1846" s="11">
        <f t="shared" si="169"/>
        <v>40705.125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70"/>
        <v>1.014</v>
      </c>
      <c r="R1846" s="6">
        <f t="shared" si="171"/>
        <v>76.05</v>
      </c>
      <c r="S1846" t="str">
        <f t="shared" si="172"/>
        <v>music</v>
      </c>
      <c r="T1846" t="str">
        <f t="shared" si="173"/>
        <v>rock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1">
        <f t="shared" si="168"/>
        <v>42523.333310185189</v>
      </c>
      <c r="L1847" s="11">
        <f t="shared" si="169"/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70"/>
        <v>1</v>
      </c>
      <c r="R1847" s="6">
        <f t="shared" si="171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1">
        <f t="shared" si="168"/>
        <v>41228.650196759263</v>
      </c>
      <c r="L1848" s="11">
        <f t="shared" si="169"/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70"/>
        <v>1.3792666666666666</v>
      </c>
      <c r="R1848" s="6">
        <f t="shared" si="171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1">
        <f t="shared" si="168"/>
        <v>42094.236481481479</v>
      </c>
      <c r="L1849" s="11">
        <f t="shared" si="169"/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70"/>
        <v>1.2088000000000001</v>
      </c>
      <c r="R1849" s="6">
        <f t="shared" si="171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1">
        <f t="shared" si="168"/>
        <v>40691.788055555553</v>
      </c>
      <c r="L1850" s="11">
        <f t="shared" si="169"/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70"/>
        <v>1.0736666666666668</v>
      </c>
      <c r="R1850" s="6">
        <f t="shared" si="171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1">
        <f t="shared" si="168"/>
        <v>41169.845590277779</v>
      </c>
      <c r="L1851" s="11">
        <f t="shared" si="169"/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70"/>
        <v>1.0033333333333334</v>
      </c>
      <c r="R1851" s="6">
        <f t="shared" si="171"/>
        <v>37.625</v>
      </c>
      <c r="S1851" t="str">
        <f t="shared" si="172"/>
        <v>music</v>
      </c>
      <c r="T1851" t="str">
        <f t="shared" si="173"/>
        <v>rock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1">
        <f t="shared" si="168"/>
        <v>41800.959490740745</v>
      </c>
      <c r="L1852" s="11">
        <f t="shared" si="169"/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70"/>
        <v>1.0152222222222222</v>
      </c>
      <c r="R1852" s="6">
        <f t="shared" si="171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1">
        <f t="shared" si="168"/>
        <v>41827.906689814816</v>
      </c>
      <c r="L1853" s="11">
        <f t="shared" si="169"/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70"/>
        <v>1.0007692307692309</v>
      </c>
      <c r="R1853" s="6">
        <f t="shared" si="171"/>
        <v>50.03846153846154</v>
      </c>
      <c r="S1853" t="str">
        <f t="shared" si="172"/>
        <v>music</v>
      </c>
      <c r="T1853" t="str">
        <f t="shared" si="173"/>
        <v>rock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1">
        <f t="shared" si="168"/>
        <v>42081.77143518519</v>
      </c>
      <c r="L1854" s="11">
        <f t="shared" si="169"/>
        <v>42119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70"/>
        <v>1.1696666666666666</v>
      </c>
      <c r="R1854" s="6">
        <f t="shared" si="171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1">
        <f t="shared" si="168"/>
        <v>41177.060381944444</v>
      </c>
      <c r="L1855" s="11">
        <f t="shared" si="169"/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70"/>
        <v>1.01875</v>
      </c>
      <c r="R1855" s="6">
        <f t="shared" si="171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1">
        <f t="shared" si="168"/>
        <v>41388.021261574075</v>
      </c>
      <c r="L1856" s="11">
        <f t="shared" si="169"/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70"/>
        <v>1.0212366666666666</v>
      </c>
      <c r="R1856" s="6">
        <f t="shared" si="171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1">
        <f t="shared" si="168"/>
        <v>41600.538657407407</v>
      </c>
      <c r="L1857" s="11">
        <f t="shared" si="169"/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70"/>
        <v>1.5405897142857143</v>
      </c>
      <c r="R1857" s="6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1">
        <f t="shared" si="168"/>
        <v>41817.854999999996</v>
      </c>
      <c r="L1858" s="11">
        <f t="shared" si="169"/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70"/>
        <v>1.0125</v>
      </c>
      <c r="R1858" s="6">
        <f t="shared" si="171"/>
        <v>53.289473684210527</v>
      </c>
      <c r="S1858" t="str">
        <f t="shared" si="172"/>
        <v>music</v>
      </c>
      <c r="T1858" t="str">
        <f t="shared" si="173"/>
        <v>rock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1">
        <f t="shared" ref="K1859:K1922" si="174">(((J1859/60)/60)/24)+DATE(1970,1,1)</f>
        <v>41864.76866898148</v>
      </c>
      <c r="L1859" s="11">
        <f t="shared" ref="L1859:L1922" si="175">(((I1859/60)/60)/24)+DATE(1970,1,1)</f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76">E1859/D1859</f>
        <v>1</v>
      </c>
      <c r="R1859" s="6">
        <f t="shared" ref="R1859:R1922" si="177">E1859/N1859</f>
        <v>136.36363636363637</v>
      </c>
      <c r="S1859" t="str">
        <f t="shared" ref="S1859:S1922" si="178">LEFT(P1859, SEARCH("/", P1859)-1)</f>
        <v>music</v>
      </c>
      <c r="T1859" t="str">
        <f t="shared" ref="T1859:T1922" si="179">RIGHT(P1859,LEN(P1859)-SEARCH("/",P1859))</f>
        <v>rock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1">
        <f t="shared" si="174"/>
        <v>40833.200474537036</v>
      </c>
      <c r="L1860" s="11">
        <f t="shared" si="175"/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76"/>
        <v>1.0874800874800874</v>
      </c>
      <c r="R1860" s="6">
        <f t="shared" si="177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1">
        <f t="shared" si="174"/>
        <v>40778.770011574074</v>
      </c>
      <c r="L1861" s="11">
        <f t="shared" si="175"/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76"/>
        <v>1.3183333333333334</v>
      </c>
      <c r="R1861" s="6">
        <f t="shared" si="177"/>
        <v>70.625</v>
      </c>
      <c r="S1861" t="str">
        <f t="shared" si="178"/>
        <v>music</v>
      </c>
      <c r="T1861" t="str">
        <f t="shared" si="179"/>
        <v>rock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1">
        <f t="shared" si="174"/>
        <v>41655.709305555552</v>
      </c>
      <c r="L1862" s="11">
        <f t="shared" si="175"/>
        <v>41676.709305555552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76"/>
        <v>1.3346666666666667</v>
      </c>
      <c r="R1862" s="6">
        <f t="shared" si="177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1">
        <f t="shared" si="174"/>
        <v>42000.300243055557</v>
      </c>
      <c r="L1863" s="11">
        <f t="shared" si="175"/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76"/>
        <v>0</v>
      </c>
      <c r="R1863" s="6" t="e">
        <f t="shared" si="177"/>
        <v>#DIV/0!</v>
      </c>
      <c r="S1863" t="str">
        <f t="shared" si="178"/>
        <v>games</v>
      </c>
      <c r="T1863" t="str">
        <f t="shared" si="179"/>
        <v>mobile games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1">
        <f t="shared" si="174"/>
        <v>42755.492754629624</v>
      </c>
      <c r="L1864" s="11">
        <f t="shared" si="175"/>
        <v>42802.3125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76"/>
        <v>8.0833333333333326E-2</v>
      </c>
      <c r="R1864" s="6">
        <f t="shared" si="177"/>
        <v>90.9375</v>
      </c>
      <c r="S1864" t="str">
        <f t="shared" si="178"/>
        <v>games</v>
      </c>
      <c r="T1864" t="str">
        <f t="shared" si="179"/>
        <v>mobile games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1">
        <f t="shared" si="174"/>
        <v>41772.797280092593</v>
      </c>
      <c r="L1865" s="11">
        <f t="shared" si="175"/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76"/>
        <v>4.0000000000000001E-3</v>
      </c>
      <c r="R1865" s="6">
        <f t="shared" si="177"/>
        <v>5</v>
      </c>
      <c r="S1865" t="str">
        <f t="shared" si="178"/>
        <v>games</v>
      </c>
      <c r="T1865" t="str">
        <f t="shared" si="179"/>
        <v>mobile games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1">
        <f t="shared" si="174"/>
        <v>41733.716435185182</v>
      </c>
      <c r="L1866" s="11">
        <f t="shared" si="175"/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76"/>
        <v>0.42892307692307691</v>
      </c>
      <c r="R1866" s="6">
        <f t="shared" si="177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1">
        <f t="shared" si="174"/>
        <v>42645.367442129631</v>
      </c>
      <c r="L1867" s="11">
        <f t="shared" si="175"/>
        <v>42680.409108796302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76"/>
        <v>3.6363636363636364E-5</v>
      </c>
      <c r="R1867" s="6">
        <f t="shared" si="177"/>
        <v>2</v>
      </c>
      <c r="S1867" t="str">
        <f t="shared" si="178"/>
        <v>games</v>
      </c>
      <c r="T1867" t="str">
        <f t="shared" si="179"/>
        <v>mobile games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1">
        <f t="shared" si="174"/>
        <v>42742.246493055558</v>
      </c>
      <c r="L1868" s="11">
        <f t="shared" si="175"/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76"/>
        <v>5.0000000000000001E-3</v>
      </c>
      <c r="R1868" s="6">
        <f t="shared" si="177"/>
        <v>62.5</v>
      </c>
      <c r="S1868" t="str">
        <f t="shared" si="178"/>
        <v>games</v>
      </c>
      <c r="T1868" t="str">
        <f t="shared" si="179"/>
        <v>mobile games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1">
        <f t="shared" si="174"/>
        <v>42649.924907407403</v>
      </c>
      <c r="L1869" s="11">
        <f t="shared" si="175"/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76"/>
        <v>5.0000000000000001E-4</v>
      </c>
      <c r="R1869" s="6">
        <f t="shared" si="177"/>
        <v>10</v>
      </c>
      <c r="S1869" t="str">
        <f t="shared" si="178"/>
        <v>games</v>
      </c>
      <c r="T1869" t="str">
        <f t="shared" si="179"/>
        <v>mobile games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1">
        <f t="shared" si="174"/>
        <v>42328.779224537036</v>
      </c>
      <c r="L1870" s="11">
        <f t="shared" si="175"/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76"/>
        <v>4.8680000000000001E-2</v>
      </c>
      <c r="R1870" s="6">
        <f t="shared" si="177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1">
        <f t="shared" si="174"/>
        <v>42709.002881944441</v>
      </c>
      <c r="L1871" s="11">
        <f t="shared" si="175"/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76"/>
        <v>0</v>
      </c>
      <c r="R1871" s="6" t="e">
        <f t="shared" si="177"/>
        <v>#DIV/0!</v>
      </c>
      <c r="S1871" t="str">
        <f t="shared" si="178"/>
        <v>games</v>
      </c>
      <c r="T1871" t="str">
        <f t="shared" si="179"/>
        <v>mobile games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1">
        <f t="shared" si="174"/>
        <v>42371.355729166666</v>
      </c>
      <c r="L1872" s="11">
        <f t="shared" si="175"/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76"/>
        <v>0.10314285714285715</v>
      </c>
      <c r="R1872" s="6">
        <f t="shared" si="177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1">
        <f t="shared" si="174"/>
        <v>41923.783576388887</v>
      </c>
      <c r="L1873" s="11">
        <f t="shared" si="175"/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76"/>
        <v>0.7178461538461538</v>
      </c>
      <c r="R1873" s="6">
        <f t="shared" si="177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1">
        <f t="shared" si="174"/>
        <v>42155.129652777774</v>
      </c>
      <c r="L1874" s="11">
        <f t="shared" si="175"/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76"/>
        <v>1.06E-2</v>
      </c>
      <c r="R1874" s="6">
        <f t="shared" si="177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1">
        <f t="shared" si="174"/>
        <v>42164.615856481483</v>
      </c>
      <c r="L1875" s="11">
        <f t="shared" si="175"/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76"/>
        <v>4.4999999999999997E-3</v>
      </c>
      <c r="R1875" s="6">
        <f t="shared" si="177"/>
        <v>18</v>
      </c>
      <c r="S1875" t="str">
        <f t="shared" si="178"/>
        <v>games</v>
      </c>
      <c r="T1875" t="str">
        <f t="shared" si="179"/>
        <v>mobile games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1">
        <f t="shared" si="174"/>
        <v>42529.969131944439</v>
      </c>
      <c r="L1876" s="11">
        <f t="shared" si="175"/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76"/>
        <v>1.6249999999999999E-4</v>
      </c>
      <c r="R1876" s="6">
        <f t="shared" si="177"/>
        <v>13</v>
      </c>
      <c r="S1876" t="str">
        <f t="shared" si="178"/>
        <v>games</v>
      </c>
      <c r="T1876" t="str">
        <f t="shared" si="179"/>
        <v>mobile games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1">
        <f t="shared" si="174"/>
        <v>42528.899398148147</v>
      </c>
      <c r="L1877" s="11">
        <f t="shared" si="175"/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76"/>
        <v>5.1000000000000004E-3</v>
      </c>
      <c r="R1877" s="6">
        <f t="shared" si="177"/>
        <v>17</v>
      </c>
      <c r="S1877" t="str">
        <f t="shared" si="178"/>
        <v>games</v>
      </c>
      <c r="T1877" t="str">
        <f t="shared" si="179"/>
        <v>mobile games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1">
        <f t="shared" si="174"/>
        <v>41776.284780092588</v>
      </c>
      <c r="L1878" s="11">
        <f t="shared" si="175"/>
        <v>41806.284780092588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76"/>
        <v>0</v>
      </c>
      <c r="R1878" s="6" t="e">
        <f t="shared" si="177"/>
        <v>#DIV/0!</v>
      </c>
      <c r="S1878" t="str">
        <f t="shared" si="178"/>
        <v>games</v>
      </c>
      <c r="T1878" t="str">
        <f t="shared" si="179"/>
        <v>mobile games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1">
        <f t="shared" si="174"/>
        <v>42035.029224537036</v>
      </c>
      <c r="L1879" s="11">
        <f t="shared" si="175"/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76"/>
        <v>0</v>
      </c>
      <c r="R1879" s="6" t="e">
        <f t="shared" si="177"/>
        <v>#DIV/0!</v>
      </c>
      <c r="S1879" t="str">
        <f t="shared" si="178"/>
        <v>games</v>
      </c>
      <c r="T1879" t="str">
        <f t="shared" si="179"/>
        <v>mobile games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1">
        <f t="shared" si="174"/>
        <v>41773.008738425924</v>
      </c>
      <c r="L1880" s="11">
        <f t="shared" si="175"/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76"/>
        <v>0</v>
      </c>
      <c r="R1880" s="6" t="e">
        <f t="shared" si="177"/>
        <v>#DIV/0!</v>
      </c>
      <c r="S1880" t="str">
        <f t="shared" si="178"/>
        <v>games</v>
      </c>
      <c r="T1880" t="str">
        <f t="shared" si="179"/>
        <v>mobile games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1">
        <f t="shared" si="174"/>
        <v>42413.649641203709</v>
      </c>
      <c r="L1881" s="11">
        <f t="shared" si="175"/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76"/>
        <v>1.1999999999999999E-3</v>
      </c>
      <c r="R1881" s="6">
        <f t="shared" si="177"/>
        <v>3</v>
      </c>
      <c r="S1881" t="str">
        <f t="shared" si="178"/>
        <v>games</v>
      </c>
      <c r="T1881" t="str">
        <f t="shared" si="179"/>
        <v>mobile games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1">
        <f t="shared" si="174"/>
        <v>42430.566898148143</v>
      </c>
      <c r="L1882" s="11">
        <f t="shared" si="175"/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76"/>
        <v>0.20080000000000001</v>
      </c>
      <c r="R1882" s="6">
        <f t="shared" si="177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1">
        <f t="shared" si="174"/>
        <v>42043.152650462958</v>
      </c>
      <c r="L1883" s="11">
        <f t="shared" si="175"/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76"/>
        <v>1.726845</v>
      </c>
      <c r="R1883" s="6">
        <f t="shared" si="177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1">
        <f t="shared" si="174"/>
        <v>41067.949212962965</v>
      </c>
      <c r="L1884" s="11">
        <f t="shared" si="175"/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76"/>
        <v>1.008955223880597</v>
      </c>
      <c r="R1884" s="6">
        <f t="shared" si="177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1">
        <f t="shared" si="174"/>
        <v>40977.948009259257</v>
      </c>
      <c r="L1885" s="11">
        <f t="shared" si="175"/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76"/>
        <v>1.0480480480480481</v>
      </c>
      <c r="R1885" s="6">
        <f t="shared" si="177"/>
        <v>32.71875</v>
      </c>
      <c r="S1885" t="str">
        <f t="shared" si="178"/>
        <v>music</v>
      </c>
      <c r="T1885" t="str">
        <f t="shared" si="179"/>
        <v>indie rock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1">
        <f t="shared" si="174"/>
        <v>41205.198321759257</v>
      </c>
      <c r="L1886" s="11">
        <f t="shared" si="175"/>
        <v>41240.5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76"/>
        <v>1.351</v>
      </c>
      <c r="R1886" s="6">
        <f t="shared" si="177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1">
        <f t="shared" si="174"/>
        <v>41099.093865740739</v>
      </c>
      <c r="L1887" s="11">
        <f t="shared" si="175"/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76"/>
        <v>1.1632786885245903</v>
      </c>
      <c r="R1887" s="6">
        <f t="shared" si="177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1">
        <f t="shared" si="174"/>
        <v>41925.906689814816</v>
      </c>
      <c r="L1888" s="11">
        <f t="shared" si="175"/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76"/>
        <v>1.0208333333333333</v>
      </c>
      <c r="R1888" s="6">
        <f t="shared" si="177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1">
        <f t="shared" si="174"/>
        <v>42323.800138888888</v>
      </c>
      <c r="L1889" s="11">
        <f t="shared" si="175"/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76"/>
        <v>1.1116666666666666</v>
      </c>
      <c r="R1889" s="6">
        <f t="shared" si="177"/>
        <v>416.875</v>
      </c>
      <c r="S1889" t="str">
        <f t="shared" si="178"/>
        <v>music</v>
      </c>
      <c r="T1889" t="str">
        <f t="shared" si="179"/>
        <v>indie rock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1">
        <f t="shared" si="174"/>
        <v>40299.239953703705</v>
      </c>
      <c r="L1890" s="11">
        <f t="shared" si="175"/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76"/>
        <v>1.6608000000000001</v>
      </c>
      <c r="R1890" s="6">
        <f t="shared" si="177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1">
        <f t="shared" si="174"/>
        <v>41299.793356481481</v>
      </c>
      <c r="L1891" s="11">
        <f t="shared" si="175"/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76"/>
        <v>1.0660000000000001</v>
      </c>
      <c r="R1891" s="6">
        <f t="shared" si="177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1">
        <f t="shared" si="174"/>
        <v>41228.786203703705</v>
      </c>
      <c r="L1892" s="11">
        <f t="shared" si="175"/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76"/>
        <v>1.4458441666666668</v>
      </c>
      <c r="R1892" s="6">
        <f t="shared" si="177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1">
        <f t="shared" si="174"/>
        <v>40335.798078703701</v>
      </c>
      <c r="L1893" s="11">
        <f t="shared" si="175"/>
        <v>40381.25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76"/>
        <v>1.0555000000000001</v>
      </c>
      <c r="R1893" s="6">
        <f t="shared" si="177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1">
        <f t="shared" si="174"/>
        <v>40671.637511574074</v>
      </c>
      <c r="L1894" s="11">
        <f t="shared" si="175"/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76"/>
        <v>1.3660000000000001</v>
      </c>
      <c r="R1894" s="6">
        <f t="shared" si="177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1">
        <f t="shared" si="174"/>
        <v>40632.94195601852</v>
      </c>
      <c r="L1895" s="11">
        <f t="shared" si="175"/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76"/>
        <v>1.04</v>
      </c>
      <c r="R1895" s="6">
        <f t="shared" si="177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1">
        <f t="shared" si="174"/>
        <v>40920.904895833337</v>
      </c>
      <c r="L1896" s="11">
        <f t="shared" si="175"/>
        <v>40951.904895833337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76"/>
        <v>1.145</v>
      </c>
      <c r="R1896" s="6">
        <f t="shared" si="177"/>
        <v>57.25</v>
      </c>
      <c r="S1896" t="str">
        <f t="shared" si="178"/>
        <v>music</v>
      </c>
      <c r="T1896" t="str">
        <f t="shared" si="179"/>
        <v>indie rock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1">
        <f t="shared" si="174"/>
        <v>42267.746782407412</v>
      </c>
      <c r="L1897" s="11">
        <f t="shared" si="175"/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76"/>
        <v>1.0171957671957672</v>
      </c>
      <c r="R1897" s="6">
        <f t="shared" si="177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1">
        <f t="shared" si="174"/>
        <v>40981.710243055553</v>
      </c>
      <c r="L1898" s="11">
        <f t="shared" si="175"/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76"/>
        <v>1.2394678492239468</v>
      </c>
      <c r="R1898" s="6">
        <f t="shared" si="177"/>
        <v>43</v>
      </c>
      <c r="S1898" t="str">
        <f t="shared" si="178"/>
        <v>music</v>
      </c>
      <c r="T1898" t="str">
        <f t="shared" si="179"/>
        <v>indie rock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1">
        <f t="shared" si="174"/>
        <v>41680.583402777782</v>
      </c>
      <c r="L1899" s="11">
        <f t="shared" si="175"/>
        <v>41702.875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76"/>
        <v>1.0245669291338582</v>
      </c>
      <c r="R1899" s="6">
        <f t="shared" si="177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1">
        <f t="shared" si="174"/>
        <v>42366.192974537036</v>
      </c>
      <c r="L1900" s="11">
        <f t="shared" si="175"/>
        <v>42401.75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76"/>
        <v>1.4450000000000001</v>
      </c>
      <c r="R1900" s="6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1">
        <f t="shared" si="174"/>
        <v>42058.941736111112</v>
      </c>
      <c r="L1901" s="11">
        <f t="shared" si="175"/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76"/>
        <v>1.3333333333333333</v>
      </c>
      <c r="R1901" s="6">
        <f t="shared" si="177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1">
        <f t="shared" si="174"/>
        <v>41160.871886574074</v>
      </c>
      <c r="L1902" s="11">
        <f t="shared" si="175"/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76"/>
        <v>1.0936440000000001</v>
      </c>
      <c r="R1902" s="6">
        <f t="shared" si="177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1">
        <f t="shared" si="174"/>
        <v>42116.54315972222</v>
      </c>
      <c r="L1903" s="11">
        <f t="shared" si="175"/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76"/>
        <v>2.696969696969697E-2</v>
      </c>
      <c r="R1903" s="6">
        <f t="shared" si="177"/>
        <v>106.8</v>
      </c>
      <c r="S1903" t="str">
        <f t="shared" si="178"/>
        <v>technology</v>
      </c>
      <c r="T1903" t="str">
        <f t="shared" si="179"/>
        <v>gadgets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1">
        <f t="shared" si="174"/>
        <v>42037.789895833332</v>
      </c>
      <c r="L1904" s="11">
        <f t="shared" si="175"/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76"/>
        <v>1.2E-2</v>
      </c>
      <c r="R1904" s="6">
        <f t="shared" si="177"/>
        <v>4</v>
      </c>
      <c r="S1904" t="str">
        <f t="shared" si="178"/>
        <v>technology</v>
      </c>
      <c r="T1904" t="str">
        <f t="shared" si="179"/>
        <v>gadgets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1">
        <f t="shared" si="174"/>
        <v>42702.770729166667</v>
      </c>
      <c r="L1905" s="11">
        <f t="shared" si="175"/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76"/>
        <v>0.46600000000000003</v>
      </c>
      <c r="R1905" s="6">
        <f t="shared" si="177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1">
        <f t="shared" si="174"/>
        <v>42326.685428240744</v>
      </c>
      <c r="L1906" s="11">
        <f t="shared" si="175"/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76"/>
        <v>1E-3</v>
      </c>
      <c r="R1906" s="6">
        <f t="shared" si="177"/>
        <v>25</v>
      </c>
      <c r="S1906" t="str">
        <f t="shared" si="178"/>
        <v>technology</v>
      </c>
      <c r="T1906" t="str">
        <f t="shared" si="179"/>
        <v>gadgets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1">
        <f t="shared" si="174"/>
        <v>41859.925856481481</v>
      </c>
      <c r="L1907" s="11">
        <f t="shared" si="175"/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76"/>
        <v>1.6800000000000001E-3</v>
      </c>
      <c r="R1907" s="6">
        <f t="shared" si="177"/>
        <v>10.5</v>
      </c>
      <c r="S1907" t="str">
        <f t="shared" si="178"/>
        <v>technology</v>
      </c>
      <c r="T1907" t="str">
        <f t="shared" si="179"/>
        <v>gadgets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1">
        <f t="shared" si="174"/>
        <v>42514.671099537038</v>
      </c>
      <c r="L1908" s="11">
        <f t="shared" si="175"/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76"/>
        <v>0.42759999999999998</v>
      </c>
      <c r="R1908" s="6">
        <f t="shared" si="177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1">
        <f t="shared" si="174"/>
        <v>41767.587094907409</v>
      </c>
      <c r="L1909" s="11">
        <f t="shared" si="175"/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76"/>
        <v>2.8333333333333335E-3</v>
      </c>
      <c r="R1909" s="6">
        <f t="shared" si="177"/>
        <v>21.25</v>
      </c>
      <c r="S1909" t="str">
        <f t="shared" si="178"/>
        <v>technology</v>
      </c>
      <c r="T1909" t="str">
        <f t="shared" si="179"/>
        <v>gadgets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1">
        <f t="shared" si="174"/>
        <v>42703.917824074073</v>
      </c>
      <c r="L1910" s="11">
        <f t="shared" si="175"/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76"/>
        <v>1.7319999999999999E-2</v>
      </c>
      <c r="R1910" s="6">
        <f t="shared" si="177"/>
        <v>108.25</v>
      </c>
      <c r="S1910" t="str">
        <f t="shared" si="178"/>
        <v>technology</v>
      </c>
      <c r="T1910" t="str">
        <f t="shared" si="179"/>
        <v>gadgets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1">
        <f t="shared" si="174"/>
        <v>41905.429155092592</v>
      </c>
      <c r="L1911" s="11">
        <f t="shared" si="175"/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76"/>
        <v>0.14111428571428572</v>
      </c>
      <c r="R1911" s="6">
        <f t="shared" si="177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1">
        <f t="shared" si="174"/>
        <v>42264.963159722218</v>
      </c>
      <c r="L1912" s="11">
        <f t="shared" si="175"/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76"/>
        <v>0.39395294117647056</v>
      </c>
      <c r="R1912" s="6">
        <f t="shared" si="177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1">
        <f t="shared" si="174"/>
        <v>41830.033958333333</v>
      </c>
      <c r="L1913" s="11">
        <f t="shared" si="175"/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76"/>
        <v>2.3529411764705883E-4</v>
      </c>
      <c r="R1913" s="6">
        <f t="shared" si="177"/>
        <v>10</v>
      </c>
      <c r="S1913" t="str">
        <f t="shared" si="178"/>
        <v>technology</v>
      </c>
      <c r="T1913" t="str">
        <f t="shared" si="179"/>
        <v>gadgets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1">
        <f t="shared" si="174"/>
        <v>42129.226388888885</v>
      </c>
      <c r="L1914" s="11">
        <f t="shared" si="175"/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76"/>
        <v>0.59299999999999997</v>
      </c>
      <c r="R1914" s="6">
        <f t="shared" si="177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1">
        <f t="shared" si="174"/>
        <v>41890.511319444442</v>
      </c>
      <c r="L1915" s="11">
        <f t="shared" si="175"/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76"/>
        <v>1.3270833333333334E-2</v>
      </c>
      <c r="R1915" s="6">
        <f t="shared" si="177"/>
        <v>24.5</v>
      </c>
      <c r="S1915" t="str">
        <f t="shared" si="178"/>
        <v>technology</v>
      </c>
      <c r="T1915" t="str">
        <f t="shared" si="179"/>
        <v>gadgets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1">
        <f t="shared" si="174"/>
        <v>41929.174456018518</v>
      </c>
      <c r="L1916" s="11">
        <f t="shared" si="175"/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76"/>
        <v>9.0090090090090086E-2</v>
      </c>
      <c r="R1916" s="6">
        <f t="shared" si="177"/>
        <v>30</v>
      </c>
      <c r="S1916" t="str">
        <f t="shared" si="178"/>
        <v>technology</v>
      </c>
      <c r="T1916" t="str">
        <f t="shared" si="179"/>
        <v>gadgets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1">
        <f t="shared" si="174"/>
        <v>41864.04886574074</v>
      </c>
      <c r="L1917" s="11">
        <f t="shared" si="175"/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76"/>
        <v>1.6E-2</v>
      </c>
      <c r="R1917" s="6">
        <f t="shared" si="177"/>
        <v>2</v>
      </c>
      <c r="S1917" t="str">
        <f t="shared" si="178"/>
        <v>technology</v>
      </c>
      <c r="T1917" t="str">
        <f t="shared" si="179"/>
        <v>gadgets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1">
        <f t="shared" si="174"/>
        <v>42656.717303240745</v>
      </c>
      <c r="L1918" s="11">
        <f t="shared" si="175"/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76"/>
        <v>5.1000000000000004E-3</v>
      </c>
      <c r="R1918" s="6">
        <f t="shared" si="177"/>
        <v>17</v>
      </c>
      <c r="S1918" t="str">
        <f t="shared" si="178"/>
        <v>technology</v>
      </c>
      <c r="T1918" t="str">
        <f t="shared" si="179"/>
        <v>gadgets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1">
        <f t="shared" si="174"/>
        <v>42746.270057870366</v>
      </c>
      <c r="L1919" s="11">
        <f t="shared" si="175"/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76"/>
        <v>0.52570512820512816</v>
      </c>
      <c r="R1919" s="6">
        <f t="shared" si="177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1">
        <f t="shared" si="174"/>
        <v>41828.789942129632</v>
      </c>
      <c r="L1920" s="11">
        <f t="shared" si="175"/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76"/>
        <v>1.04E-2</v>
      </c>
      <c r="R1920" s="6">
        <f t="shared" si="177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1">
        <f t="shared" si="174"/>
        <v>42113.875567129624</v>
      </c>
      <c r="L1921" s="11">
        <f t="shared" si="175"/>
        <v>42143.875567129624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76"/>
        <v>0.47399999999999998</v>
      </c>
      <c r="R1921" s="6">
        <f t="shared" si="177"/>
        <v>29.625</v>
      </c>
      <c r="S1921" t="str">
        <f t="shared" si="178"/>
        <v>technology</v>
      </c>
      <c r="T1921" t="str">
        <f t="shared" si="179"/>
        <v>gadgets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1">
        <f t="shared" si="174"/>
        <v>42270.875706018516</v>
      </c>
      <c r="L1922" s="11">
        <f t="shared" si="175"/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76"/>
        <v>0.43030000000000002</v>
      </c>
      <c r="R1922" s="6">
        <f t="shared" si="177"/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1">
        <f t="shared" ref="K1923:K1986" si="180">(((J1923/60)/60)/24)+DATE(1970,1,1)</f>
        <v>41074.221562500003</v>
      </c>
      <c r="L1923" s="11">
        <f t="shared" ref="L1923:L1986" si="181">(((I1923/60)/60)/24)+DATE(1970,1,1)</f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82">E1923/D1923</f>
        <v>1.3680000000000001</v>
      </c>
      <c r="R1923" s="6">
        <f t="shared" ref="R1923:R1986" si="183">E1923/N1923</f>
        <v>54</v>
      </c>
      <c r="S1923" t="str">
        <f t="shared" ref="S1923:S1986" si="184">LEFT(P1923, SEARCH("/", P1923)-1)</f>
        <v>music</v>
      </c>
      <c r="T1923" t="str">
        <f t="shared" ref="T1923:T1986" si="185">RIGHT(P1923,LEN(P1923)-SEARCH("/",P1923))</f>
        <v>indie rock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1">
        <f t="shared" si="180"/>
        <v>41590.255868055552</v>
      </c>
      <c r="L1924" s="11">
        <f t="shared" si="181"/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82"/>
        <v>1.1555</v>
      </c>
      <c r="R1924" s="6">
        <f t="shared" si="183"/>
        <v>36.109375</v>
      </c>
      <c r="S1924" t="str">
        <f t="shared" si="184"/>
        <v>music</v>
      </c>
      <c r="T1924" t="str">
        <f t="shared" si="185"/>
        <v>indie rock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1">
        <f t="shared" si="180"/>
        <v>40772.848749999997</v>
      </c>
      <c r="L1925" s="11">
        <f t="shared" si="181"/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82"/>
        <v>2.4079999999999999</v>
      </c>
      <c r="R1925" s="6">
        <f t="shared" si="183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1">
        <f t="shared" si="180"/>
        <v>41626.761053240742</v>
      </c>
      <c r="L1926" s="11">
        <f t="shared" si="181"/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82"/>
        <v>1.1439999999999999</v>
      </c>
      <c r="R1926" s="6">
        <f t="shared" si="183"/>
        <v>104</v>
      </c>
      <c r="S1926" t="str">
        <f t="shared" si="184"/>
        <v>music</v>
      </c>
      <c r="T1926" t="str">
        <f t="shared" si="185"/>
        <v>indie rock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1">
        <f t="shared" si="180"/>
        <v>41535.90148148148</v>
      </c>
      <c r="L1927" s="11">
        <f t="shared" si="181"/>
        <v>41558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82"/>
        <v>1.1033333333333333</v>
      </c>
      <c r="R1927" s="6">
        <f t="shared" si="183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1">
        <f t="shared" si="180"/>
        <v>40456.954351851848</v>
      </c>
      <c r="L1928" s="11">
        <f t="shared" si="181"/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82"/>
        <v>1.9537933333333333</v>
      </c>
      <c r="R1928" s="6">
        <f t="shared" si="183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1">
        <f t="shared" si="180"/>
        <v>40960.861562500002</v>
      </c>
      <c r="L1929" s="11">
        <f t="shared" si="181"/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82"/>
        <v>1.0333333333333334</v>
      </c>
      <c r="R1929" s="6">
        <f t="shared" si="183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1">
        <f t="shared" si="180"/>
        <v>41371.648078703707</v>
      </c>
      <c r="L1930" s="11">
        <f t="shared" si="181"/>
        <v>41401.648078703707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82"/>
        <v>1.031372549019608</v>
      </c>
      <c r="R1930" s="6">
        <f t="shared" si="183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1">
        <f t="shared" si="180"/>
        <v>40687.021597222221</v>
      </c>
      <c r="L1931" s="11">
        <f t="shared" si="181"/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82"/>
        <v>1.003125</v>
      </c>
      <c r="R1931" s="6">
        <f t="shared" si="183"/>
        <v>42.8</v>
      </c>
      <c r="S1931" t="str">
        <f t="shared" si="184"/>
        <v>music</v>
      </c>
      <c r="T1931" t="str">
        <f t="shared" si="185"/>
        <v>indie rock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1">
        <f t="shared" si="180"/>
        <v>41402.558819444443</v>
      </c>
      <c r="L1932" s="11">
        <f t="shared" si="181"/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82"/>
        <v>1.27</v>
      </c>
      <c r="R1932" s="6">
        <f t="shared" si="183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1">
        <f t="shared" si="180"/>
        <v>41037.892465277779</v>
      </c>
      <c r="L1933" s="11">
        <f t="shared" si="181"/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82"/>
        <v>1.20601</v>
      </c>
      <c r="R1933" s="6">
        <f t="shared" si="183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1">
        <f t="shared" si="180"/>
        <v>40911.809872685182</v>
      </c>
      <c r="L1934" s="11">
        <f t="shared" si="181"/>
        <v>40932.809872685182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82"/>
        <v>1.0699047619047619</v>
      </c>
      <c r="R1934" s="6">
        <f t="shared" si="183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1">
        <f t="shared" si="180"/>
        <v>41879.130868055552</v>
      </c>
      <c r="L1935" s="11">
        <f t="shared" si="181"/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82"/>
        <v>1.7243333333333333</v>
      </c>
      <c r="R1935" s="6">
        <f t="shared" si="183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1">
        <f t="shared" si="180"/>
        <v>40865.867141203707</v>
      </c>
      <c r="L1936" s="11">
        <f t="shared" si="181"/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82"/>
        <v>1.2362</v>
      </c>
      <c r="R1936" s="6">
        <f t="shared" si="183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1">
        <f t="shared" si="180"/>
        <v>41773.932534722226</v>
      </c>
      <c r="L1937" s="11">
        <f t="shared" si="181"/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82"/>
        <v>1.0840000000000001</v>
      </c>
      <c r="R1937" s="6">
        <f t="shared" si="183"/>
        <v>54.2</v>
      </c>
      <c r="S1937" t="str">
        <f t="shared" si="184"/>
        <v>music</v>
      </c>
      <c r="T1937" t="str">
        <f t="shared" si="185"/>
        <v>indie rock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1">
        <f t="shared" si="180"/>
        <v>40852.889699074076</v>
      </c>
      <c r="L1938" s="11">
        <f t="shared" si="181"/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82"/>
        <v>1.1652013333333333</v>
      </c>
      <c r="R1938" s="6">
        <f t="shared" si="183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1">
        <f t="shared" si="180"/>
        <v>41059.118993055556</v>
      </c>
      <c r="L1939" s="11">
        <f t="shared" si="181"/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82"/>
        <v>1.8724499999999999</v>
      </c>
      <c r="R1939" s="6">
        <f t="shared" si="183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1">
        <f t="shared" si="180"/>
        <v>41426.259618055556</v>
      </c>
      <c r="L1940" s="11">
        <f t="shared" si="181"/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82"/>
        <v>1.1593333333333333</v>
      </c>
      <c r="R1940" s="6">
        <f t="shared" si="183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1">
        <f t="shared" si="180"/>
        <v>41313.985046296293</v>
      </c>
      <c r="L1941" s="11">
        <f t="shared" si="181"/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82"/>
        <v>1.107</v>
      </c>
      <c r="R1941" s="6">
        <f t="shared" si="183"/>
        <v>115.3125</v>
      </c>
      <c r="S1941" t="str">
        <f t="shared" si="184"/>
        <v>music</v>
      </c>
      <c r="T1941" t="str">
        <f t="shared" si="185"/>
        <v>indie rock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1">
        <f t="shared" si="180"/>
        <v>40670.507326388892</v>
      </c>
      <c r="L1942" s="11">
        <f t="shared" si="181"/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82"/>
        <v>1.7092307692307693</v>
      </c>
      <c r="R1942" s="6">
        <f t="shared" si="183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1">
        <f t="shared" si="180"/>
        <v>41744.290868055556</v>
      </c>
      <c r="L1943" s="11">
        <f t="shared" si="181"/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82"/>
        <v>1.2611835600000001</v>
      </c>
      <c r="R1943" s="6">
        <f t="shared" si="183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1">
        <f t="shared" si="180"/>
        <v>40638.828009259261</v>
      </c>
      <c r="L1944" s="11">
        <f t="shared" si="181"/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82"/>
        <v>1.3844033333333334</v>
      </c>
      <c r="R1944" s="6">
        <f t="shared" si="183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1">
        <f t="shared" si="180"/>
        <v>42548.269861111112</v>
      </c>
      <c r="L1945" s="11">
        <f t="shared" si="181"/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82"/>
        <v>17.052499999999998</v>
      </c>
      <c r="R1945" s="6">
        <f t="shared" si="183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1">
        <f t="shared" si="180"/>
        <v>41730.584374999999</v>
      </c>
      <c r="L1946" s="11">
        <f t="shared" si="181"/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82"/>
        <v>7.8805550000000002</v>
      </c>
      <c r="R1946" s="6">
        <f t="shared" si="183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1">
        <f t="shared" si="180"/>
        <v>42157.251828703709</v>
      </c>
      <c r="L1947" s="11">
        <f t="shared" si="181"/>
        <v>42197.251828703709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82"/>
        <v>3.4801799999999998</v>
      </c>
      <c r="R1947" s="6">
        <f t="shared" si="183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1">
        <f t="shared" si="180"/>
        <v>41689.150011574071</v>
      </c>
      <c r="L1948" s="11">
        <f t="shared" si="181"/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82"/>
        <v>1.4974666666666667</v>
      </c>
      <c r="R1948" s="6">
        <f t="shared" si="183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1">
        <f t="shared" si="180"/>
        <v>40102.918055555558</v>
      </c>
      <c r="L1949" s="11">
        <f t="shared" si="181"/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82"/>
        <v>1.0063375000000001</v>
      </c>
      <c r="R1949" s="6">
        <f t="shared" si="183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1">
        <f t="shared" si="180"/>
        <v>42473.604270833333</v>
      </c>
      <c r="L1950" s="11">
        <f t="shared" si="181"/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82"/>
        <v>8.0021100000000001</v>
      </c>
      <c r="R1950" s="6">
        <f t="shared" si="183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1">
        <f t="shared" si="180"/>
        <v>41800.423043981478</v>
      </c>
      <c r="L1951" s="11">
        <f t="shared" si="181"/>
        <v>41830.423043981478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82"/>
        <v>1.0600260000000001</v>
      </c>
      <c r="R1951" s="6">
        <f t="shared" si="183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1">
        <f t="shared" si="180"/>
        <v>40624.181400462963</v>
      </c>
      <c r="L1952" s="11">
        <f t="shared" si="181"/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82"/>
        <v>2.0051866666666669</v>
      </c>
      <c r="R1952" s="6">
        <f t="shared" si="183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1">
        <f t="shared" si="180"/>
        <v>42651.420567129629</v>
      </c>
      <c r="L1953" s="11">
        <f t="shared" si="181"/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82"/>
        <v>2.1244399999999999</v>
      </c>
      <c r="R1953" s="6">
        <f t="shared" si="183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1">
        <f t="shared" si="180"/>
        <v>41526.60665509259</v>
      </c>
      <c r="L1954" s="11">
        <f t="shared" si="181"/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82"/>
        <v>1.9847237142857144</v>
      </c>
      <c r="R1954" s="6">
        <f t="shared" si="183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1">
        <f t="shared" si="180"/>
        <v>40941.199826388889</v>
      </c>
      <c r="L1955" s="11">
        <f t="shared" si="181"/>
        <v>40970.125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82"/>
        <v>2.2594666666666665</v>
      </c>
      <c r="R1955" s="6">
        <f t="shared" si="183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1">
        <f t="shared" si="180"/>
        <v>42394.580740740741</v>
      </c>
      <c r="L1956" s="11">
        <f t="shared" si="181"/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82"/>
        <v>6.9894800000000004</v>
      </c>
      <c r="R1956" s="6">
        <f t="shared" si="183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1">
        <f t="shared" si="180"/>
        <v>41020.271770833337</v>
      </c>
      <c r="L1957" s="11">
        <f t="shared" si="181"/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82"/>
        <v>3.9859528571428569</v>
      </c>
      <c r="R1957" s="6">
        <f t="shared" si="183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1">
        <f t="shared" si="180"/>
        <v>42067.923668981486</v>
      </c>
      <c r="L1958" s="11">
        <f t="shared" si="181"/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82"/>
        <v>2.9403333333333332</v>
      </c>
      <c r="R1958" s="6">
        <f t="shared" si="183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1">
        <f t="shared" si="180"/>
        <v>41179.098530092589</v>
      </c>
      <c r="L1959" s="11">
        <f t="shared" si="181"/>
        <v>41209.098530092589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82"/>
        <v>1.6750470000000002</v>
      </c>
      <c r="R1959" s="6">
        <f t="shared" si="183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1">
        <f t="shared" si="180"/>
        <v>41326.987974537034</v>
      </c>
      <c r="L1960" s="11">
        <f t="shared" si="181"/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82"/>
        <v>14.355717142857143</v>
      </c>
      <c r="R1960" s="6">
        <f t="shared" si="183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1">
        <f t="shared" si="180"/>
        <v>41871.845601851855</v>
      </c>
      <c r="L1961" s="11">
        <f t="shared" si="181"/>
        <v>41913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82"/>
        <v>1.5673440000000001</v>
      </c>
      <c r="R1961" s="6">
        <f t="shared" si="183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1">
        <f t="shared" si="180"/>
        <v>41964.362743055557</v>
      </c>
      <c r="L1962" s="11">
        <f t="shared" si="181"/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82"/>
        <v>1.1790285714285715</v>
      </c>
      <c r="R1962" s="6">
        <f t="shared" si="183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1">
        <f t="shared" si="180"/>
        <v>41148.194641203707</v>
      </c>
      <c r="L1963" s="11">
        <f t="shared" si="181"/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82"/>
        <v>11.053811999999999</v>
      </c>
      <c r="R1963" s="6">
        <f t="shared" si="183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1">
        <f t="shared" si="180"/>
        <v>41742.780509259261</v>
      </c>
      <c r="L1964" s="11">
        <f t="shared" si="181"/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82"/>
        <v>1.9292499999999999</v>
      </c>
      <c r="R1964" s="6">
        <f t="shared" si="183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1">
        <f t="shared" si="180"/>
        <v>41863.429791666669</v>
      </c>
      <c r="L1965" s="11">
        <f t="shared" si="181"/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82"/>
        <v>1.268842105263158</v>
      </c>
      <c r="R1965" s="6">
        <f t="shared" si="183"/>
        <v>117.6</v>
      </c>
      <c r="S1965" t="str">
        <f t="shared" si="184"/>
        <v>technology</v>
      </c>
      <c r="T1965" t="str">
        <f t="shared" si="185"/>
        <v>hardware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1">
        <f t="shared" si="180"/>
        <v>42452.272824074069</v>
      </c>
      <c r="L1966" s="11">
        <f t="shared" si="181"/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82"/>
        <v>2.5957748878923765</v>
      </c>
      <c r="R1966" s="6">
        <f t="shared" si="183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1">
        <f t="shared" si="180"/>
        <v>40898.089236111111</v>
      </c>
      <c r="L1967" s="11">
        <f t="shared" si="181"/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82"/>
        <v>2.6227999999999998</v>
      </c>
      <c r="R1967" s="6">
        <f t="shared" si="183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1">
        <f t="shared" si="180"/>
        <v>41835.540486111109</v>
      </c>
      <c r="L1968" s="11">
        <f t="shared" si="181"/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82"/>
        <v>2.0674309000000002</v>
      </c>
      <c r="R1968" s="6">
        <f t="shared" si="183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1">
        <f t="shared" si="180"/>
        <v>41730.663530092592</v>
      </c>
      <c r="L1969" s="11">
        <f t="shared" si="181"/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82"/>
        <v>3.7012999999999998</v>
      </c>
      <c r="R1969" s="6">
        <f t="shared" si="183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1">
        <f t="shared" si="180"/>
        <v>42676.586979166663</v>
      </c>
      <c r="L1970" s="11">
        <f t="shared" si="181"/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82"/>
        <v>2.8496600000000001</v>
      </c>
      <c r="R1970" s="6">
        <f t="shared" si="183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1">
        <f t="shared" si="180"/>
        <v>42557.792453703703</v>
      </c>
      <c r="L1971" s="11">
        <f t="shared" si="181"/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82"/>
        <v>5.7907999999999999</v>
      </c>
      <c r="R1971" s="6">
        <f t="shared" si="183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1">
        <f t="shared" si="180"/>
        <v>41324.193298611113</v>
      </c>
      <c r="L1972" s="11">
        <f t="shared" si="181"/>
        <v>41384.151631944449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82"/>
        <v>11.318</v>
      </c>
      <c r="R1972" s="6">
        <f t="shared" si="183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1">
        <f t="shared" si="180"/>
        <v>41561.500706018516</v>
      </c>
      <c r="L1973" s="11">
        <f t="shared" si="181"/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82"/>
        <v>2.6302771750000002</v>
      </c>
      <c r="R1973" s="6">
        <f t="shared" si="183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1">
        <f t="shared" si="180"/>
        <v>41201.012083333335</v>
      </c>
      <c r="L1974" s="11">
        <f t="shared" si="181"/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82"/>
        <v>6.7447999999999997</v>
      </c>
      <c r="R1974" s="6">
        <f t="shared" si="183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1">
        <f t="shared" si="180"/>
        <v>42549.722962962958</v>
      </c>
      <c r="L1975" s="11">
        <f t="shared" si="181"/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82"/>
        <v>2.5683081313131315</v>
      </c>
      <c r="R1975" s="6">
        <f t="shared" si="183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1">
        <f t="shared" si="180"/>
        <v>41445.334131944444</v>
      </c>
      <c r="L1976" s="11">
        <f t="shared" si="181"/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82"/>
        <v>3.7549600000000001</v>
      </c>
      <c r="R1976" s="6">
        <f t="shared" si="183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1">
        <f t="shared" si="180"/>
        <v>41313.755219907405</v>
      </c>
      <c r="L1977" s="11">
        <f t="shared" si="181"/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82"/>
        <v>2.0870837499999997</v>
      </c>
      <c r="R1977" s="6">
        <f t="shared" si="183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1">
        <f t="shared" si="180"/>
        <v>41438.899594907409</v>
      </c>
      <c r="L1978" s="11">
        <f t="shared" si="181"/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82"/>
        <v>3.4660000000000002</v>
      </c>
      <c r="R1978" s="6">
        <f t="shared" si="183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1">
        <f t="shared" si="180"/>
        <v>42311.216898148152</v>
      </c>
      <c r="L1979" s="11">
        <f t="shared" si="181"/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82"/>
        <v>4.0232999999999999</v>
      </c>
      <c r="R1979" s="6">
        <f t="shared" si="183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1">
        <f t="shared" si="180"/>
        <v>41039.225601851853</v>
      </c>
      <c r="L1980" s="11">
        <f t="shared" si="181"/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82"/>
        <v>10.2684514</v>
      </c>
      <c r="R1980" s="6">
        <f t="shared" si="183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1">
        <f t="shared" si="180"/>
        <v>42290.460023148145</v>
      </c>
      <c r="L1981" s="11">
        <f t="shared" si="181"/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82"/>
        <v>1.14901155</v>
      </c>
      <c r="R1981" s="6">
        <f t="shared" si="183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1">
        <f t="shared" si="180"/>
        <v>42423.542384259257</v>
      </c>
      <c r="L1982" s="11">
        <f t="shared" si="181"/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82"/>
        <v>3.5482402000000004</v>
      </c>
      <c r="R1982" s="6">
        <f t="shared" si="183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1">
        <f t="shared" si="180"/>
        <v>41799.725289351853</v>
      </c>
      <c r="L1983" s="11">
        <f t="shared" si="181"/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82"/>
        <v>5.0799999999999998E-2</v>
      </c>
      <c r="R1983" s="6">
        <f t="shared" si="183"/>
        <v>31.75</v>
      </c>
      <c r="S1983" t="str">
        <f t="shared" si="184"/>
        <v>photography</v>
      </c>
      <c r="T1983" t="str">
        <f t="shared" si="185"/>
        <v>people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1">
        <f t="shared" si="180"/>
        <v>42678.586655092593</v>
      </c>
      <c r="L1984" s="11">
        <f t="shared" si="181"/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82"/>
        <v>0</v>
      </c>
      <c r="R1984" s="6" t="e">
        <f t="shared" si="183"/>
        <v>#DIV/0!</v>
      </c>
      <c r="S1984" t="str">
        <f t="shared" si="184"/>
        <v>photography</v>
      </c>
      <c r="T1984" t="str">
        <f t="shared" si="185"/>
        <v>people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1">
        <f t="shared" si="180"/>
        <v>42593.011782407411</v>
      </c>
      <c r="L1985" s="11">
        <f t="shared" si="181"/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82"/>
        <v>4.2999999999999997E-2</v>
      </c>
      <c r="R1985" s="6">
        <f t="shared" si="183"/>
        <v>88.6875</v>
      </c>
      <c r="S1985" t="str">
        <f t="shared" si="184"/>
        <v>photography</v>
      </c>
      <c r="T1985" t="str">
        <f t="shared" si="185"/>
        <v>people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1">
        <f t="shared" si="180"/>
        <v>41913.790289351848</v>
      </c>
      <c r="L1986" s="11">
        <f t="shared" si="181"/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82"/>
        <v>0.21146666666666666</v>
      </c>
      <c r="R1986" s="6">
        <f t="shared" si="183"/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1">
        <f t="shared" ref="K1987:K2050" si="186">(((J1987/60)/60)/24)+DATE(1970,1,1)</f>
        <v>42555.698738425926</v>
      </c>
      <c r="L1987" s="11">
        <f t="shared" ref="L1987:L2050" si="187">(((I1987/60)/60)/24)+DATE(1970,1,1)</f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88">E1987/D1987</f>
        <v>3.1875000000000001E-2</v>
      </c>
      <c r="R1987" s="6">
        <f t="shared" ref="R1987:R2050" si="189">E1987/N1987</f>
        <v>12.75</v>
      </c>
      <c r="S1987" t="str">
        <f t="shared" ref="S1987:S2050" si="190">LEFT(P1987, SEARCH("/", P1987)-1)</f>
        <v>photography</v>
      </c>
      <c r="T1987" t="str">
        <f t="shared" ref="T1987:T2050" si="191">RIGHT(P1987,LEN(P1987)-SEARCH("/",P1987))</f>
        <v>people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1">
        <f t="shared" si="186"/>
        <v>42413.433831018512</v>
      </c>
      <c r="L1988" s="11">
        <f t="shared" si="187"/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88"/>
        <v>5.0000000000000001E-4</v>
      </c>
      <c r="R1988" s="6">
        <f t="shared" si="189"/>
        <v>1</v>
      </c>
      <c r="S1988" t="str">
        <f t="shared" si="190"/>
        <v>photography</v>
      </c>
      <c r="T1988" t="str">
        <f t="shared" si="191"/>
        <v>people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1">
        <f t="shared" si="186"/>
        <v>42034.639768518522</v>
      </c>
      <c r="L1989" s="11">
        <f t="shared" si="187"/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88"/>
        <v>0.42472727272727273</v>
      </c>
      <c r="R1989" s="6">
        <f t="shared" si="189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1">
        <f t="shared" si="186"/>
        <v>42206.763217592597</v>
      </c>
      <c r="L1990" s="11">
        <f t="shared" si="187"/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88"/>
        <v>4.1666666666666666E-3</v>
      </c>
      <c r="R1990" s="6">
        <f t="shared" si="189"/>
        <v>25</v>
      </c>
      <c r="S1990" t="str">
        <f t="shared" si="190"/>
        <v>photography</v>
      </c>
      <c r="T1990" t="str">
        <f t="shared" si="191"/>
        <v>people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1">
        <f t="shared" si="186"/>
        <v>42685.680648148147</v>
      </c>
      <c r="L1991" s="11">
        <f t="shared" si="187"/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88"/>
        <v>0.01</v>
      </c>
      <c r="R1991" s="6">
        <f t="shared" si="189"/>
        <v>50</v>
      </c>
      <c r="S1991" t="str">
        <f t="shared" si="190"/>
        <v>photography</v>
      </c>
      <c r="T1991" t="str">
        <f t="shared" si="191"/>
        <v>people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1">
        <f t="shared" si="186"/>
        <v>42398.195972222224</v>
      </c>
      <c r="L1992" s="11">
        <f t="shared" si="187"/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88"/>
        <v>0.16966666666666666</v>
      </c>
      <c r="R1992" s="6">
        <f t="shared" si="189"/>
        <v>101.8</v>
      </c>
      <c r="S1992" t="str">
        <f t="shared" si="190"/>
        <v>photography</v>
      </c>
      <c r="T1992" t="str">
        <f t="shared" si="191"/>
        <v>people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1">
        <f t="shared" si="186"/>
        <v>42167.89335648148</v>
      </c>
      <c r="L1993" s="11">
        <f t="shared" si="187"/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88"/>
        <v>7.0000000000000007E-2</v>
      </c>
      <c r="R1993" s="6">
        <f t="shared" si="189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1">
        <f t="shared" si="186"/>
        <v>42023.143414351856</v>
      </c>
      <c r="L1994" s="11">
        <f t="shared" si="187"/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88"/>
        <v>1.3333333333333333E-3</v>
      </c>
      <c r="R1994" s="6">
        <f t="shared" si="189"/>
        <v>1</v>
      </c>
      <c r="S1994" t="str">
        <f t="shared" si="190"/>
        <v>photography</v>
      </c>
      <c r="T1994" t="str">
        <f t="shared" si="191"/>
        <v>people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1">
        <f t="shared" si="186"/>
        <v>42329.58839120371</v>
      </c>
      <c r="L1995" s="11">
        <f t="shared" si="187"/>
        <v>42359.58839120371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88"/>
        <v>0</v>
      </c>
      <c r="R1995" s="6" t="e">
        <f t="shared" si="189"/>
        <v>#DIV/0!</v>
      </c>
      <c r="S1995" t="str">
        <f t="shared" si="190"/>
        <v>photography</v>
      </c>
      <c r="T1995" t="str">
        <f t="shared" si="191"/>
        <v>people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1">
        <f t="shared" si="186"/>
        <v>42651.006273148145</v>
      </c>
      <c r="L1996" s="11">
        <f t="shared" si="187"/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88"/>
        <v>0</v>
      </c>
      <c r="R1996" s="6" t="e">
        <f t="shared" si="189"/>
        <v>#DIV/0!</v>
      </c>
      <c r="S1996" t="str">
        <f t="shared" si="190"/>
        <v>photography</v>
      </c>
      <c r="T1996" t="str">
        <f t="shared" si="191"/>
        <v>people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1">
        <f t="shared" si="186"/>
        <v>42181.902037037042</v>
      </c>
      <c r="L1997" s="11">
        <f t="shared" si="187"/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88"/>
        <v>7.8E-2</v>
      </c>
      <c r="R1997" s="6">
        <f t="shared" si="189"/>
        <v>26</v>
      </c>
      <c r="S1997" t="str">
        <f t="shared" si="190"/>
        <v>photography</v>
      </c>
      <c r="T1997" t="str">
        <f t="shared" si="191"/>
        <v>people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1">
        <f t="shared" si="186"/>
        <v>41800.819571759261</v>
      </c>
      <c r="L1998" s="11">
        <f t="shared" si="187"/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88"/>
        <v>0</v>
      </c>
      <c r="R1998" s="6" t="e">
        <f t="shared" si="189"/>
        <v>#DIV/0!</v>
      </c>
      <c r="S1998" t="str">
        <f t="shared" si="190"/>
        <v>photography</v>
      </c>
      <c r="T1998" t="str">
        <f t="shared" si="191"/>
        <v>people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1">
        <f t="shared" si="186"/>
        <v>41847.930694444447</v>
      </c>
      <c r="L1999" s="11">
        <f t="shared" si="187"/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88"/>
        <v>0</v>
      </c>
      <c r="R1999" s="6" t="e">
        <f t="shared" si="189"/>
        <v>#DIV/0!</v>
      </c>
      <c r="S1999" t="str">
        <f t="shared" si="190"/>
        <v>photography</v>
      </c>
      <c r="T1999" t="str">
        <f t="shared" si="191"/>
        <v>people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1">
        <f t="shared" si="186"/>
        <v>41807.118495370371</v>
      </c>
      <c r="L2000" s="11">
        <f t="shared" si="187"/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88"/>
        <v>0.26200000000000001</v>
      </c>
      <c r="R2000" s="6">
        <f t="shared" si="189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1">
        <f t="shared" si="186"/>
        <v>41926.482731481483</v>
      </c>
      <c r="L2001" s="11">
        <f t="shared" si="187"/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88"/>
        <v>7.6129032258064515E-3</v>
      </c>
      <c r="R2001" s="6">
        <f t="shared" si="189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1">
        <f t="shared" si="186"/>
        <v>42345.951539351852</v>
      </c>
      <c r="L2002" s="11">
        <f t="shared" si="187"/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88"/>
        <v>0.125</v>
      </c>
      <c r="R2002" s="6">
        <f t="shared" si="189"/>
        <v>25</v>
      </c>
      <c r="S2002" t="str">
        <f t="shared" si="190"/>
        <v>photography</v>
      </c>
      <c r="T2002" t="str">
        <f t="shared" si="191"/>
        <v>people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1">
        <f t="shared" si="186"/>
        <v>42136.209675925929</v>
      </c>
      <c r="L2003" s="11">
        <f t="shared" si="187"/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88"/>
        <v>3.8212909090909091</v>
      </c>
      <c r="R2003" s="6">
        <f t="shared" si="189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1">
        <f t="shared" si="186"/>
        <v>42728.71230324074</v>
      </c>
      <c r="L2004" s="11">
        <f t="shared" si="187"/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88"/>
        <v>2.1679422000000002</v>
      </c>
      <c r="R2004" s="6">
        <f t="shared" si="189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1">
        <f t="shared" si="186"/>
        <v>40347.125601851854</v>
      </c>
      <c r="L2005" s="11">
        <f t="shared" si="187"/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88"/>
        <v>3.12</v>
      </c>
      <c r="R2005" s="6">
        <f t="shared" si="189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1">
        <f t="shared" si="186"/>
        <v>41800.604895833334</v>
      </c>
      <c r="L2006" s="11">
        <f t="shared" si="187"/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88"/>
        <v>2.3442048</v>
      </c>
      <c r="R2006" s="6">
        <f t="shared" si="189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1">
        <f t="shared" si="186"/>
        <v>41535.812708333331</v>
      </c>
      <c r="L2007" s="11">
        <f t="shared" si="187"/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88"/>
        <v>1.236801</v>
      </c>
      <c r="R2007" s="6">
        <f t="shared" si="189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1">
        <f t="shared" si="186"/>
        <v>41941.500520833331</v>
      </c>
      <c r="L2008" s="11">
        <f t="shared" si="187"/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88"/>
        <v>2.4784000000000002</v>
      </c>
      <c r="R2008" s="6">
        <f t="shared" si="189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1">
        <f t="shared" si="186"/>
        <v>40347.837800925925</v>
      </c>
      <c r="L2009" s="11">
        <f t="shared" si="187"/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88"/>
        <v>1.157092</v>
      </c>
      <c r="R2009" s="6">
        <f t="shared" si="189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1">
        <f t="shared" si="186"/>
        <v>40761.604421296295</v>
      </c>
      <c r="L2010" s="11">
        <f t="shared" si="187"/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88"/>
        <v>1.1707484768810599</v>
      </c>
      <c r="R2010" s="6">
        <f t="shared" si="189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1">
        <f t="shared" si="186"/>
        <v>42661.323414351849</v>
      </c>
      <c r="L2011" s="11">
        <f t="shared" si="187"/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88"/>
        <v>3.05158</v>
      </c>
      <c r="R2011" s="6">
        <f t="shared" si="189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1">
        <f t="shared" si="186"/>
        <v>42570.996423611112</v>
      </c>
      <c r="L2012" s="11">
        <f t="shared" si="187"/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88"/>
        <v>3.2005299999999997</v>
      </c>
      <c r="R2012" s="6">
        <f t="shared" si="189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1">
        <f t="shared" si="186"/>
        <v>42347.358483796299</v>
      </c>
      <c r="L2013" s="11">
        <f t="shared" si="187"/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88"/>
        <v>8.1956399999999991</v>
      </c>
      <c r="R2013" s="6">
        <f t="shared" si="189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1">
        <f t="shared" si="186"/>
        <v>42010.822233796294</v>
      </c>
      <c r="L2014" s="11">
        <f t="shared" si="187"/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88"/>
        <v>2.3490000000000002</v>
      </c>
      <c r="R2014" s="6">
        <f t="shared" si="189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1">
        <f t="shared" si="186"/>
        <v>42499.960810185185</v>
      </c>
      <c r="L2015" s="11">
        <f t="shared" si="187"/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88"/>
        <v>4.9491375</v>
      </c>
      <c r="R2015" s="6">
        <f t="shared" si="189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1">
        <f t="shared" si="186"/>
        <v>41324.214571759258</v>
      </c>
      <c r="L2016" s="11">
        <f t="shared" si="187"/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88"/>
        <v>78.137822333333332</v>
      </c>
      <c r="R2016" s="6">
        <f t="shared" si="189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1">
        <f t="shared" si="186"/>
        <v>40765.876886574071</v>
      </c>
      <c r="L2017" s="11">
        <f t="shared" si="187"/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88"/>
        <v>1.1300013888888889</v>
      </c>
      <c r="R2017" s="6">
        <f t="shared" si="189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1">
        <f t="shared" si="186"/>
        <v>41312.88077546296</v>
      </c>
      <c r="L2018" s="11">
        <f t="shared" si="187"/>
        <v>41342.88077546296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88"/>
        <v>9.2154220000000002</v>
      </c>
      <c r="R2018" s="6">
        <f t="shared" si="189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1">
        <f t="shared" si="186"/>
        <v>40961.057349537034</v>
      </c>
      <c r="L2019" s="11">
        <f t="shared" si="187"/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88"/>
        <v>1.2510239999999999</v>
      </c>
      <c r="R2019" s="6">
        <f t="shared" si="189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1">
        <f t="shared" si="186"/>
        <v>42199.365844907406</v>
      </c>
      <c r="L2020" s="11">
        <f t="shared" si="187"/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88"/>
        <v>1.0224343076923077</v>
      </c>
      <c r="R2020" s="6">
        <f t="shared" si="189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1">
        <f t="shared" si="186"/>
        <v>42605.70857638889</v>
      </c>
      <c r="L2021" s="11">
        <f t="shared" si="187"/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88"/>
        <v>4.8490975000000001</v>
      </c>
      <c r="R2021" s="6">
        <f t="shared" si="189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1">
        <f t="shared" si="186"/>
        <v>41737.097499999996</v>
      </c>
      <c r="L2022" s="11">
        <f t="shared" si="187"/>
        <v>41773.961111111108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88"/>
        <v>1.9233333333333333</v>
      </c>
      <c r="R2022" s="6">
        <f t="shared" si="189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1">
        <f t="shared" si="186"/>
        <v>41861.070567129631</v>
      </c>
      <c r="L2023" s="11">
        <f t="shared" si="187"/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88"/>
        <v>2.8109999999999999</v>
      </c>
      <c r="R2023" s="6">
        <f t="shared" si="189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1">
        <f t="shared" si="186"/>
        <v>42502.569120370375</v>
      </c>
      <c r="L2024" s="11">
        <f t="shared" si="187"/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88"/>
        <v>1.2513700000000001</v>
      </c>
      <c r="R2024" s="6">
        <f t="shared" si="189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1">
        <f t="shared" si="186"/>
        <v>42136.420752314814</v>
      </c>
      <c r="L2025" s="11">
        <f t="shared" si="187"/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88"/>
        <v>1.61459</v>
      </c>
      <c r="R2025" s="6">
        <f t="shared" si="189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1">
        <f t="shared" si="186"/>
        <v>41099.966944444444</v>
      </c>
      <c r="L2026" s="11">
        <f t="shared" si="187"/>
        <v>41134.125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88"/>
        <v>5.8535000000000004</v>
      </c>
      <c r="R2026" s="6">
        <f t="shared" si="189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1">
        <f t="shared" si="186"/>
        <v>42136.184560185182</v>
      </c>
      <c r="L2027" s="11">
        <f t="shared" si="187"/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88"/>
        <v>2.0114999999999998</v>
      </c>
      <c r="R2027" s="6">
        <f t="shared" si="189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1">
        <f t="shared" si="186"/>
        <v>41704.735937500001</v>
      </c>
      <c r="L2028" s="11">
        <f t="shared" si="187"/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88"/>
        <v>1.3348307999999998</v>
      </c>
      <c r="R2028" s="6">
        <f t="shared" si="189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1">
        <f t="shared" si="186"/>
        <v>42048.813877314817</v>
      </c>
      <c r="L2029" s="11">
        <f t="shared" si="187"/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88"/>
        <v>1.2024900000000001</v>
      </c>
      <c r="R2029" s="6">
        <f t="shared" si="189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1">
        <f t="shared" si="186"/>
        <v>40215.919050925928</v>
      </c>
      <c r="L2030" s="11">
        <f t="shared" si="187"/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88"/>
        <v>1.2616666666666667</v>
      </c>
      <c r="R2030" s="6">
        <f t="shared" si="189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1">
        <f t="shared" si="186"/>
        <v>41848.021770833337</v>
      </c>
      <c r="L2031" s="11">
        <f t="shared" si="187"/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88"/>
        <v>3.6120000000000001</v>
      </c>
      <c r="R2031" s="6">
        <f t="shared" si="189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1">
        <f t="shared" si="186"/>
        <v>41212.996481481481</v>
      </c>
      <c r="L2032" s="11">
        <f t="shared" si="187"/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88"/>
        <v>2.26239013671875</v>
      </c>
      <c r="R2032" s="6">
        <f t="shared" si="189"/>
        <v>118.6144</v>
      </c>
      <c r="S2032" t="str">
        <f t="shared" si="190"/>
        <v>technology</v>
      </c>
      <c r="T2032" t="str">
        <f t="shared" si="191"/>
        <v>hardware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1">
        <f t="shared" si="186"/>
        <v>41975.329317129625</v>
      </c>
      <c r="L2033" s="11">
        <f t="shared" si="187"/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88"/>
        <v>1.2035</v>
      </c>
      <c r="R2033" s="6">
        <f t="shared" si="189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1">
        <f t="shared" si="186"/>
        <v>42689.565671296295</v>
      </c>
      <c r="L2034" s="11">
        <f t="shared" si="187"/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88"/>
        <v>3.0418799999999999</v>
      </c>
      <c r="R2034" s="6">
        <f t="shared" si="189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1">
        <f t="shared" si="186"/>
        <v>41725.082384259258</v>
      </c>
      <c r="L2035" s="11">
        <f t="shared" si="187"/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88"/>
        <v>1.7867599999999999</v>
      </c>
      <c r="R2035" s="6">
        <f t="shared" si="189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1">
        <f t="shared" si="186"/>
        <v>42076.130011574074</v>
      </c>
      <c r="L2036" s="11">
        <f t="shared" si="187"/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88"/>
        <v>3.868199871794872</v>
      </c>
      <c r="R2036" s="6">
        <f t="shared" si="189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1">
        <f t="shared" si="186"/>
        <v>42311.625081018516</v>
      </c>
      <c r="L2037" s="11">
        <f t="shared" si="187"/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88"/>
        <v>2.1103642500000004</v>
      </c>
      <c r="R2037" s="6">
        <f t="shared" si="189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1">
        <f t="shared" si="186"/>
        <v>41738.864803240744</v>
      </c>
      <c r="L2038" s="11">
        <f t="shared" si="187"/>
        <v>41768.864803240744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88"/>
        <v>1.3166833333333334</v>
      </c>
      <c r="R2038" s="6">
        <f t="shared" si="189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1">
        <f t="shared" si="186"/>
        <v>41578.210104166668</v>
      </c>
      <c r="L2039" s="11">
        <f t="shared" si="187"/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88"/>
        <v>3.0047639999999998</v>
      </c>
      <c r="R2039" s="6">
        <f t="shared" si="189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1">
        <f t="shared" si="186"/>
        <v>41424.27107638889</v>
      </c>
      <c r="L2040" s="11">
        <f t="shared" si="187"/>
        <v>41456.75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88"/>
        <v>4.2051249999999998</v>
      </c>
      <c r="R2040" s="6">
        <f t="shared" si="189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1">
        <f t="shared" si="186"/>
        <v>42675.438946759255</v>
      </c>
      <c r="L2041" s="11">
        <f t="shared" si="187"/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88"/>
        <v>1.362168</v>
      </c>
      <c r="R2041" s="6">
        <f t="shared" si="189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1">
        <f t="shared" si="186"/>
        <v>41578.927118055559</v>
      </c>
      <c r="L2042" s="11">
        <f t="shared" si="187"/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88"/>
        <v>2.4817133333333334</v>
      </c>
      <c r="R2042" s="6">
        <f t="shared" si="189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1">
        <f t="shared" si="186"/>
        <v>42654.525775462964</v>
      </c>
      <c r="L2043" s="11">
        <f t="shared" si="187"/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88"/>
        <v>1.8186315789473684</v>
      </c>
      <c r="R2043" s="6">
        <f t="shared" si="189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1">
        <f t="shared" si="186"/>
        <v>42331.708032407405</v>
      </c>
      <c r="L2044" s="11">
        <f t="shared" si="187"/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88"/>
        <v>1.2353000000000001</v>
      </c>
      <c r="R2044" s="6">
        <f t="shared" si="189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1">
        <f t="shared" si="186"/>
        <v>42661.176817129628</v>
      </c>
      <c r="L2045" s="11">
        <f t="shared" si="187"/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88"/>
        <v>5.0620938628158845</v>
      </c>
      <c r="R2045" s="6">
        <f t="shared" si="189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1">
        <f t="shared" si="186"/>
        <v>42138.684189814812</v>
      </c>
      <c r="L2046" s="11">
        <f t="shared" si="187"/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88"/>
        <v>1.0821333333333334</v>
      </c>
      <c r="R2046" s="6">
        <f t="shared" si="189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1">
        <f t="shared" si="186"/>
        <v>41069.088506944441</v>
      </c>
      <c r="L2047" s="11">
        <f t="shared" si="187"/>
        <v>41099.088506944441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88"/>
        <v>8.1918387755102042</v>
      </c>
      <c r="R2047" s="6">
        <f t="shared" si="189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1">
        <f t="shared" si="186"/>
        <v>41387.171805555554</v>
      </c>
      <c r="L2048" s="11">
        <f t="shared" si="187"/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88"/>
        <v>1.2110000000000001</v>
      </c>
      <c r="R2048" s="6">
        <f t="shared" si="189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1">
        <f t="shared" si="186"/>
        <v>42081.903587962966</v>
      </c>
      <c r="L2049" s="11">
        <f t="shared" si="187"/>
        <v>42111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88"/>
        <v>1.0299897959183673</v>
      </c>
      <c r="R2049" s="6">
        <f t="shared" si="189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1">
        <f t="shared" si="186"/>
        <v>41387.651516203703</v>
      </c>
      <c r="L2050" s="11">
        <f t="shared" si="187"/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88"/>
        <v>1.4833229411764706</v>
      </c>
      <c r="R2050" s="6">
        <f t="shared" si="189"/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1">
        <f t="shared" ref="K2051:K2114" si="192">(((J2051/60)/60)/24)+DATE(1970,1,1)</f>
        <v>41575.527349537035</v>
      </c>
      <c r="L2051" s="11">
        <f t="shared" ref="L2051:L2114" si="193">(((I2051/60)/60)/24)+DATE(1970,1,1)</f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94">E2051/D2051</f>
        <v>1.2019070000000001</v>
      </c>
      <c r="R2051" s="6">
        <f t="shared" ref="R2051:R2114" si="195">E2051/N2051</f>
        <v>80.991037735849048</v>
      </c>
      <c r="S2051" t="str">
        <f t="shared" ref="S2051:S2114" si="196">LEFT(P2051, SEARCH("/", P2051)-1)</f>
        <v>technology</v>
      </c>
      <c r="T2051" t="str">
        <f t="shared" ref="T2051:T2114" si="197">RIGHT(P2051,LEN(P2051)-SEARCH("/",P2051))</f>
        <v>hardware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1">
        <f t="shared" si="192"/>
        <v>42115.071504629625</v>
      </c>
      <c r="L2052" s="11">
        <f t="shared" si="193"/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94"/>
        <v>4.7327000000000004</v>
      </c>
      <c r="R2052" s="6">
        <f t="shared" si="195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1">
        <f t="shared" si="192"/>
        <v>41604.022418981483</v>
      </c>
      <c r="L2053" s="11">
        <f t="shared" si="193"/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94"/>
        <v>1.303625</v>
      </c>
      <c r="R2053" s="6">
        <f t="shared" si="195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1">
        <f t="shared" si="192"/>
        <v>42375.08394675926</v>
      </c>
      <c r="L2054" s="11">
        <f t="shared" si="193"/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94"/>
        <v>3.5304799999999998</v>
      </c>
      <c r="R2054" s="6">
        <f t="shared" si="195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1">
        <f t="shared" si="192"/>
        <v>42303.617488425924</v>
      </c>
      <c r="L2055" s="11">
        <f t="shared" si="193"/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94"/>
        <v>1.0102</v>
      </c>
      <c r="R2055" s="6">
        <f t="shared" si="195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1">
        <f t="shared" si="192"/>
        <v>41731.520949074074</v>
      </c>
      <c r="L2056" s="11">
        <f t="shared" si="193"/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94"/>
        <v>1.1359142857142857</v>
      </c>
      <c r="R2056" s="6">
        <f t="shared" si="195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1">
        <f t="shared" si="192"/>
        <v>41946.674108796295</v>
      </c>
      <c r="L2057" s="11">
        <f t="shared" si="193"/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94"/>
        <v>1.6741666666666666</v>
      </c>
      <c r="R2057" s="6">
        <f t="shared" si="195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1">
        <f t="shared" si="192"/>
        <v>41351.76090277778</v>
      </c>
      <c r="L2058" s="11">
        <f t="shared" si="193"/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94"/>
        <v>1.5345200000000001</v>
      </c>
      <c r="R2058" s="6">
        <f t="shared" si="195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1">
        <f t="shared" si="192"/>
        <v>42396.494583333333</v>
      </c>
      <c r="L2059" s="11">
        <f t="shared" si="193"/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94"/>
        <v>2.022322</v>
      </c>
      <c r="R2059" s="6">
        <f t="shared" si="195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1">
        <f t="shared" si="192"/>
        <v>42026.370717592596</v>
      </c>
      <c r="L2060" s="11">
        <f t="shared" si="193"/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94"/>
        <v>1.6828125</v>
      </c>
      <c r="R2060" s="6">
        <f t="shared" si="195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1">
        <f t="shared" si="192"/>
        <v>42361.602476851855</v>
      </c>
      <c r="L2061" s="11">
        <f t="shared" si="193"/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94"/>
        <v>1.4345666666666668</v>
      </c>
      <c r="R2061" s="6">
        <f t="shared" si="195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1">
        <f t="shared" si="192"/>
        <v>41783.642939814818</v>
      </c>
      <c r="L2062" s="11">
        <f t="shared" si="193"/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94"/>
        <v>1.964</v>
      </c>
      <c r="R2062" s="6">
        <f t="shared" si="195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1">
        <f t="shared" si="192"/>
        <v>42705.764513888891</v>
      </c>
      <c r="L2063" s="11">
        <f t="shared" si="193"/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94"/>
        <v>1.0791999999999999</v>
      </c>
      <c r="R2063" s="6">
        <f t="shared" si="195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1">
        <f t="shared" si="192"/>
        <v>42423.3830787037</v>
      </c>
      <c r="L2064" s="11">
        <f t="shared" si="193"/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94"/>
        <v>1.14977</v>
      </c>
      <c r="R2064" s="6">
        <f t="shared" si="195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1">
        <f t="shared" si="192"/>
        <v>42472.73265046296</v>
      </c>
      <c r="L2065" s="11">
        <f t="shared" si="193"/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94"/>
        <v>1.4804999999999999</v>
      </c>
      <c r="R2065" s="6">
        <f t="shared" si="195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1">
        <f t="shared" si="192"/>
        <v>41389.364849537036</v>
      </c>
      <c r="L2066" s="11">
        <f t="shared" si="193"/>
        <v>41425.5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94"/>
        <v>1.9116676082790633</v>
      </c>
      <c r="R2066" s="6">
        <f t="shared" si="195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1">
        <f t="shared" si="192"/>
        <v>41603.333668981482</v>
      </c>
      <c r="L2067" s="11">
        <f t="shared" si="193"/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94"/>
        <v>1.99215125</v>
      </c>
      <c r="R2067" s="6">
        <f t="shared" si="195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1">
        <f t="shared" si="192"/>
        <v>41844.771793981483</v>
      </c>
      <c r="L2068" s="11">
        <f t="shared" si="193"/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94"/>
        <v>2.1859999999999999</v>
      </c>
      <c r="R2068" s="6">
        <f t="shared" si="195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1">
        <f t="shared" si="192"/>
        <v>42115.853888888887</v>
      </c>
      <c r="L2069" s="11">
        <f t="shared" si="193"/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94"/>
        <v>1.2686868686868686</v>
      </c>
      <c r="R2069" s="6">
        <f t="shared" si="195"/>
        <v>62.8</v>
      </c>
      <c r="S2069" t="str">
        <f t="shared" si="196"/>
        <v>technology</v>
      </c>
      <c r="T2069" t="str">
        <f t="shared" si="197"/>
        <v>hardware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1">
        <f t="shared" si="192"/>
        <v>42633.841608796298</v>
      </c>
      <c r="L2070" s="11">
        <f t="shared" si="193"/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94"/>
        <v>1.0522388</v>
      </c>
      <c r="R2070" s="6">
        <f t="shared" si="195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1">
        <f t="shared" si="192"/>
        <v>42340.972118055557</v>
      </c>
      <c r="L2071" s="11">
        <f t="shared" si="193"/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94"/>
        <v>1.2840666000000001</v>
      </c>
      <c r="R2071" s="6">
        <f t="shared" si="195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1">
        <f t="shared" si="192"/>
        <v>42519.6565162037</v>
      </c>
      <c r="L2072" s="11">
        <f t="shared" si="193"/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94"/>
        <v>3.1732719999999999</v>
      </c>
      <c r="R2072" s="6">
        <f t="shared" si="195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1">
        <f t="shared" si="192"/>
        <v>42600.278749999998</v>
      </c>
      <c r="L2073" s="11">
        <f t="shared" si="193"/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94"/>
        <v>2.8073000000000001</v>
      </c>
      <c r="R2073" s="6">
        <f t="shared" si="195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1">
        <f t="shared" si="192"/>
        <v>42467.581388888888</v>
      </c>
      <c r="L2074" s="11">
        <f t="shared" si="193"/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94"/>
        <v>1.1073146853146854</v>
      </c>
      <c r="R2074" s="6">
        <f t="shared" si="195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1">
        <f t="shared" si="192"/>
        <v>42087.668032407411</v>
      </c>
      <c r="L2075" s="11">
        <f t="shared" si="193"/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94"/>
        <v>1.5260429999999998</v>
      </c>
      <c r="R2075" s="6">
        <f t="shared" si="195"/>
        <v>324.69</v>
      </c>
      <c r="S2075" t="str">
        <f t="shared" si="196"/>
        <v>technology</v>
      </c>
      <c r="T2075" t="str">
        <f t="shared" si="197"/>
        <v>hardware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1">
        <f t="shared" si="192"/>
        <v>42466.826180555552</v>
      </c>
      <c r="L2076" s="11">
        <f t="shared" si="193"/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94"/>
        <v>1.0249999999999999</v>
      </c>
      <c r="R2076" s="6">
        <f t="shared" si="195"/>
        <v>205</v>
      </c>
      <c r="S2076" t="str">
        <f t="shared" si="196"/>
        <v>technology</v>
      </c>
      <c r="T2076" t="str">
        <f t="shared" si="197"/>
        <v>hardware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1">
        <f t="shared" si="192"/>
        <v>41450.681574074071</v>
      </c>
      <c r="L2077" s="11">
        <f t="shared" si="193"/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94"/>
        <v>16.783738373837384</v>
      </c>
      <c r="R2077" s="6">
        <f t="shared" si="195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1">
        <f t="shared" si="192"/>
        <v>41803.880659722221</v>
      </c>
      <c r="L2078" s="11">
        <f t="shared" si="193"/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94"/>
        <v>5.4334915642458101</v>
      </c>
      <c r="R2078" s="6">
        <f t="shared" si="195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1">
        <f t="shared" si="192"/>
        <v>42103.042546296296</v>
      </c>
      <c r="L2079" s="11">
        <f t="shared" si="193"/>
        <v>42160.875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94"/>
        <v>1.1550800000000001</v>
      </c>
      <c r="R2079" s="6">
        <f t="shared" si="195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1">
        <f t="shared" si="192"/>
        <v>42692.771493055552</v>
      </c>
      <c r="L2080" s="11">
        <f t="shared" si="193"/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94"/>
        <v>1.3120499999999999</v>
      </c>
      <c r="R2080" s="6">
        <f t="shared" si="195"/>
        <v>546.6875</v>
      </c>
      <c r="S2080" t="str">
        <f t="shared" si="196"/>
        <v>technology</v>
      </c>
      <c r="T2080" t="str">
        <f t="shared" si="197"/>
        <v>hardware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1">
        <f t="shared" si="192"/>
        <v>42150.71056712963</v>
      </c>
      <c r="L2081" s="11">
        <f t="shared" si="193"/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94"/>
        <v>2.8816999999999999</v>
      </c>
      <c r="R2081" s="6">
        <f t="shared" si="195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1">
        <f t="shared" si="192"/>
        <v>42289.957175925927</v>
      </c>
      <c r="L2082" s="11">
        <f t="shared" si="193"/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94"/>
        <v>5.0780000000000003</v>
      </c>
      <c r="R2082" s="6">
        <f t="shared" si="195"/>
        <v>101.56</v>
      </c>
      <c r="S2082" t="str">
        <f t="shared" si="196"/>
        <v>technology</v>
      </c>
      <c r="T2082" t="str">
        <f t="shared" si="197"/>
        <v>hardware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1">
        <f t="shared" si="192"/>
        <v>41004.156886574077</v>
      </c>
      <c r="L2083" s="11">
        <f t="shared" si="193"/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94"/>
        <v>1.1457142857142857</v>
      </c>
      <c r="R2083" s="6">
        <f t="shared" si="195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1">
        <f t="shared" si="192"/>
        <v>40811.120324074072</v>
      </c>
      <c r="L2084" s="11">
        <f t="shared" si="193"/>
        <v>40871.161990740737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94"/>
        <v>1.1073333333333333</v>
      </c>
      <c r="R2084" s="6">
        <f t="shared" si="195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1">
        <f t="shared" si="192"/>
        <v>41034.72216435185</v>
      </c>
      <c r="L2085" s="11">
        <f t="shared" si="193"/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94"/>
        <v>1.1333333333333333</v>
      </c>
      <c r="R2085" s="6">
        <f t="shared" si="195"/>
        <v>34</v>
      </c>
      <c r="S2085" t="str">
        <f t="shared" si="196"/>
        <v>music</v>
      </c>
      <c r="T2085" t="str">
        <f t="shared" si="197"/>
        <v>indie rock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1">
        <f t="shared" si="192"/>
        <v>41731.833124999997</v>
      </c>
      <c r="L2086" s="11">
        <f t="shared" si="193"/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94"/>
        <v>1.0833333333333333</v>
      </c>
      <c r="R2086" s="6">
        <f t="shared" si="195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1">
        <f t="shared" si="192"/>
        <v>41075.835497685184</v>
      </c>
      <c r="L2087" s="11">
        <f t="shared" si="193"/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94"/>
        <v>1.2353333333333334</v>
      </c>
      <c r="R2087" s="6">
        <f t="shared" si="195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1">
        <f t="shared" si="192"/>
        <v>40860.67050925926</v>
      </c>
      <c r="L2088" s="11">
        <f t="shared" si="193"/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94"/>
        <v>1.0069999999999999</v>
      </c>
      <c r="R2088" s="6">
        <f t="shared" si="195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1">
        <f t="shared" si="192"/>
        <v>40764.204375000001</v>
      </c>
      <c r="L2089" s="11">
        <f t="shared" si="193"/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94"/>
        <v>1.0353333333333334</v>
      </c>
      <c r="R2089" s="6">
        <f t="shared" si="195"/>
        <v>62.12</v>
      </c>
      <c r="S2089" t="str">
        <f t="shared" si="196"/>
        <v>music</v>
      </c>
      <c r="T2089" t="str">
        <f t="shared" si="197"/>
        <v>indie rock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1">
        <f t="shared" si="192"/>
        <v>40395.714722222219</v>
      </c>
      <c r="L2090" s="11">
        <f t="shared" si="193"/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94"/>
        <v>1.1551066666666667</v>
      </c>
      <c r="R2090" s="6">
        <f t="shared" si="195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1">
        <f t="shared" si="192"/>
        <v>41453.076319444444</v>
      </c>
      <c r="L2091" s="11">
        <f t="shared" si="193"/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94"/>
        <v>1.2040040000000001</v>
      </c>
      <c r="R2091" s="6">
        <f t="shared" si="195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1">
        <f t="shared" si="192"/>
        <v>41299.381423611114</v>
      </c>
      <c r="L2092" s="11">
        <f t="shared" si="193"/>
        <v>41329.381423611114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94"/>
        <v>1.1504037499999999</v>
      </c>
      <c r="R2092" s="6">
        <f t="shared" si="195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1">
        <f t="shared" si="192"/>
        <v>40555.322662037033</v>
      </c>
      <c r="L2093" s="11">
        <f t="shared" si="193"/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94"/>
        <v>1.2046777777777777</v>
      </c>
      <c r="R2093" s="6">
        <f t="shared" si="195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1">
        <f t="shared" si="192"/>
        <v>40763.707546296297</v>
      </c>
      <c r="L2094" s="11">
        <f t="shared" si="193"/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94"/>
        <v>1.0128333333333333</v>
      </c>
      <c r="R2094" s="6">
        <f t="shared" si="195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1">
        <f t="shared" si="192"/>
        <v>41205.854537037041</v>
      </c>
      <c r="L2095" s="11">
        <f t="shared" si="193"/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94"/>
        <v>1.0246666666666666</v>
      </c>
      <c r="R2095" s="6">
        <f t="shared" si="195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1">
        <f t="shared" si="192"/>
        <v>40939.02002314815</v>
      </c>
      <c r="L2096" s="11">
        <f t="shared" si="193"/>
        <v>40973.125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94"/>
        <v>1.2054285714285715</v>
      </c>
      <c r="R2096" s="6">
        <f t="shared" si="195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1">
        <f t="shared" si="192"/>
        <v>40758.733483796292</v>
      </c>
      <c r="L2097" s="11">
        <f t="shared" si="193"/>
        <v>40818.733483796292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94"/>
        <v>1</v>
      </c>
      <c r="R2097" s="6">
        <f t="shared" si="195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1">
        <f t="shared" si="192"/>
        <v>41192.758506944447</v>
      </c>
      <c r="L2098" s="11">
        <f t="shared" si="193"/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94"/>
        <v>1.0166666666666666</v>
      </c>
      <c r="R2098" s="6">
        <f t="shared" si="195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1">
        <f t="shared" si="192"/>
        <v>40818.58489583333</v>
      </c>
      <c r="L2099" s="11">
        <f t="shared" si="193"/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94"/>
        <v>1</v>
      </c>
      <c r="R2099" s="6">
        <f t="shared" si="195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1">
        <f t="shared" si="192"/>
        <v>40946.11383101852</v>
      </c>
      <c r="L2100" s="11">
        <f t="shared" si="193"/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94"/>
        <v>1.0033333333333334</v>
      </c>
      <c r="R2100" s="6">
        <f t="shared" si="195"/>
        <v>188.125</v>
      </c>
      <c r="S2100" t="str">
        <f t="shared" si="196"/>
        <v>music</v>
      </c>
      <c r="T2100" t="str">
        <f t="shared" si="197"/>
        <v>indie rock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1">
        <f t="shared" si="192"/>
        <v>42173.746342592596</v>
      </c>
      <c r="L2101" s="11">
        <f t="shared" si="193"/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94"/>
        <v>1.3236666666666668</v>
      </c>
      <c r="R2101" s="6">
        <f t="shared" si="195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1">
        <f t="shared" si="192"/>
        <v>41074.834965277776</v>
      </c>
      <c r="L2102" s="11">
        <f t="shared" si="193"/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94"/>
        <v>1.3666666666666667</v>
      </c>
      <c r="R2102" s="6">
        <f t="shared" si="195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1">
        <f t="shared" si="192"/>
        <v>40892.149467592593</v>
      </c>
      <c r="L2103" s="11">
        <f t="shared" si="193"/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94"/>
        <v>1.1325000000000001</v>
      </c>
      <c r="R2103" s="6">
        <f t="shared" si="195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1">
        <f t="shared" si="192"/>
        <v>40638.868611111109</v>
      </c>
      <c r="L2104" s="11">
        <f t="shared" si="193"/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94"/>
        <v>1.36</v>
      </c>
      <c r="R2104" s="6">
        <f t="shared" si="195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1">
        <f t="shared" si="192"/>
        <v>41192.754942129628</v>
      </c>
      <c r="L2105" s="11">
        <f t="shared" si="193"/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94"/>
        <v>1.4612318374694613</v>
      </c>
      <c r="R2105" s="6">
        <f t="shared" si="195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1">
        <f t="shared" si="192"/>
        <v>41394.074467592596</v>
      </c>
      <c r="L2106" s="11">
        <f t="shared" si="193"/>
        <v>41425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94"/>
        <v>1.2949999999999999</v>
      </c>
      <c r="R2106" s="6">
        <f t="shared" si="195"/>
        <v>28</v>
      </c>
      <c r="S2106" t="str">
        <f t="shared" si="196"/>
        <v>music</v>
      </c>
      <c r="T2106" t="str">
        <f t="shared" si="197"/>
        <v>indie rock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1">
        <f t="shared" si="192"/>
        <v>41951.788807870369</v>
      </c>
      <c r="L2107" s="11">
        <f t="shared" si="193"/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94"/>
        <v>2.54</v>
      </c>
      <c r="R2107" s="6">
        <f t="shared" si="195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1">
        <f t="shared" si="192"/>
        <v>41270.21497685185</v>
      </c>
      <c r="L2108" s="11">
        <f t="shared" si="193"/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94"/>
        <v>1.0704545454545455</v>
      </c>
      <c r="R2108" s="6">
        <f t="shared" si="195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1">
        <f t="shared" si="192"/>
        <v>41934.71056712963</v>
      </c>
      <c r="L2109" s="11">
        <f t="shared" si="193"/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94"/>
        <v>1.0773299999999999</v>
      </c>
      <c r="R2109" s="6">
        <f t="shared" si="195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1">
        <f t="shared" si="192"/>
        <v>41135.175694444442</v>
      </c>
      <c r="L2110" s="11">
        <f t="shared" si="193"/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94"/>
        <v>1.0731250000000001</v>
      </c>
      <c r="R2110" s="6">
        <f t="shared" si="195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1">
        <f t="shared" si="192"/>
        <v>42160.708530092597</v>
      </c>
      <c r="L2111" s="11">
        <f t="shared" si="193"/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94"/>
        <v>1.06525</v>
      </c>
      <c r="R2111" s="6">
        <f t="shared" si="195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1">
        <f t="shared" si="192"/>
        <v>41759.670937499999</v>
      </c>
      <c r="L2112" s="11">
        <f t="shared" si="193"/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94"/>
        <v>1.0035000000000001</v>
      </c>
      <c r="R2112" s="6">
        <f t="shared" si="195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1">
        <f t="shared" si="192"/>
        <v>40703.197048611109</v>
      </c>
      <c r="L2113" s="11">
        <f t="shared" si="193"/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94"/>
        <v>1.0649999999999999</v>
      </c>
      <c r="R2113" s="6">
        <f t="shared" si="195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1">
        <f t="shared" si="192"/>
        <v>41365.928159722222</v>
      </c>
      <c r="L2114" s="11">
        <f t="shared" si="193"/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94"/>
        <v>1</v>
      </c>
      <c r="R2114" s="6">
        <f t="shared" si="195"/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1">
        <f t="shared" ref="K2115:K2178" si="198">(((J2115/60)/60)/24)+DATE(1970,1,1)</f>
        <v>41870.86546296296</v>
      </c>
      <c r="L2115" s="11">
        <f t="shared" ref="L2115:L2178" si="199">(((I2115/60)/60)/24)+DATE(1970,1,1)</f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200">E2115/D2115</f>
        <v>1.0485714285714285</v>
      </c>
      <c r="R2115" s="6">
        <f t="shared" ref="R2115:R2178" si="201">E2115/N2115</f>
        <v>68.598130841121488</v>
      </c>
      <c r="S2115" t="str">
        <f t="shared" ref="S2115:S2178" si="202">LEFT(P2115, SEARCH("/", P2115)-1)</f>
        <v>music</v>
      </c>
      <c r="T2115" t="str">
        <f t="shared" ref="T2115:T2178" si="203">RIGHT(P2115,LEN(P2115)-SEARCH("/",P2115))</f>
        <v>indie rock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1">
        <f t="shared" si="198"/>
        <v>40458.815625000003</v>
      </c>
      <c r="L2116" s="11">
        <f t="shared" si="199"/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200"/>
        <v>1.0469999999999999</v>
      </c>
      <c r="R2116" s="6">
        <f t="shared" si="201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1">
        <f t="shared" si="198"/>
        <v>40564.081030092595</v>
      </c>
      <c r="L2117" s="11">
        <f t="shared" si="199"/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200"/>
        <v>2.2566666666666668</v>
      </c>
      <c r="R2117" s="6">
        <f t="shared" si="201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1">
        <f t="shared" si="198"/>
        <v>41136.777812500004</v>
      </c>
      <c r="L2118" s="11">
        <f t="shared" si="199"/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200"/>
        <v>1.0090416666666666</v>
      </c>
      <c r="R2118" s="6">
        <f t="shared" si="201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1">
        <f t="shared" si="198"/>
        <v>42290.059594907405</v>
      </c>
      <c r="L2119" s="11">
        <f t="shared" si="199"/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200"/>
        <v>1.4775</v>
      </c>
      <c r="R2119" s="6">
        <f t="shared" si="201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1">
        <f t="shared" si="198"/>
        <v>40718.839537037034</v>
      </c>
      <c r="L2120" s="11">
        <f t="shared" si="199"/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200"/>
        <v>1.3461099999999999</v>
      </c>
      <c r="R2120" s="6">
        <f t="shared" si="201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1">
        <f t="shared" si="198"/>
        <v>41107.130150462966</v>
      </c>
      <c r="L2121" s="11">
        <f t="shared" si="199"/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200"/>
        <v>1.0075000000000001</v>
      </c>
      <c r="R2121" s="6">
        <f t="shared" si="201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1">
        <f t="shared" si="198"/>
        <v>41591.964537037034</v>
      </c>
      <c r="L2122" s="11">
        <f t="shared" si="199"/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200"/>
        <v>1.00880375</v>
      </c>
      <c r="R2122" s="6">
        <f t="shared" si="201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1">
        <f t="shared" si="198"/>
        <v>42716.7424537037</v>
      </c>
      <c r="L2123" s="11">
        <f t="shared" si="199"/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200"/>
        <v>5.6800000000000002E-3</v>
      </c>
      <c r="R2123" s="6">
        <f t="shared" si="201"/>
        <v>28.4</v>
      </c>
      <c r="S2123" t="str">
        <f t="shared" si="202"/>
        <v>games</v>
      </c>
      <c r="T2123" t="str">
        <f t="shared" si="203"/>
        <v>video games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1">
        <f t="shared" si="198"/>
        <v>42712.300567129627</v>
      </c>
      <c r="L2124" s="11">
        <f t="shared" si="199"/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200"/>
        <v>3.875E-3</v>
      </c>
      <c r="R2124" s="6">
        <f t="shared" si="201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1">
        <f t="shared" si="198"/>
        <v>40198.424849537041</v>
      </c>
      <c r="L2125" s="11">
        <f t="shared" si="199"/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200"/>
        <v>0.1</v>
      </c>
      <c r="R2125" s="6">
        <f t="shared" si="201"/>
        <v>10</v>
      </c>
      <c r="S2125" t="str">
        <f t="shared" si="202"/>
        <v>games</v>
      </c>
      <c r="T2125" t="str">
        <f t="shared" si="203"/>
        <v>video games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1">
        <f t="shared" si="198"/>
        <v>40464.028182870366</v>
      </c>
      <c r="L2126" s="11">
        <f t="shared" si="199"/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200"/>
        <v>0.10454545454545454</v>
      </c>
      <c r="R2126" s="6">
        <f t="shared" si="201"/>
        <v>23</v>
      </c>
      <c r="S2126" t="str">
        <f t="shared" si="202"/>
        <v>games</v>
      </c>
      <c r="T2126" t="str">
        <f t="shared" si="203"/>
        <v>video games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1">
        <f t="shared" si="198"/>
        <v>42191.023530092592</v>
      </c>
      <c r="L2127" s="11">
        <f t="shared" si="199"/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200"/>
        <v>1.4200000000000001E-2</v>
      </c>
      <c r="R2127" s="6">
        <f t="shared" si="201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1">
        <f t="shared" si="198"/>
        <v>41951.973229166666</v>
      </c>
      <c r="L2128" s="11">
        <f t="shared" si="199"/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200"/>
        <v>5.0000000000000001E-4</v>
      </c>
      <c r="R2128" s="6">
        <f t="shared" si="201"/>
        <v>5</v>
      </c>
      <c r="S2128" t="str">
        <f t="shared" si="202"/>
        <v>games</v>
      </c>
      <c r="T2128" t="str">
        <f t="shared" si="203"/>
        <v>video games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1">
        <f t="shared" si="198"/>
        <v>42045.50535879629</v>
      </c>
      <c r="L2129" s="11">
        <f t="shared" si="199"/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200"/>
        <v>0.28842857142857142</v>
      </c>
      <c r="R2129" s="6">
        <f t="shared" si="201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1">
        <f t="shared" si="198"/>
        <v>41843.772789351853</v>
      </c>
      <c r="L2130" s="11">
        <f t="shared" si="199"/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200"/>
        <v>1.6666666666666668E-3</v>
      </c>
      <c r="R2130" s="6">
        <f t="shared" si="201"/>
        <v>25</v>
      </c>
      <c r="S2130" t="str">
        <f t="shared" si="202"/>
        <v>games</v>
      </c>
      <c r="T2130" t="str">
        <f t="shared" si="203"/>
        <v>video games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1">
        <f t="shared" si="198"/>
        <v>42409.024305555555</v>
      </c>
      <c r="L2131" s="11">
        <f t="shared" si="199"/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200"/>
        <v>0.11799999999999999</v>
      </c>
      <c r="R2131" s="6">
        <f t="shared" si="201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1">
        <f t="shared" si="198"/>
        <v>41832.086377314816</v>
      </c>
      <c r="L2132" s="11">
        <f t="shared" si="199"/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200"/>
        <v>2.0238095238095236E-3</v>
      </c>
      <c r="R2132" s="6">
        <f t="shared" si="201"/>
        <v>21.25</v>
      </c>
      <c r="S2132" t="str">
        <f t="shared" si="202"/>
        <v>games</v>
      </c>
      <c r="T2132" t="str">
        <f t="shared" si="203"/>
        <v>video games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1">
        <f t="shared" si="198"/>
        <v>42167.207071759258</v>
      </c>
      <c r="L2133" s="11">
        <f t="shared" si="199"/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200"/>
        <v>0.05</v>
      </c>
      <c r="R2133" s="6">
        <f t="shared" si="201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1">
        <f t="shared" si="198"/>
        <v>41643.487175925926</v>
      </c>
      <c r="L2134" s="11">
        <f t="shared" si="199"/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200"/>
        <v>2.1129899999999997E-2</v>
      </c>
      <c r="R2134" s="6">
        <f t="shared" si="201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1">
        <f t="shared" si="198"/>
        <v>40619.097210648149</v>
      </c>
      <c r="L2135" s="11">
        <f t="shared" si="199"/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200"/>
        <v>1.6E-2</v>
      </c>
      <c r="R2135" s="6">
        <f t="shared" si="201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1">
        <f t="shared" si="198"/>
        <v>41361.886469907404</v>
      </c>
      <c r="L2136" s="11">
        <f t="shared" si="199"/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200"/>
        <v>1.7333333333333333E-2</v>
      </c>
      <c r="R2136" s="6">
        <f t="shared" si="201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1">
        <f t="shared" si="198"/>
        <v>41156.963344907403</v>
      </c>
      <c r="L2137" s="11">
        <f t="shared" si="199"/>
        <v>41186.963344907403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200"/>
        <v>9.5600000000000004E-2</v>
      </c>
      <c r="R2137" s="6">
        <f t="shared" si="201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1">
        <f t="shared" si="198"/>
        <v>41536.509097222224</v>
      </c>
      <c r="L2138" s="11">
        <f t="shared" si="199"/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200"/>
        <v>5.9612499999999998E-4</v>
      </c>
      <c r="R2138" s="6">
        <f t="shared" si="201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1">
        <f t="shared" si="198"/>
        <v>41948.771168981482</v>
      </c>
      <c r="L2139" s="11">
        <f t="shared" si="199"/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200"/>
        <v>0.28405999999999998</v>
      </c>
      <c r="R2139" s="6">
        <f t="shared" si="201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1">
        <f t="shared" si="198"/>
        <v>41557.013182870374</v>
      </c>
      <c r="L2140" s="11">
        <f t="shared" si="199"/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200"/>
        <v>0.128</v>
      </c>
      <c r="R2140" s="6">
        <f t="shared" si="201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1">
        <f t="shared" si="198"/>
        <v>42647.750092592592</v>
      </c>
      <c r="L2141" s="11">
        <f t="shared" si="199"/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200"/>
        <v>5.4199999999999998E-2</v>
      </c>
      <c r="R2141" s="6">
        <f t="shared" si="201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1">
        <f t="shared" si="198"/>
        <v>41255.833611111113</v>
      </c>
      <c r="L2142" s="11">
        <f t="shared" si="199"/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200"/>
        <v>1.1199999999999999E-3</v>
      </c>
      <c r="R2142" s="6">
        <f t="shared" si="201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1">
        <f t="shared" si="198"/>
        <v>41927.235636574071</v>
      </c>
      <c r="L2143" s="11">
        <f t="shared" si="199"/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200"/>
        <v>0</v>
      </c>
      <c r="R2143" s="6" t="e">
        <f t="shared" si="201"/>
        <v>#DIV/0!</v>
      </c>
      <c r="S2143" t="str">
        <f t="shared" si="202"/>
        <v>games</v>
      </c>
      <c r="T2143" t="str">
        <f t="shared" si="203"/>
        <v>video games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1">
        <f t="shared" si="198"/>
        <v>42340.701504629629</v>
      </c>
      <c r="L2144" s="11">
        <f t="shared" si="199"/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200"/>
        <v>5.7238095238095241E-2</v>
      </c>
      <c r="R2144" s="6">
        <f t="shared" si="201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1">
        <f t="shared" si="198"/>
        <v>40332.886712962965</v>
      </c>
      <c r="L2145" s="11">
        <f t="shared" si="199"/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200"/>
        <v>0.1125</v>
      </c>
      <c r="R2145" s="6">
        <f t="shared" si="201"/>
        <v>45</v>
      </c>
      <c r="S2145" t="str">
        <f t="shared" si="202"/>
        <v>games</v>
      </c>
      <c r="T2145" t="str">
        <f t="shared" si="203"/>
        <v>video games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1">
        <f t="shared" si="198"/>
        <v>41499.546759259261</v>
      </c>
      <c r="L2146" s="11">
        <f t="shared" si="199"/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200"/>
        <v>1.7098591549295775E-2</v>
      </c>
      <c r="R2146" s="6">
        <f t="shared" si="201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1">
        <f t="shared" si="198"/>
        <v>41575.237430555557</v>
      </c>
      <c r="L2147" s="11">
        <f t="shared" si="199"/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200"/>
        <v>0.30433333333333334</v>
      </c>
      <c r="R2147" s="6">
        <f t="shared" si="201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1">
        <f t="shared" si="198"/>
        <v>42397.679513888885</v>
      </c>
      <c r="L2148" s="11">
        <f t="shared" si="199"/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200"/>
        <v>2.0000000000000001E-4</v>
      </c>
      <c r="R2148" s="6">
        <f t="shared" si="201"/>
        <v>1</v>
      </c>
      <c r="S2148" t="str">
        <f t="shared" si="202"/>
        <v>games</v>
      </c>
      <c r="T2148" t="str">
        <f t="shared" si="203"/>
        <v>video games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1">
        <f t="shared" si="198"/>
        <v>41927.295694444445</v>
      </c>
      <c r="L2149" s="11">
        <f t="shared" si="199"/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200"/>
        <v>6.9641025641025639E-3</v>
      </c>
      <c r="R2149" s="6">
        <f t="shared" si="201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1">
        <f t="shared" si="198"/>
        <v>42066.733587962968</v>
      </c>
      <c r="L2150" s="11">
        <f t="shared" si="199"/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200"/>
        <v>0.02</v>
      </c>
      <c r="R2150" s="6">
        <f t="shared" si="201"/>
        <v>1</v>
      </c>
      <c r="S2150" t="str">
        <f t="shared" si="202"/>
        <v>games</v>
      </c>
      <c r="T2150" t="str">
        <f t="shared" si="203"/>
        <v>video games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1">
        <f t="shared" si="198"/>
        <v>40355.024953703702</v>
      </c>
      <c r="L2151" s="11">
        <f t="shared" si="199"/>
        <v>40390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200"/>
        <v>0</v>
      </c>
      <c r="R2151" s="6" t="e">
        <f t="shared" si="201"/>
        <v>#DIV/0!</v>
      </c>
      <c r="S2151" t="str">
        <f t="shared" si="202"/>
        <v>games</v>
      </c>
      <c r="T2151" t="str">
        <f t="shared" si="203"/>
        <v>video games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1">
        <f t="shared" si="198"/>
        <v>42534.284710648149</v>
      </c>
      <c r="L2152" s="11">
        <f t="shared" si="199"/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200"/>
        <v>8.0999999999999996E-3</v>
      </c>
      <c r="R2152" s="6">
        <f t="shared" si="201"/>
        <v>101.25</v>
      </c>
      <c r="S2152" t="str">
        <f t="shared" si="202"/>
        <v>games</v>
      </c>
      <c r="T2152" t="str">
        <f t="shared" si="203"/>
        <v>video games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1">
        <f t="shared" si="198"/>
        <v>42520.847384259265</v>
      </c>
      <c r="L2153" s="11">
        <f t="shared" si="199"/>
        <v>42550.847384259265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200"/>
        <v>2.6222222222222224E-3</v>
      </c>
      <c r="R2153" s="6">
        <f t="shared" si="201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1">
        <f t="shared" si="198"/>
        <v>41683.832280092596</v>
      </c>
      <c r="L2154" s="11">
        <f t="shared" si="199"/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200"/>
        <v>1.6666666666666668E-3</v>
      </c>
      <c r="R2154" s="6">
        <f t="shared" si="201"/>
        <v>12.5</v>
      </c>
      <c r="S2154" t="str">
        <f t="shared" si="202"/>
        <v>games</v>
      </c>
      <c r="T2154" t="str">
        <f t="shared" si="203"/>
        <v>video games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1">
        <f t="shared" si="198"/>
        <v>41974.911087962959</v>
      </c>
      <c r="L2155" s="11">
        <f t="shared" si="199"/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200"/>
        <v>9.1244548809124457E-5</v>
      </c>
      <c r="R2155" s="6">
        <f t="shared" si="201"/>
        <v>8.5</v>
      </c>
      <c r="S2155" t="str">
        <f t="shared" si="202"/>
        <v>games</v>
      </c>
      <c r="T2155" t="str">
        <f t="shared" si="203"/>
        <v>video games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1">
        <f t="shared" si="198"/>
        <v>41647.632256944446</v>
      </c>
      <c r="L2156" s="11">
        <f t="shared" si="199"/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200"/>
        <v>8.0000000000000002E-3</v>
      </c>
      <c r="R2156" s="6">
        <f t="shared" si="201"/>
        <v>1</v>
      </c>
      <c r="S2156" t="str">
        <f t="shared" si="202"/>
        <v>games</v>
      </c>
      <c r="T2156" t="str">
        <f t="shared" si="203"/>
        <v>video games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1">
        <f t="shared" si="198"/>
        <v>42430.747511574074</v>
      </c>
      <c r="L2157" s="11">
        <f t="shared" si="199"/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200"/>
        <v>2.3E-2</v>
      </c>
      <c r="R2157" s="6">
        <f t="shared" si="201"/>
        <v>23</v>
      </c>
      <c r="S2157" t="str">
        <f t="shared" si="202"/>
        <v>games</v>
      </c>
      <c r="T2157" t="str">
        <f t="shared" si="203"/>
        <v>video games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1">
        <f t="shared" si="198"/>
        <v>41488.85423611111</v>
      </c>
      <c r="L2158" s="11">
        <f t="shared" si="199"/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200"/>
        <v>2.6660714285714284E-2</v>
      </c>
      <c r="R2158" s="6">
        <f t="shared" si="201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1">
        <f t="shared" si="198"/>
        <v>42694.98128472222</v>
      </c>
      <c r="L2159" s="11">
        <f t="shared" si="199"/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200"/>
        <v>0.28192</v>
      </c>
      <c r="R2159" s="6">
        <f t="shared" si="201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1">
        <f t="shared" si="198"/>
        <v>41264.853865740741</v>
      </c>
      <c r="L2160" s="11">
        <f t="shared" si="199"/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200"/>
        <v>6.5900366666666668E-2</v>
      </c>
      <c r="R2160" s="6">
        <f t="shared" si="201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1">
        <f t="shared" si="198"/>
        <v>40710.731180555551</v>
      </c>
      <c r="L2161" s="11">
        <f t="shared" si="199"/>
        <v>40740.731180555551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200"/>
        <v>7.2222222222222219E-3</v>
      </c>
      <c r="R2161" s="6">
        <f t="shared" si="201"/>
        <v>13</v>
      </c>
      <c r="S2161" t="str">
        <f t="shared" si="202"/>
        <v>games</v>
      </c>
      <c r="T2161" t="str">
        <f t="shared" si="203"/>
        <v>video games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1">
        <f t="shared" si="198"/>
        <v>41018.711863425924</v>
      </c>
      <c r="L2162" s="11">
        <f t="shared" si="199"/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200"/>
        <v>8.5000000000000006E-3</v>
      </c>
      <c r="R2162" s="6">
        <f t="shared" si="201"/>
        <v>5.3125</v>
      </c>
      <c r="S2162" t="str">
        <f t="shared" si="202"/>
        <v>games</v>
      </c>
      <c r="T2162" t="str">
        <f t="shared" si="203"/>
        <v>video games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1">
        <f t="shared" si="198"/>
        <v>42240.852534722217</v>
      </c>
      <c r="L2163" s="11">
        <f t="shared" si="199"/>
        <v>42270.852534722217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200"/>
        <v>1.1575</v>
      </c>
      <c r="R2163" s="6">
        <f t="shared" si="201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1">
        <f t="shared" si="198"/>
        <v>41813.766099537039</v>
      </c>
      <c r="L2164" s="11">
        <f t="shared" si="199"/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200"/>
        <v>1.1226666666666667</v>
      </c>
      <c r="R2164" s="6">
        <f t="shared" si="201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1">
        <f t="shared" si="198"/>
        <v>42111.899537037039</v>
      </c>
      <c r="L2165" s="11">
        <f t="shared" si="199"/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200"/>
        <v>1.3220000000000001</v>
      </c>
      <c r="R2165" s="6">
        <f t="shared" si="201"/>
        <v>75.11363636363636</v>
      </c>
      <c r="S2165" t="str">
        <f t="shared" si="202"/>
        <v>music</v>
      </c>
      <c r="T2165" t="str">
        <f t="shared" si="203"/>
        <v>rock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1">
        <f t="shared" si="198"/>
        <v>42515.71775462963</v>
      </c>
      <c r="L2166" s="11">
        <f t="shared" si="199"/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200"/>
        <v>1.0263636363636364</v>
      </c>
      <c r="R2166" s="6">
        <f t="shared" si="201"/>
        <v>68.01204819277109</v>
      </c>
      <c r="S2166" t="str">
        <f t="shared" si="202"/>
        <v>music</v>
      </c>
      <c r="T2166" t="str">
        <f t="shared" si="203"/>
        <v>rock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1">
        <f t="shared" si="198"/>
        <v>42438.667071759264</v>
      </c>
      <c r="L2167" s="11">
        <f t="shared" si="199"/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200"/>
        <v>1.3864000000000001</v>
      </c>
      <c r="R2167" s="6">
        <f t="shared" si="201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1">
        <f t="shared" si="198"/>
        <v>41933.838171296295</v>
      </c>
      <c r="L2168" s="11">
        <f t="shared" si="199"/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200"/>
        <v>1.466</v>
      </c>
      <c r="R2168" s="6">
        <f t="shared" si="201"/>
        <v>91.625</v>
      </c>
      <c r="S2168" t="str">
        <f t="shared" si="202"/>
        <v>music</v>
      </c>
      <c r="T2168" t="str">
        <f t="shared" si="203"/>
        <v>rock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1">
        <f t="shared" si="198"/>
        <v>41153.066400462965</v>
      </c>
      <c r="L2169" s="11">
        <f t="shared" si="199"/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200"/>
        <v>1.2</v>
      </c>
      <c r="R2169" s="6">
        <f t="shared" si="201"/>
        <v>22.5</v>
      </c>
      <c r="S2169" t="str">
        <f t="shared" si="202"/>
        <v>music</v>
      </c>
      <c r="T2169" t="str">
        <f t="shared" si="203"/>
        <v>rock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1">
        <f t="shared" si="198"/>
        <v>42745.600243055553</v>
      </c>
      <c r="L2170" s="11">
        <f t="shared" si="199"/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200"/>
        <v>1.215816111111111</v>
      </c>
      <c r="R2170" s="6">
        <f t="shared" si="201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1">
        <f t="shared" si="198"/>
        <v>42793.700821759259</v>
      </c>
      <c r="L2171" s="11">
        <f t="shared" si="199"/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200"/>
        <v>1</v>
      </c>
      <c r="R2171" s="6">
        <f t="shared" si="201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1">
        <f t="shared" si="198"/>
        <v>42198.750254629631</v>
      </c>
      <c r="L2172" s="11">
        <f t="shared" si="199"/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200"/>
        <v>1.8085714285714285</v>
      </c>
      <c r="R2172" s="6">
        <f t="shared" si="201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1">
        <f t="shared" si="198"/>
        <v>42141.95711805555</v>
      </c>
      <c r="L2173" s="11">
        <f t="shared" si="199"/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200"/>
        <v>1.0607500000000001</v>
      </c>
      <c r="R2173" s="6">
        <f t="shared" si="201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1">
        <f t="shared" si="198"/>
        <v>42082.580092592587</v>
      </c>
      <c r="L2174" s="11">
        <f t="shared" si="199"/>
        <v>42112.580092592587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200"/>
        <v>1</v>
      </c>
      <c r="R2174" s="6">
        <f t="shared" si="201"/>
        <v>76.92307692307692</v>
      </c>
      <c r="S2174" t="str">
        <f t="shared" si="202"/>
        <v>music</v>
      </c>
      <c r="T2174" t="str">
        <f t="shared" si="203"/>
        <v>rock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1">
        <f t="shared" si="198"/>
        <v>41495.692627314813</v>
      </c>
      <c r="L2175" s="11">
        <f t="shared" si="199"/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200"/>
        <v>1.2692857142857144</v>
      </c>
      <c r="R2175" s="6">
        <f t="shared" si="201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1">
        <f t="shared" si="198"/>
        <v>42465.542905092589</v>
      </c>
      <c r="L2176" s="11">
        <f t="shared" si="199"/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200"/>
        <v>1.0297499999999999</v>
      </c>
      <c r="R2176" s="6">
        <f t="shared" si="201"/>
        <v>65.38095238095238</v>
      </c>
      <c r="S2176" t="str">
        <f t="shared" si="202"/>
        <v>music</v>
      </c>
      <c r="T2176" t="str">
        <f t="shared" si="203"/>
        <v>rock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1">
        <f t="shared" si="198"/>
        <v>42565.009097222224</v>
      </c>
      <c r="L2177" s="11">
        <f t="shared" si="199"/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200"/>
        <v>2.5</v>
      </c>
      <c r="R2177" s="6">
        <f t="shared" si="201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1">
        <f t="shared" si="198"/>
        <v>42096.633206018523</v>
      </c>
      <c r="L2178" s="11">
        <f t="shared" si="199"/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200"/>
        <v>1.2602</v>
      </c>
      <c r="R2178" s="6">
        <f t="shared" si="201"/>
        <v>88.74647887323944</v>
      </c>
      <c r="S2178" t="str">
        <f t="shared" si="202"/>
        <v>music</v>
      </c>
      <c r="T2178" t="str">
        <f t="shared" si="203"/>
        <v>rock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1">
        <f t="shared" ref="K2179:K2242" si="204">(((J2179/60)/60)/24)+DATE(1970,1,1)</f>
        <v>42502.250775462962</v>
      </c>
      <c r="L2179" s="11">
        <f t="shared" ref="L2179:L2242" si="205">(((I2179/60)/60)/24)+DATE(1970,1,1)</f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206">E2179/D2179</f>
        <v>1.0012000000000001</v>
      </c>
      <c r="R2179" s="6">
        <f t="shared" ref="R2179:R2242" si="207">E2179/N2179</f>
        <v>65.868421052631575</v>
      </c>
      <c r="S2179" t="str">
        <f t="shared" ref="S2179:S2242" si="208">LEFT(P2179, SEARCH("/", P2179)-1)</f>
        <v>music</v>
      </c>
      <c r="T2179" t="str">
        <f t="shared" ref="T2179:T2242" si="209">RIGHT(P2179,LEN(P2179)-SEARCH("/",P2179))</f>
        <v>rock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1">
        <f t="shared" si="204"/>
        <v>42723.63653935185</v>
      </c>
      <c r="L2180" s="11">
        <f t="shared" si="205"/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206"/>
        <v>1.3864000000000001</v>
      </c>
      <c r="R2180" s="6">
        <f t="shared" si="207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1">
        <f t="shared" si="204"/>
        <v>42075.171203703707</v>
      </c>
      <c r="L2181" s="11">
        <f t="shared" si="205"/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206"/>
        <v>1.6140000000000001</v>
      </c>
      <c r="R2181" s="6">
        <f t="shared" si="207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1">
        <f t="shared" si="204"/>
        <v>42279.669768518521</v>
      </c>
      <c r="L2182" s="11">
        <f t="shared" si="205"/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206"/>
        <v>1.071842</v>
      </c>
      <c r="R2182" s="6">
        <f t="shared" si="207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1">
        <f t="shared" si="204"/>
        <v>42773.005243055552</v>
      </c>
      <c r="L2183" s="11">
        <f t="shared" si="205"/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206"/>
        <v>1.5309999999999999</v>
      </c>
      <c r="R2183" s="6">
        <f t="shared" si="207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1">
        <f t="shared" si="204"/>
        <v>41879.900752314818</v>
      </c>
      <c r="L2184" s="11">
        <f t="shared" si="205"/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206"/>
        <v>5.2416666666666663</v>
      </c>
      <c r="R2184" s="6">
        <f t="shared" si="207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1">
        <f t="shared" si="204"/>
        <v>42745.365474537044</v>
      </c>
      <c r="L2185" s="11">
        <f t="shared" si="205"/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206"/>
        <v>4.8927777777777779</v>
      </c>
      <c r="R2185" s="6">
        <f t="shared" si="207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1">
        <f t="shared" si="204"/>
        <v>42380.690289351856</v>
      </c>
      <c r="L2186" s="11">
        <f t="shared" si="205"/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206"/>
        <v>2.8473999999999999</v>
      </c>
      <c r="R2186" s="6">
        <f t="shared" si="207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1">
        <f t="shared" si="204"/>
        <v>41319.349988425929</v>
      </c>
      <c r="L2187" s="11">
        <f t="shared" si="205"/>
        <v>41359.349988425929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206"/>
        <v>18.569700000000001</v>
      </c>
      <c r="R2187" s="6">
        <f t="shared" si="207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1">
        <f t="shared" si="204"/>
        <v>42583.615081018521</v>
      </c>
      <c r="L2188" s="11">
        <f t="shared" si="205"/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206"/>
        <v>1.0967499999999999</v>
      </c>
      <c r="R2188" s="6">
        <f t="shared" si="207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1">
        <f t="shared" si="204"/>
        <v>42068.209097222221</v>
      </c>
      <c r="L2189" s="11">
        <f t="shared" si="205"/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206"/>
        <v>10.146425000000001</v>
      </c>
      <c r="R2189" s="6">
        <f t="shared" si="207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1">
        <f t="shared" si="204"/>
        <v>42633.586122685185</v>
      </c>
      <c r="L2190" s="11">
        <f t="shared" si="205"/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206"/>
        <v>4.1217692027666546</v>
      </c>
      <c r="R2190" s="6">
        <f t="shared" si="207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1">
        <f t="shared" si="204"/>
        <v>42467.788194444445</v>
      </c>
      <c r="L2191" s="11">
        <f t="shared" si="205"/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206"/>
        <v>5.0324999999999998</v>
      </c>
      <c r="R2191" s="6">
        <f t="shared" si="207"/>
        <v>68.625</v>
      </c>
      <c r="S2191" t="str">
        <f t="shared" si="208"/>
        <v>games</v>
      </c>
      <c r="T2191" t="str">
        <f t="shared" si="209"/>
        <v>tabletop games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1">
        <f t="shared" si="204"/>
        <v>42417.625046296293</v>
      </c>
      <c r="L2192" s="11">
        <f t="shared" si="205"/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206"/>
        <v>1.8461052631578947</v>
      </c>
      <c r="R2192" s="6">
        <f t="shared" si="207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1">
        <f t="shared" si="204"/>
        <v>42768.833645833336</v>
      </c>
      <c r="L2193" s="11">
        <f t="shared" si="205"/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206"/>
        <v>1.1973333333333334</v>
      </c>
      <c r="R2193" s="6">
        <f t="shared" si="207"/>
        <v>35.92</v>
      </c>
      <c r="S2193" t="str">
        <f t="shared" si="208"/>
        <v>games</v>
      </c>
      <c r="T2193" t="str">
        <f t="shared" si="209"/>
        <v>tabletop games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1">
        <f t="shared" si="204"/>
        <v>42691.8512037037</v>
      </c>
      <c r="L2194" s="11">
        <f t="shared" si="205"/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206"/>
        <v>10.812401666666668</v>
      </c>
      <c r="R2194" s="6">
        <f t="shared" si="207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1">
        <f t="shared" si="204"/>
        <v>42664.405925925923</v>
      </c>
      <c r="L2195" s="11">
        <f t="shared" si="205"/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206"/>
        <v>4.5237333333333334</v>
      </c>
      <c r="R2195" s="6">
        <f t="shared" si="207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1">
        <f t="shared" si="204"/>
        <v>42425.757986111115</v>
      </c>
      <c r="L2196" s="11">
        <f t="shared" si="205"/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206"/>
        <v>5.3737000000000004</v>
      </c>
      <c r="R2196" s="6">
        <f t="shared" si="207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1">
        <f t="shared" si="204"/>
        <v>42197.771990740745</v>
      </c>
      <c r="L2197" s="11">
        <f t="shared" si="205"/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206"/>
        <v>1.2032608695652174</v>
      </c>
      <c r="R2197" s="6">
        <f t="shared" si="207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1">
        <f t="shared" si="204"/>
        <v>42675.487291666665</v>
      </c>
      <c r="L2198" s="11">
        <f t="shared" si="205"/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206"/>
        <v>1.1383571428571428</v>
      </c>
      <c r="R2198" s="6">
        <f t="shared" si="207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1">
        <f t="shared" si="204"/>
        <v>42033.584016203706</v>
      </c>
      <c r="L2199" s="11">
        <f t="shared" si="205"/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206"/>
        <v>9.5103109999999997</v>
      </c>
      <c r="R2199" s="6">
        <f t="shared" si="207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1">
        <f t="shared" si="204"/>
        <v>42292.513888888891</v>
      </c>
      <c r="L2200" s="11">
        <f t="shared" si="205"/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206"/>
        <v>1.3289249999999999</v>
      </c>
      <c r="R2200" s="6">
        <f t="shared" si="207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1">
        <f t="shared" si="204"/>
        <v>42262.416643518518</v>
      </c>
      <c r="L2201" s="11">
        <f t="shared" si="205"/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206"/>
        <v>1.4697777777777778</v>
      </c>
      <c r="R2201" s="6">
        <f t="shared" si="207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1">
        <f t="shared" si="204"/>
        <v>42163.625787037032</v>
      </c>
      <c r="L2202" s="11">
        <f t="shared" si="205"/>
        <v>42191.125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206"/>
        <v>5.4215</v>
      </c>
      <c r="R2202" s="6">
        <f t="shared" si="207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1">
        <f t="shared" si="204"/>
        <v>41276.846817129634</v>
      </c>
      <c r="L2203" s="11">
        <f t="shared" si="205"/>
        <v>41290.846817129634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206"/>
        <v>3.8271818181818182</v>
      </c>
      <c r="R2203" s="6">
        <f t="shared" si="207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1">
        <f t="shared" si="204"/>
        <v>41184.849166666667</v>
      </c>
      <c r="L2204" s="11">
        <f t="shared" si="205"/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206"/>
        <v>7.0418124999999998</v>
      </c>
      <c r="R2204" s="6">
        <f t="shared" si="207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1">
        <f t="shared" si="204"/>
        <v>42241.85974537037</v>
      </c>
      <c r="L2205" s="11">
        <f t="shared" si="205"/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206"/>
        <v>1.0954999999999999</v>
      </c>
      <c r="R2205" s="6">
        <f t="shared" si="207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1">
        <f t="shared" si="204"/>
        <v>41312.311562499999</v>
      </c>
      <c r="L2206" s="11">
        <f t="shared" si="205"/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206"/>
        <v>1.3286666666666667</v>
      </c>
      <c r="R2206" s="6">
        <f t="shared" si="207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1">
        <f t="shared" si="204"/>
        <v>41031.82163194444</v>
      </c>
      <c r="L2207" s="11">
        <f t="shared" si="205"/>
        <v>41061.82163194444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206"/>
        <v>1.52</v>
      </c>
      <c r="R2207" s="6">
        <f t="shared" si="207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1">
        <f t="shared" si="204"/>
        <v>40997.257222222222</v>
      </c>
      <c r="L2208" s="11">
        <f t="shared" si="205"/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206"/>
        <v>1.0272727272727273</v>
      </c>
      <c r="R2208" s="6">
        <f t="shared" si="207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1">
        <f t="shared" si="204"/>
        <v>41564.194131944445</v>
      </c>
      <c r="L2209" s="11">
        <f t="shared" si="205"/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206"/>
        <v>1</v>
      </c>
      <c r="R2209" s="6">
        <f t="shared" si="207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1">
        <f t="shared" si="204"/>
        <v>40946.882245370369</v>
      </c>
      <c r="L2210" s="11">
        <f t="shared" si="205"/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206"/>
        <v>1.016</v>
      </c>
      <c r="R2210" s="6">
        <f t="shared" si="207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1">
        <f t="shared" si="204"/>
        <v>41732.479675925926</v>
      </c>
      <c r="L2211" s="11">
        <f t="shared" si="205"/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206"/>
        <v>1.508</v>
      </c>
      <c r="R2211" s="6">
        <f t="shared" si="207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1">
        <f t="shared" si="204"/>
        <v>40956.066087962965</v>
      </c>
      <c r="L2212" s="11">
        <f t="shared" si="205"/>
        <v>41013.73333333333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206"/>
        <v>1.11425</v>
      </c>
      <c r="R2212" s="6">
        <f t="shared" si="207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1">
        <f t="shared" si="204"/>
        <v>41716.785011574073</v>
      </c>
      <c r="L2213" s="11">
        <f t="shared" si="205"/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206"/>
        <v>1.956</v>
      </c>
      <c r="R2213" s="6">
        <f t="shared" si="207"/>
        <v>40.75</v>
      </c>
      <c r="S2213" t="str">
        <f t="shared" si="208"/>
        <v>music</v>
      </c>
      <c r="T2213" t="str">
        <f t="shared" si="209"/>
        <v>electronic music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1">
        <f t="shared" si="204"/>
        <v>41548.747418981482</v>
      </c>
      <c r="L2214" s="11">
        <f t="shared" si="205"/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206"/>
        <v>1.1438333333333333</v>
      </c>
      <c r="R2214" s="6">
        <f t="shared" si="207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1">
        <f t="shared" si="204"/>
        <v>42109.826145833329</v>
      </c>
      <c r="L2215" s="11">
        <f t="shared" si="205"/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206"/>
        <v>2</v>
      </c>
      <c r="R2215" s="6">
        <f t="shared" si="207"/>
        <v>10</v>
      </c>
      <c r="S2215" t="str">
        <f t="shared" si="208"/>
        <v>music</v>
      </c>
      <c r="T2215" t="str">
        <f t="shared" si="209"/>
        <v>electronic music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1">
        <f t="shared" si="204"/>
        <v>41646.792222222226</v>
      </c>
      <c r="L2216" s="11">
        <f t="shared" si="205"/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206"/>
        <v>2.9250166666666666</v>
      </c>
      <c r="R2216" s="6">
        <f t="shared" si="207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1">
        <f t="shared" si="204"/>
        <v>40958.717268518521</v>
      </c>
      <c r="L2217" s="11">
        <f t="shared" si="205"/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206"/>
        <v>1.5636363636363637</v>
      </c>
      <c r="R2217" s="6">
        <f t="shared" si="207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1">
        <f t="shared" si="204"/>
        <v>42194.751678240747</v>
      </c>
      <c r="L2218" s="11">
        <f t="shared" si="205"/>
        <v>42208.751678240747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206"/>
        <v>1.0566666666666666</v>
      </c>
      <c r="R2218" s="6">
        <f t="shared" si="207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1">
        <f t="shared" si="204"/>
        <v>42299.776770833334</v>
      </c>
      <c r="L2219" s="11">
        <f t="shared" si="205"/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206"/>
        <v>1.0119047619047619</v>
      </c>
      <c r="R2219" s="6">
        <f t="shared" si="207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1">
        <f t="shared" si="204"/>
        <v>41127.812303240738</v>
      </c>
      <c r="L2220" s="11">
        <f t="shared" si="205"/>
        <v>41150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206"/>
        <v>1.2283299999999999</v>
      </c>
      <c r="R2220" s="6">
        <f t="shared" si="207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1">
        <f t="shared" si="204"/>
        <v>42205.718888888892</v>
      </c>
      <c r="L2221" s="11">
        <f t="shared" si="205"/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206"/>
        <v>1.0149999999999999</v>
      </c>
      <c r="R2221" s="6">
        <f t="shared" si="207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1">
        <f t="shared" si="204"/>
        <v>41452.060601851852</v>
      </c>
      <c r="L2222" s="11">
        <f t="shared" si="205"/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206"/>
        <v>1.0114285714285713</v>
      </c>
      <c r="R2222" s="6">
        <f t="shared" si="207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1">
        <f t="shared" si="204"/>
        <v>42452.666770833333</v>
      </c>
      <c r="L2223" s="11">
        <f t="shared" si="205"/>
        <v>42483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206"/>
        <v>1.0811999999999999</v>
      </c>
      <c r="R2223" s="6">
        <f t="shared" si="207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1">
        <f t="shared" si="204"/>
        <v>40906.787581018521</v>
      </c>
      <c r="L2224" s="11">
        <f t="shared" si="205"/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206"/>
        <v>1.6259999999999999</v>
      </c>
      <c r="R2224" s="6">
        <f t="shared" si="207"/>
        <v>27.1</v>
      </c>
      <c r="S2224" t="str">
        <f t="shared" si="208"/>
        <v>games</v>
      </c>
      <c r="T2224" t="str">
        <f t="shared" si="209"/>
        <v>tabletop games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1">
        <f t="shared" si="204"/>
        <v>42152.640833333338</v>
      </c>
      <c r="L2225" s="11">
        <f t="shared" si="205"/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206"/>
        <v>1.0580000000000001</v>
      </c>
      <c r="R2225" s="6">
        <f t="shared" si="207"/>
        <v>206.31</v>
      </c>
      <c r="S2225" t="str">
        <f t="shared" si="208"/>
        <v>games</v>
      </c>
      <c r="T2225" t="str">
        <f t="shared" si="209"/>
        <v>tabletop games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1">
        <f t="shared" si="204"/>
        <v>42644.667534722219</v>
      </c>
      <c r="L2226" s="11">
        <f t="shared" si="205"/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206"/>
        <v>2.4315000000000002</v>
      </c>
      <c r="R2226" s="6">
        <f t="shared" si="207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1">
        <f t="shared" si="204"/>
        <v>41873.79184027778</v>
      </c>
      <c r="L2227" s="11">
        <f t="shared" si="205"/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206"/>
        <v>9.4483338095238096</v>
      </c>
      <c r="R2227" s="6">
        <f t="shared" si="207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1">
        <f t="shared" si="204"/>
        <v>42381.79886574074</v>
      </c>
      <c r="L2228" s="11">
        <f t="shared" si="205"/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206"/>
        <v>1.0846283333333333</v>
      </c>
      <c r="R2228" s="6">
        <f t="shared" si="207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1">
        <f t="shared" si="204"/>
        <v>41561.807349537034</v>
      </c>
      <c r="L2229" s="11">
        <f t="shared" si="205"/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206"/>
        <v>1.5737692307692308</v>
      </c>
      <c r="R2229" s="6">
        <f t="shared" si="207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1">
        <f t="shared" si="204"/>
        <v>42202.278194444443</v>
      </c>
      <c r="L2230" s="11">
        <f t="shared" si="205"/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206"/>
        <v>11.744899999999999</v>
      </c>
      <c r="R2230" s="6">
        <f t="shared" si="207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1">
        <f t="shared" si="204"/>
        <v>41484.664247685185</v>
      </c>
      <c r="L2231" s="11">
        <f t="shared" si="205"/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206"/>
        <v>1.7104755366949576</v>
      </c>
      <c r="R2231" s="6">
        <f t="shared" si="207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1">
        <f t="shared" si="204"/>
        <v>41724.881099537037</v>
      </c>
      <c r="L2232" s="11">
        <f t="shared" si="205"/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206"/>
        <v>1.2595294117647058</v>
      </c>
      <c r="R2232" s="6">
        <f t="shared" si="207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1">
        <f t="shared" si="204"/>
        <v>41423.910891203705</v>
      </c>
      <c r="L2233" s="11">
        <f t="shared" si="205"/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206"/>
        <v>12.121296000000001</v>
      </c>
      <c r="R2233" s="6">
        <f t="shared" si="207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1">
        <f t="shared" si="204"/>
        <v>41806.794074074074</v>
      </c>
      <c r="L2234" s="11">
        <f t="shared" si="205"/>
        <v>41839.125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206"/>
        <v>4.9580000000000002</v>
      </c>
      <c r="R2234" s="6">
        <f t="shared" si="207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1">
        <f t="shared" si="204"/>
        <v>42331.378923611104</v>
      </c>
      <c r="L2235" s="11">
        <f t="shared" si="205"/>
        <v>42352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206"/>
        <v>3.3203999999999998</v>
      </c>
      <c r="R2235" s="6">
        <f t="shared" si="207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1">
        <f t="shared" si="204"/>
        <v>42710.824618055558</v>
      </c>
      <c r="L2236" s="11">
        <f t="shared" si="205"/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206"/>
        <v>11.65</v>
      </c>
      <c r="R2236" s="6">
        <f t="shared" si="207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1">
        <f t="shared" si="204"/>
        <v>42062.022118055553</v>
      </c>
      <c r="L2237" s="11">
        <f t="shared" si="205"/>
        <v>42091.980451388896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206"/>
        <v>1.5331538461538461</v>
      </c>
      <c r="R2237" s="6">
        <f t="shared" si="207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1">
        <f t="shared" si="204"/>
        <v>42371.617164351846</v>
      </c>
      <c r="L2238" s="11">
        <f t="shared" si="205"/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206"/>
        <v>5.3710714285714287</v>
      </c>
      <c r="R2238" s="6">
        <f t="shared" si="207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1">
        <f t="shared" si="204"/>
        <v>41915.003275462965</v>
      </c>
      <c r="L2239" s="11">
        <f t="shared" si="205"/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206"/>
        <v>3.5292777777777777</v>
      </c>
      <c r="R2239" s="6">
        <f t="shared" si="207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1">
        <f t="shared" si="204"/>
        <v>42774.621712962966</v>
      </c>
      <c r="L2240" s="11">
        <f t="shared" si="205"/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206"/>
        <v>1.3740000000000001</v>
      </c>
      <c r="R2240" s="6">
        <f t="shared" si="207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1">
        <f t="shared" si="204"/>
        <v>41572.958495370374</v>
      </c>
      <c r="L2241" s="11">
        <f t="shared" si="205"/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206"/>
        <v>1.2802667999999999</v>
      </c>
      <c r="R2241" s="6">
        <f t="shared" si="207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1">
        <f t="shared" si="204"/>
        <v>42452.825740740736</v>
      </c>
      <c r="L2242" s="11">
        <f t="shared" si="205"/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206"/>
        <v>2.7067999999999999</v>
      </c>
      <c r="R2242" s="6">
        <f t="shared" si="207"/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1">
        <f t="shared" ref="K2243:K2306" si="210">(((J2243/60)/60)/24)+DATE(1970,1,1)</f>
        <v>42766.827546296292</v>
      </c>
      <c r="L2243" s="11">
        <f t="shared" ref="L2243:L2306" si="211">(((I2243/60)/60)/24)+DATE(1970,1,1)</f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212">E2243/D2243</f>
        <v>8.0640000000000001</v>
      </c>
      <c r="R2243" s="6">
        <f t="shared" ref="R2243:R2306" si="213">E2243/N2243</f>
        <v>49.472392638036808</v>
      </c>
      <c r="S2243" t="str">
        <f t="shared" ref="S2243:S2306" si="214">LEFT(P2243, SEARCH("/", P2243)-1)</f>
        <v>games</v>
      </c>
      <c r="T2243" t="str">
        <f t="shared" ref="T2243:T2306" si="215">RIGHT(P2243,LEN(P2243)-SEARCH("/",P2243))</f>
        <v>tabletop games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1">
        <f t="shared" si="210"/>
        <v>41569.575613425928</v>
      </c>
      <c r="L2244" s="11">
        <f t="shared" si="211"/>
        <v>41605.126388888886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212"/>
        <v>13.600976000000001</v>
      </c>
      <c r="R2244" s="6">
        <f t="shared" si="213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1">
        <f t="shared" si="210"/>
        <v>42800.751041666663</v>
      </c>
      <c r="L2245" s="11">
        <f t="shared" si="211"/>
        <v>42807.125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212"/>
        <v>9302.5</v>
      </c>
      <c r="R2245" s="6">
        <f t="shared" si="213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1">
        <f t="shared" si="210"/>
        <v>42647.818819444445</v>
      </c>
      <c r="L2246" s="11">
        <f t="shared" si="211"/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212"/>
        <v>3.7702</v>
      </c>
      <c r="R2246" s="6">
        <f t="shared" si="213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1">
        <f t="shared" si="210"/>
        <v>41660.708530092597</v>
      </c>
      <c r="L2247" s="11">
        <f t="shared" si="211"/>
        <v>41691.75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212"/>
        <v>26.47025</v>
      </c>
      <c r="R2247" s="6">
        <f t="shared" si="213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1">
        <f t="shared" si="210"/>
        <v>42221.79178240741</v>
      </c>
      <c r="L2248" s="11">
        <f t="shared" si="211"/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212"/>
        <v>1.0012000000000001</v>
      </c>
      <c r="R2248" s="6">
        <f t="shared" si="213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1">
        <f t="shared" si="210"/>
        <v>42200.666261574079</v>
      </c>
      <c r="L2249" s="11">
        <f t="shared" si="211"/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212"/>
        <v>1.0445405405405406</v>
      </c>
      <c r="R2249" s="6">
        <f t="shared" si="213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1">
        <f t="shared" si="210"/>
        <v>42688.875902777778</v>
      </c>
      <c r="L2250" s="11">
        <f t="shared" si="211"/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212"/>
        <v>1.0721428571428571</v>
      </c>
      <c r="R2250" s="6">
        <f t="shared" si="213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1">
        <f t="shared" si="210"/>
        <v>41336.703298611108</v>
      </c>
      <c r="L2251" s="11">
        <f t="shared" si="211"/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212"/>
        <v>1.6877142857142857</v>
      </c>
      <c r="R2251" s="6">
        <f t="shared" si="213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1">
        <f t="shared" si="210"/>
        <v>42677.005474537036</v>
      </c>
      <c r="L2252" s="11">
        <f t="shared" si="211"/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212"/>
        <v>9.7511200000000002</v>
      </c>
      <c r="R2252" s="6">
        <f t="shared" si="213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1">
        <f t="shared" si="210"/>
        <v>41846.34579861111</v>
      </c>
      <c r="L2253" s="11">
        <f t="shared" si="211"/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212"/>
        <v>1.3444929411764706</v>
      </c>
      <c r="R2253" s="6">
        <f t="shared" si="213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1">
        <f t="shared" si="210"/>
        <v>42573.327986111108</v>
      </c>
      <c r="L2254" s="11">
        <f t="shared" si="211"/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212"/>
        <v>2.722777777777778</v>
      </c>
      <c r="R2254" s="6">
        <f t="shared" si="213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1">
        <f t="shared" si="210"/>
        <v>42296.631331018521</v>
      </c>
      <c r="L2255" s="11">
        <f t="shared" si="211"/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212"/>
        <v>1.1268750000000001</v>
      </c>
      <c r="R2255" s="6">
        <f t="shared" si="213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1">
        <f t="shared" si="210"/>
        <v>42752.647777777776</v>
      </c>
      <c r="L2256" s="11">
        <f t="shared" si="211"/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212"/>
        <v>4.5979999999999999</v>
      </c>
      <c r="R2256" s="6">
        <f t="shared" si="213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1">
        <f t="shared" si="210"/>
        <v>42467.951979166668</v>
      </c>
      <c r="L2257" s="11">
        <f t="shared" si="211"/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212"/>
        <v>2.8665822784810127</v>
      </c>
      <c r="R2257" s="6">
        <f t="shared" si="213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1">
        <f t="shared" si="210"/>
        <v>42682.451921296291</v>
      </c>
      <c r="L2258" s="11">
        <f t="shared" si="211"/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212"/>
        <v>2.2270833333333333</v>
      </c>
      <c r="R2258" s="6">
        <f t="shared" si="213"/>
        <v>21.38</v>
      </c>
      <c r="S2258" t="str">
        <f t="shared" si="214"/>
        <v>games</v>
      </c>
      <c r="T2258" t="str">
        <f t="shared" si="215"/>
        <v>tabletop games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1">
        <f t="shared" si="210"/>
        <v>42505.936678240745</v>
      </c>
      <c r="L2259" s="11">
        <f t="shared" si="211"/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212"/>
        <v>6.3613999999999997</v>
      </c>
      <c r="R2259" s="6">
        <f t="shared" si="213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1">
        <f t="shared" si="210"/>
        <v>42136.75100694444</v>
      </c>
      <c r="L2260" s="11">
        <f t="shared" si="211"/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212"/>
        <v>1.4650000000000001</v>
      </c>
      <c r="R2260" s="6">
        <f t="shared" si="213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1">
        <f t="shared" si="210"/>
        <v>42702.804814814815</v>
      </c>
      <c r="L2261" s="11">
        <f t="shared" si="211"/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212"/>
        <v>18.670999999999999</v>
      </c>
      <c r="R2261" s="6">
        <f t="shared" si="213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1">
        <f t="shared" si="210"/>
        <v>41695.016782407409</v>
      </c>
      <c r="L2262" s="11">
        <f t="shared" si="211"/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212"/>
        <v>3.2692000000000001</v>
      </c>
      <c r="R2262" s="6">
        <f t="shared" si="213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1">
        <f t="shared" si="210"/>
        <v>42759.724768518514</v>
      </c>
      <c r="L2263" s="11">
        <f t="shared" si="211"/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212"/>
        <v>7.7949999999999999</v>
      </c>
      <c r="R2263" s="6">
        <f t="shared" si="213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1">
        <f t="shared" si="210"/>
        <v>41926.585162037038</v>
      </c>
      <c r="L2264" s="11">
        <f t="shared" si="211"/>
        <v>41961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212"/>
        <v>1.5415151515151515</v>
      </c>
      <c r="R2264" s="6">
        <f t="shared" si="213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1">
        <f t="shared" si="210"/>
        <v>42014.832326388889</v>
      </c>
      <c r="L2265" s="11">
        <f t="shared" si="211"/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212"/>
        <v>1.1554666666666666</v>
      </c>
      <c r="R2265" s="6">
        <f t="shared" si="213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1">
        <f t="shared" si="210"/>
        <v>42496.582337962958</v>
      </c>
      <c r="L2266" s="11">
        <f t="shared" si="211"/>
        <v>42513.125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212"/>
        <v>1.8003333333333333</v>
      </c>
      <c r="R2266" s="6">
        <f t="shared" si="213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1">
        <f t="shared" si="210"/>
        <v>42689.853090277778</v>
      </c>
      <c r="L2267" s="11">
        <f t="shared" si="211"/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212"/>
        <v>2.9849999999999999</v>
      </c>
      <c r="R2267" s="6">
        <f t="shared" si="213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1">
        <f t="shared" si="210"/>
        <v>42469.874907407408</v>
      </c>
      <c r="L2268" s="11">
        <f t="shared" si="211"/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212"/>
        <v>3.2026666666666666</v>
      </c>
      <c r="R2268" s="6">
        <f t="shared" si="213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1">
        <f t="shared" si="210"/>
        <v>41968.829826388886</v>
      </c>
      <c r="L2269" s="11">
        <f t="shared" si="211"/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212"/>
        <v>3.80525</v>
      </c>
      <c r="R2269" s="6">
        <f t="shared" si="213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1">
        <f t="shared" si="210"/>
        <v>42776.082349537035</v>
      </c>
      <c r="L2270" s="11">
        <f t="shared" si="211"/>
        <v>42806.082349537035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212"/>
        <v>1.026</v>
      </c>
      <c r="R2270" s="6">
        <f t="shared" si="213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1">
        <f t="shared" si="210"/>
        <v>42776.704432870371</v>
      </c>
      <c r="L2271" s="11">
        <f t="shared" si="211"/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212"/>
        <v>18.016400000000001</v>
      </c>
      <c r="R2271" s="6">
        <f t="shared" si="213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1">
        <f t="shared" si="210"/>
        <v>42725.869363425925</v>
      </c>
      <c r="L2272" s="11">
        <f t="shared" si="211"/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212"/>
        <v>7.2024800000000004</v>
      </c>
      <c r="R2272" s="6">
        <f t="shared" si="213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1">
        <f t="shared" si="210"/>
        <v>42684.000046296293</v>
      </c>
      <c r="L2273" s="11">
        <f t="shared" si="211"/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212"/>
        <v>2.8309000000000002</v>
      </c>
      <c r="R2273" s="6">
        <f t="shared" si="213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1">
        <f t="shared" si="210"/>
        <v>42315.699490740735</v>
      </c>
      <c r="L2274" s="11">
        <f t="shared" si="211"/>
        <v>42345.699490740735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212"/>
        <v>13.566000000000001</v>
      </c>
      <c r="R2274" s="6">
        <f t="shared" si="213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1">
        <f t="shared" si="210"/>
        <v>42781.549097222218</v>
      </c>
      <c r="L2275" s="11">
        <f t="shared" si="211"/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212"/>
        <v>2.2035999999999998</v>
      </c>
      <c r="R2275" s="6">
        <f t="shared" si="213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1">
        <f t="shared" si="210"/>
        <v>41663.500659722224</v>
      </c>
      <c r="L2276" s="11">
        <f t="shared" si="211"/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212"/>
        <v>1.196</v>
      </c>
      <c r="R2276" s="6">
        <f t="shared" si="213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1">
        <f t="shared" si="210"/>
        <v>41965.616655092599</v>
      </c>
      <c r="L2277" s="11">
        <f t="shared" si="211"/>
        <v>41995.616655092599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212"/>
        <v>4.0776923076923079</v>
      </c>
      <c r="R2277" s="6">
        <f t="shared" si="213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1">
        <f t="shared" si="210"/>
        <v>41614.651493055557</v>
      </c>
      <c r="L2278" s="11">
        <f t="shared" si="211"/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212"/>
        <v>1.0581826105905425</v>
      </c>
      <c r="R2278" s="6">
        <f t="shared" si="213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1">
        <f t="shared" si="210"/>
        <v>40936.678506944445</v>
      </c>
      <c r="L2279" s="11">
        <f t="shared" si="211"/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212"/>
        <v>1.4108235294117648</v>
      </c>
      <c r="R2279" s="6">
        <f t="shared" si="213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1">
        <f t="shared" si="210"/>
        <v>42338.709108796291</v>
      </c>
      <c r="L2280" s="11">
        <f t="shared" si="211"/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212"/>
        <v>2.7069999999999999</v>
      </c>
      <c r="R2280" s="6">
        <f t="shared" si="213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1">
        <f t="shared" si="210"/>
        <v>42020.806701388887</v>
      </c>
      <c r="L2281" s="11">
        <f t="shared" si="211"/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212"/>
        <v>1.538</v>
      </c>
      <c r="R2281" s="6">
        <f t="shared" si="213"/>
        <v>48.0625</v>
      </c>
      <c r="S2281" t="str">
        <f t="shared" si="214"/>
        <v>games</v>
      </c>
      <c r="T2281" t="str">
        <f t="shared" si="215"/>
        <v>tabletop games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1">
        <f t="shared" si="210"/>
        <v>42234.624895833331</v>
      </c>
      <c r="L2282" s="11">
        <f t="shared" si="211"/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212"/>
        <v>4.0357653061224488</v>
      </c>
      <c r="R2282" s="6">
        <f t="shared" si="213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1">
        <f t="shared" si="210"/>
        <v>40687.285844907405</v>
      </c>
      <c r="L2283" s="11">
        <f t="shared" si="211"/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212"/>
        <v>1.85</v>
      </c>
      <c r="R2283" s="6">
        <f t="shared" si="213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1">
        <f t="shared" si="210"/>
        <v>42323.17460648148</v>
      </c>
      <c r="L2284" s="11">
        <f t="shared" si="211"/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212"/>
        <v>1.8533333333333333</v>
      </c>
      <c r="R2284" s="6">
        <f t="shared" si="213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1">
        <f t="shared" si="210"/>
        <v>40978.125046296293</v>
      </c>
      <c r="L2285" s="11">
        <f t="shared" si="211"/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212"/>
        <v>1.0085533333333332</v>
      </c>
      <c r="R2285" s="6">
        <f t="shared" si="213"/>
        <v>63.03458333333333</v>
      </c>
      <c r="S2285" t="str">
        <f t="shared" si="214"/>
        <v>music</v>
      </c>
      <c r="T2285" t="str">
        <f t="shared" si="215"/>
        <v>rock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1">
        <f t="shared" si="210"/>
        <v>40585.796817129631</v>
      </c>
      <c r="L2286" s="11">
        <f t="shared" si="211"/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212"/>
        <v>1.0622116666666668</v>
      </c>
      <c r="R2286" s="6">
        <f t="shared" si="213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1">
        <f t="shared" si="210"/>
        <v>41059.185682870368</v>
      </c>
      <c r="L2287" s="11">
        <f t="shared" si="211"/>
        <v>41089.185682870368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212"/>
        <v>1.2136666666666667</v>
      </c>
      <c r="R2287" s="6">
        <f t="shared" si="213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1">
        <f t="shared" si="210"/>
        <v>41494.963587962964</v>
      </c>
      <c r="L2288" s="11">
        <f t="shared" si="211"/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212"/>
        <v>1.0006666666666666</v>
      </c>
      <c r="R2288" s="6">
        <f t="shared" si="213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1">
        <f t="shared" si="210"/>
        <v>41792.667361111111</v>
      </c>
      <c r="L2289" s="11">
        <f t="shared" si="211"/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212"/>
        <v>1.1997755555555556</v>
      </c>
      <c r="R2289" s="6">
        <f t="shared" si="213"/>
        <v>50.9338679245283</v>
      </c>
      <c r="S2289" t="str">
        <f t="shared" si="214"/>
        <v>music</v>
      </c>
      <c r="T2289" t="str">
        <f t="shared" si="215"/>
        <v>rock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1">
        <f t="shared" si="210"/>
        <v>41067.827418981484</v>
      </c>
      <c r="L2290" s="11">
        <f t="shared" si="211"/>
        <v>41086.75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212"/>
        <v>1.0009999999999999</v>
      </c>
      <c r="R2290" s="6">
        <f t="shared" si="213"/>
        <v>40.04</v>
      </c>
      <c r="S2290" t="str">
        <f t="shared" si="214"/>
        <v>music</v>
      </c>
      <c r="T2290" t="str">
        <f t="shared" si="215"/>
        <v>rock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1">
        <f t="shared" si="210"/>
        <v>41571.998379629629</v>
      </c>
      <c r="L2291" s="11">
        <f t="shared" si="211"/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212"/>
        <v>1.0740000000000001</v>
      </c>
      <c r="R2291" s="6">
        <f t="shared" si="213"/>
        <v>64.44</v>
      </c>
      <c r="S2291" t="str">
        <f t="shared" si="214"/>
        <v>music</v>
      </c>
      <c r="T2291" t="str">
        <f t="shared" si="215"/>
        <v>rock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1">
        <f t="shared" si="210"/>
        <v>40070.253819444442</v>
      </c>
      <c r="L2292" s="11">
        <f t="shared" si="211"/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212"/>
        <v>1.0406666666666666</v>
      </c>
      <c r="R2292" s="6">
        <f t="shared" si="213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1">
        <f t="shared" si="210"/>
        <v>40987.977060185185</v>
      </c>
      <c r="L2293" s="11">
        <f t="shared" si="211"/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212"/>
        <v>1.728</v>
      </c>
      <c r="R2293" s="6">
        <f t="shared" si="213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1">
        <f t="shared" si="210"/>
        <v>40987.697638888887</v>
      </c>
      <c r="L2294" s="11">
        <f t="shared" si="211"/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212"/>
        <v>1.072505</v>
      </c>
      <c r="R2294" s="6">
        <f t="shared" si="213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1">
        <f t="shared" si="210"/>
        <v>41151.708321759259</v>
      </c>
      <c r="L2295" s="11">
        <f t="shared" si="211"/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212"/>
        <v>1.0823529411764705</v>
      </c>
      <c r="R2295" s="6">
        <f t="shared" si="213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1">
        <f t="shared" si="210"/>
        <v>41264.72314814815</v>
      </c>
      <c r="L2296" s="11">
        <f t="shared" si="211"/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212"/>
        <v>1.4608079999999999</v>
      </c>
      <c r="R2296" s="6">
        <f t="shared" si="213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1">
        <f t="shared" si="210"/>
        <v>41270.954351851848</v>
      </c>
      <c r="L2297" s="11">
        <f t="shared" si="211"/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212"/>
        <v>1.2524999999999999</v>
      </c>
      <c r="R2297" s="6">
        <f t="shared" si="213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1">
        <f t="shared" si="210"/>
        <v>40927.731782407405</v>
      </c>
      <c r="L2298" s="11">
        <f t="shared" si="211"/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212"/>
        <v>1.4907142857142857</v>
      </c>
      <c r="R2298" s="6">
        <f t="shared" si="213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1">
        <f t="shared" si="210"/>
        <v>40948.042233796295</v>
      </c>
      <c r="L2299" s="11">
        <f t="shared" si="211"/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212"/>
        <v>1.006</v>
      </c>
      <c r="R2299" s="6">
        <f t="shared" si="213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1">
        <f t="shared" si="210"/>
        <v>41694.84065972222</v>
      </c>
      <c r="L2300" s="11">
        <f t="shared" si="211"/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212"/>
        <v>1.0507333333333333</v>
      </c>
      <c r="R2300" s="6">
        <f t="shared" si="213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1">
        <f t="shared" si="210"/>
        <v>40565.032511574071</v>
      </c>
      <c r="L2301" s="11">
        <f t="shared" si="211"/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212"/>
        <v>3.5016666666666665</v>
      </c>
      <c r="R2301" s="6">
        <f t="shared" si="213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1">
        <f t="shared" si="210"/>
        <v>41074.727037037039</v>
      </c>
      <c r="L2302" s="11">
        <f t="shared" si="211"/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212"/>
        <v>1.0125</v>
      </c>
      <c r="R2302" s="6">
        <f t="shared" si="213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1">
        <f t="shared" si="210"/>
        <v>41416.146944444445</v>
      </c>
      <c r="L2303" s="11">
        <f t="shared" si="211"/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212"/>
        <v>1.336044</v>
      </c>
      <c r="R2303" s="6">
        <f t="shared" si="213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1">
        <f t="shared" si="210"/>
        <v>41605.868449074071</v>
      </c>
      <c r="L2304" s="11">
        <f t="shared" si="211"/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212"/>
        <v>1.7065217391304348</v>
      </c>
      <c r="R2304" s="6">
        <f t="shared" si="213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1">
        <f t="shared" si="210"/>
        <v>40850.111064814817</v>
      </c>
      <c r="L2305" s="11">
        <f t="shared" si="211"/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212"/>
        <v>1.0935829457364341</v>
      </c>
      <c r="R2305" s="6">
        <f t="shared" si="213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1">
        <f t="shared" si="210"/>
        <v>40502.815868055557</v>
      </c>
      <c r="L2306" s="11">
        <f t="shared" si="211"/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212"/>
        <v>1.0070033333333335</v>
      </c>
      <c r="R2306" s="6">
        <f t="shared" si="213"/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1">
        <f t="shared" ref="K2307:K2370" si="216">(((J2307/60)/60)/24)+DATE(1970,1,1)</f>
        <v>41834.695277777777</v>
      </c>
      <c r="L2307" s="11">
        <f t="shared" ref="L2307:L2370" si="217">(((I2307/60)/60)/24)+DATE(1970,1,1)</f>
        <v>41859.75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218">E2307/D2307</f>
        <v>1.0122777777777778</v>
      </c>
      <c r="R2307" s="6">
        <f t="shared" ref="R2307:R2370" si="219">E2307/N2307</f>
        <v>109.10778443113773</v>
      </c>
      <c r="S2307" t="str">
        <f t="shared" ref="S2307:S2370" si="220">LEFT(P2307, SEARCH("/", P2307)-1)</f>
        <v>music</v>
      </c>
      <c r="T2307" t="str">
        <f t="shared" ref="T2307:T2370" si="221">RIGHT(P2307,LEN(P2307)-SEARCH("/",P2307))</f>
        <v>indie rock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1">
        <f t="shared" si="216"/>
        <v>40948.16815972222</v>
      </c>
      <c r="L2308" s="11">
        <f t="shared" si="217"/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218"/>
        <v>1.0675857142857144</v>
      </c>
      <c r="R2308" s="6">
        <f t="shared" si="219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1">
        <f t="shared" si="216"/>
        <v>41004.802465277775</v>
      </c>
      <c r="L2309" s="11">
        <f t="shared" si="217"/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218"/>
        <v>1.0665777537961894</v>
      </c>
      <c r="R2309" s="6">
        <f t="shared" si="219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1">
        <f t="shared" si="216"/>
        <v>41851.962916666671</v>
      </c>
      <c r="L2310" s="11">
        <f t="shared" si="217"/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218"/>
        <v>1.0130622</v>
      </c>
      <c r="R2310" s="6">
        <f t="shared" si="219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1">
        <f t="shared" si="216"/>
        <v>41307.987696759257</v>
      </c>
      <c r="L2311" s="11">
        <f t="shared" si="217"/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218"/>
        <v>1.0667450000000001</v>
      </c>
      <c r="R2311" s="6">
        <f t="shared" si="219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1">
        <f t="shared" si="216"/>
        <v>41324.79415509259</v>
      </c>
      <c r="L2312" s="11">
        <f t="shared" si="217"/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218"/>
        <v>4.288397837837838</v>
      </c>
      <c r="R2312" s="6">
        <f t="shared" si="219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1">
        <f t="shared" si="216"/>
        <v>41736.004502314812</v>
      </c>
      <c r="L2313" s="11">
        <f t="shared" si="217"/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218"/>
        <v>1.0411111111111111</v>
      </c>
      <c r="R2313" s="6">
        <f t="shared" si="219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1">
        <f t="shared" si="216"/>
        <v>41716.632847222223</v>
      </c>
      <c r="L2314" s="11">
        <f t="shared" si="217"/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218"/>
        <v>1.0786666666666667</v>
      </c>
      <c r="R2314" s="6">
        <f t="shared" si="219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1">
        <f t="shared" si="216"/>
        <v>41002.958634259259</v>
      </c>
      <c r="L2315" s="11">
        <f t="shared" si="217"/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218"/>
        <v>1.7584040000000001</v>
      </c>
      <c r="R2315" s="6">
        <f t="shared" si="219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1">
        <f t="shared" si="216"/>
        <v>41037.551585648151</v>
      </c>
      <c r="L2316" s="11">
        <f t="shared" si="217"/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218"/>
        <v>1.5697000000000001</v>
      </c>
      <c r="R2316" s="6">
        <f t="shared" si="219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1">
        <f t="shared" si="216"/>
        <v>41004.72619212963</v>
      </c>
      <c r="L2317" s="11">
        <f t="shared" si="217"/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218"/>
        <v>1.026</v>
      </c>
      <c r="R2317" s="6">
        <f t="shared" si="219"/>
        <v>40.078125</v>
      </c>
      <c r="S2317" t="str">
        <f t="shared" si="220"/>
        <v>music</v>
      </c>
      <c r="T2317" t="str">
        <f t="shared" si="221"/>
        <v>indie rock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1">
        <f t="shared" si="216"/>
        <v>40079.725115740745</v>
      </c>
      <c r="L2318" s="11">
        <f t="shared" si="217"/>
        <v>40156.76666666667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218"/>
        <v>1.0404266666666666</v>
      </c>
      <c r="R2318" s="6">
        <f t="shared" si="219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1">
        <f t="shared" si="216"/>
        <v>40192.542233796295</v>
      </c>
      <c r="L2319" s="11">
        <f t="shared" si="217"/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218"/>
        <v>1.04</v>
      </c>
      <c r="R2319" s="6">
        <f t="shared" si="219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1">
        <f t="shared" si="216"/>
        <v>40050.643680555557</v>
      </c>
      <c r="L2320" s="11">
        <f t="shared" si="217"/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218"/>
        <v>1.2105999999999999</v>
      </c>
      <c r="R2320" s="6">
        <f t="shared" si="219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1">
        <f t="shared" si="216"/>
        <v>41593.082002314812</v>
      </c>
      <c r="L2321" s="11">
        <f t="shared" si="217"/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218"/>
        <v>1.077</v>
      </c>
      <c r="R2321" s="6">
        <f t="shared" si="219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1">
        <f t="shared" si="216"/>
        <v>41696.817129629628</v>
      </c>
      <c r="L2322" s="11">
        <f t="shared" si="217"/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218"/>
        <v>1.0866</v>
      </c>
      <c r="R2322" s="6">
        <f t="shared" si="219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1">
        <f t="shared" si="216"/>
        <v>42799.260428240741</v>
      </c>
      <c r="L2323" s="11">
        <f t="shared" si="217"/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218"/>
        <v>0.39120962394619685</v>
      </c>
      <c r="R2323" s="6">
        <f t="shared" si="219"/>
        <v>64.53125</v>
      </c>
      <c r="S2323" t="str">
        <f t="shared" si="220"/>
        <v>food</v>
      </c>
      <c r="T2323" t="str">
        <f t="shared" si="221"/>
        <v>small batch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1">
        <f t="shared" si="216"/>
        <v>42804.895474537043</v>
      </c>
      <c r="L2324" s="11">
        <f t="shared" si="217"/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218"/>
        <v>3.1481481481481478E-2</v>
      </c>
      <c r="R2324" s="6">
        <f t="shared" si="219"/>
        <v>21.25</v>
      </c>
      <c r="S2324" t="str">
        <f t="shared" si="220"/>
        <v>food</v>
      </c>
      <c r="T2324" t="str">
        <f t="shared" si="221"/>
        <v>small batch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1">
        <f t="shared" si="216"/>
        <v>42807.755173611105</v>
      </c>
      <c r="L2325" s="11">
        <f t="shared" si="217"/>
        <v>42814.755173611105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218"/>
        <v>0.48</v>
      </c>
      <c r="R2325" s="6">
        <f t="shared" si="219"/>
        <v>30</v>
      </c>
      <c r="S2325" t="str">
        <f t="shared" si="220"/>
        <v>food</v>
      </c>
      <c r="T2325" t="str">
        <f t="shared" si="221"/>
        <v>small batch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1">
        <f t="shared" si="216"/>
        <v>42790.885243055556</v>
      </c>
      <c r="L2326" s="11">
        <f t="shared" si="217"/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218"/>
        <v>0.20733333333333334</v>
      </c>
      <c r="R2326" s="6">
        <f t="shared" si="219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1">
        <f t="shared" si="216"/>
        <v>42794.022349537037</v>
      </c>
      <c r="L2327" s="11">
        <f t="shared" si="217"/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218"/>
        <v>0.08</v>
      </c>
      <c r="R2327" s="6">
        <f t="shared" si="219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1">
        <f t="shared" si="216"/>
        <v>42804.034120370372</v>
      </c>
      <c r="L2328" s="11">
        <f t="shared" si="217"/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218"/>
        <v>7.1999999999999998E-3</v>
      </c>
      <c r="R2328" s="6">
        <f t="shared" si="219"/>
        <v>108</v>
      </c>
      <c r="S2328" t="str">
        <f t="shared" si="220"/>
        <v>food</v>
      </c>
      <c r="T2328" t="str">
        <f t="shared" si="221"/>
        <v>small batch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1">
        <f t="shared" si="216"/>
        <v>41842.917129629634</v>
      </c>
      <c r="L2329" s="11">
        <f t="shared" si="217"/>
        <v>41877.917129629634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218"/>
        <v>5.2609431428571432</v>
      </c>
      <c r="R2329" s="6">
        <f t="shared" si="219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1">
        <f t="shared" si="216"/>
        <v>42139.781678240746</v>
      </c>
      <c r="L2330" s="11">
        <f t="shared" si="217"/>
        <v>42169.781678240746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218"/>
        <v>2.5445000000000002</v>
      </c>
      <c r="R2330" s="6">
        <f t="shared" si="219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1">
        <f t="shared" si="216"/>
        <v>41807.624374999999</v>
      </c>
      <c r="L2331" s="11">
        <f t="shared" si="217"/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218"/>
        <v>1.0591999999999999</v>
      </c>
      <c r="R2331" s="6">
        <f t="shared" si="219"/>
        <v>211.84</v>
      </c>
      <c r="S2331" t="str">
        <f t="shared" si="220"/>
        <v>food</v>
      </c>
      <c r="T2331" t="str">
        <f t="shared" si="221"/>
        <v>small batch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1">
        <f t="shared" si="216"/>
        <v>42332.89980324074</v>
      </c>
      <c r="L2332" s="11">
        <f t="shared" si="217"/>
        <v>42363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218"/>
        <v>1.0242285714285715</v>
      </c>
      <c r="R2332" s="6">
        <f t="shared" si="219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1">
        <f t="shared" si="216"/>
        <v>41839.005671296298</v>
      </c>
      <c r="L2333" s="11">
        <f t="shared" si="217"/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218"/>
        <v>1.4431375</v>
      </c>
      <c r="R2333" s="6">
        <f t="shared" si="219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1">
        <f t="shared" si="216"/>
        <v>42011.628136574072</v>
      </c>
      <c r="L2334" s="11">
        <f t="shared" si="217"/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218"/>
        <v>1.06308</v>
      </c>
      <c r="R2334" s="6">
        <f t="shared" si="219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1">
        <f t="shared" si="216"/>
        <v>41767.650347222225</v>
      </c>
      <c r="L2335" s="11">
        <f t="shared" si="217"/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218"/>
        <v>2.1216666666666666</v>
      </c>
      <c r="R2335" s="6">
        <f t="shared" si="219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1">
        <f t="shared" si="216"/>
        <v>41918.670115740737</v>
      </c>
      <c r="L2336" s="11">
        <f t="shared" si="217"/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218"/>
        <v>1.0195000000000001</v>
      </c>
      <c r="R2336" s="6">
        <f t="shared" si="219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1">
        <f t="shared" si="216"/>
        <v>41771.572256944448</v>
      </c>
      <c r="L2337" s="11">
        <f t="shared" si="217"/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218"/>
        <v>1.0227200000000001</v>
      </c>
      <c r="R2337" s="6">
        <f t="shared" si="219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1">
        <f t="shared" si="216"/>
        <v>41666.924710648149</v>
      </c>
      <c r="L2338" s="11">
        <f t="shared" si="217"/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218"/>
        <v>5.2073254999999996</v>
      </c>
      <c r="R2338" s="6">
        <f t="shared" si="219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1">
        <f t="shared" si="216"/>
        <v>41786.640543981484</v>
      </c>
      <c r="L2339" s="11">
        <f t="shared" si="217"/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218"/>
        <v>1.1065833333333333</v>
      </c>
      <c r="R2339" s="6">
        <f t="shared" si="219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1">
        <f t="shared" si="216"/>
        <v>41789.896805555552</v>
      </c>
      <c r="L2340" s="11">
        <f t="shared" si="217"/>
        <v>41819.896805555552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218"/>
        <v>1.0114333333333334</v>
      </c>
      <c r="R2340" s="6">
        <f t="shared" si="219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1">
        <f t="shared" si="216"/>
        <v>42692.79987268518</v>
      </c>
      <c r="L2341" s="11">
        <f t="shared" si="217"/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218"/>
        <v>2.9420799999999998</v>
      </c>
      <c r="R2341" s="6">
        <f t="shared" si="219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1">
        <f t="shared" si="216"/>
        <v>42643.642800925925</v>
      </c>
      <c r="L2342" s="11">
        <f t="shared" si="217"/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218"/>
        <v>1.0577749999999999</v>
      </c>
      <c r="R2342" s="6">
        <f t="shared" si="219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8394</v>
      </c>
      <c r="G2343" t="s">
        <v>8224</v>
      </c>
      <c r="H2343" t="s">
        <v>8246</v>
      </c>
      <c r="I2343">
        <v>1436729504</v>
      </c>
      <c r="J2343">
        <v>1434137504</v>
      </c>
      <c r="K2343" s="11">
        <f t="shared" si="216"/>
        <v>42167.813703703709</v>
      </c>
      <c r="L2343" s="11">
        <f t="shared" si="217"/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218"/>
        <v>0</v>
      </c>
      <c r="R2343" s="6" t="e">
        <f t="shared" si="219"/>
        <v>#DIV/0!</v>
      </c>
      <c r="S2343" t="str">
        <f t="shared" si="220"/>
        <v>technology</v>
      </c>
      <c r="T2343" t="str">
        <f t="shared" si="221"/>
        <v>web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8394</v>
      </c>
      <c r="G2344" t="s">
        <v>8224</v>
      </c>
      <c r="H2344" t="s">
        <v>8246</v>
      </c>
      <c r="I2344">
        <v>1412571600</v>
      </c>
      <c r="J2344">
        <v>1410799870</v>
      </c>
      <c r="K2344" s="11">
        <f t="shared" si="216"/>
        <v>41897.702199074076</v>
      </c>
      <c r="L2344" s="11">
        <f t="shared" si="217"/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218"/>
        <v>0</v>
      </c>
      <c r="R2344" s="6" t="e">
        <f t="shared" si="219"/>
        <v>#DIV/0!</v>
      </c>
      <c r="S2344" t="str">
        <f t="shared" si="220"/>
        <v>technology</v>
      </c>
      <c r="T2344" t="str">
        <f t="shared" si="221"/>
        <v>web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8394</v>
      </c>
      <c r="G2345" t="s">
        <v>8224</v>
      </c>
      <c r="H2345" t="s">
        <v>8246</v>
      </c>
      <c r="I2345">
        <v>1452282420</v>
      </c>
      <c r="J2345">
        <v>1447962505</v>
      </c>
      <c r="K2345" s="11">
        <f t="shared" si="216"/>
        <v>42327.825289351851</v>
      </c>
      <c r="L2345" s="11">
        <f t="shared" si="217"/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218"/>
        <v>0.03</v>
      </c>
      <c r="R2345" s="6">
        <f t="shared" si="219"/>
        <v>300</v>
      </c>
      <c r="S2345" t="str">
        <f t="shared" si="220"/>
        <v>technology</v>
      </c>
      <c r="T2345" t="str">
        <f t="shared" si="221"/>
        <v>web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8394</v>
      </c>
      <c r="G2346" t="s">
        <v>8229</v>
      </c>
      <c r="H2346" t="s">
        <v>8251</v>
      </c>
      <c r="I2346">
        <v>1466789269</v>
      </c>
      <c r="J2346">
        <v>1464197269</v>
      </c>
      <c r="K2346" s="11">
        <f t="shared" si="216"/>
        <v>42515.727650462963</v>
      </c>
      <c r="L2346" s="11">
        <f t="shared" si="217"/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218"/>
        <v>1E-3</v>
      </c>
      <c r="R2346" s="6">
        <f t="shared" si="219"/>
        <v>1</v>
      </c>
      <c r="S2346" t="str">
        <f t="shared" si="220"/>
        <v>technology</v>
      </c>
      <c r="T2346" t="str">
        <f t="shared" si="221"/>
        <v>web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8394</v>
      </c>
      <c r="G2347" t="s">
        <v>8224</v>
      </c>
      <c r="H2347" t="s">
        <v>8246</v>
      </c>
      <c r="I2347">
        <v>1427845140</v>
      </c>
      <c r="J2347">
        <v>1424822556</v>
      </c>
      <c r="K2347" s="11">
        <f t="shared" si="216"/>
        <v>42060.001805555556</v>
      </c>
      <c r="L2347" s="11">
        <f t="shared" si="217"/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218"/>
        <v>0</v>
      </c>
      <c r="R2347" s="6" t="e">
        <f t="shared" si="219"/>
        <v>#DIV/0!</v>
      </c>
      <c r="S2347" t="str">
        <f t="shared" si="220"/>
        <v>technology</v>
      </c>
      <c r="T2347" t="str">
        <f t="shared" si="221"/>
        <v>web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8394</v>
      </c>
      <c r="G2348" t="s">
        <v>8224</v>
      </c>
      <c r="H2348" t="s">
        <v>8246</v>
      </c>
      <c r="I2348">
        <v>1476731431</v>
      </c>
      <c r="J2348">
        <v>1472843431</v>
      </c>
      <c r="K2348" s="11">
        <f t="shared" si="216"/>
        <v>42615.79896990741</v>
      </c>
      <c r="L2348" s="11">
        <f t="shared" si="217"/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218"/>
        <v>6.4999999999999997E-4</v>
      </c>
      <c r="R2348" s="6">
        <f t="shared" si="219"/>
        <v>13</v>
      </c>
      <c r="S2348" t="str">
        <f t="shared" si="220"/>
        <v>technology</v>
      </c>
      <c r="T2348" t="str">
        <f t="shared" si="221"/>
        <v>web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8394</v>
      </c>
      <c r="G2349" t="s">
        <v>8224</v>
      </c>
      <c r="H2349" t="s">
        <v>8246</v>
      </c>
      <c r="I2349">
        <v>1472135676</v>
      </c>
      <c r="J2349">
        <v>1469543676</v>
      </c>
      <c r="K2349" s="11">
        <f t="shared" si="216"/>
        <v>42577.607361111113</v>
      </c>
      <c r="L2349" s="11">
        <f t="shared" si="217"/>
        <v>42607.607361111113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218"/>
        <v>1.4999999999999999E-2</v>
      </c>
      <c r="R2349" s="6">
        <f t="shared" si="219"/>
        <v>15</v>
      </c>
      <c r="S2349" t="str">
        <f t="shared" si="220"/>
        <v>technology</v>
      </c>
      <c r="T2349" t="str">
        <f t="shared" si="221"/>
        <v>web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8394</v>
      </c>
      <c r="G2350" t="s">
        <v>8224</v>
      </c>
      <c r="H2350" t="s">
        <v>8246</v>
      </c>
      <c r="I2350">
        <v>1456006938</v>
      </c>
      <c r="J2350">
        <v>1450822938</v>
      </c>
      <c r="K2350" s="11">
        <f t="shared" si="216"/>
        <v>42360.932152777779</v>
      </c>
      <c r="L2350" s="11">
        <f t="shared" si="217"/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218"/>
        <v>3.8571428571428572E-3</v>
      </c>
      <c r="R2350" s="6">
        <f t="shared" si="219"/>
        <v>54</v>
      </c>
      <c r="S2350" t="str">
        <f t="shared" si="220"/>
        <v>technology</v>
      </c>
      <c r="T2350" t="str">
        <f t="shared" si="221"/>
        <v>web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8394</v>
      </c>
      <c r="G2351" t="s">
        <v>8235</v>
      </c>
      <c r="H2351" t="s">
        <v>8255</v>
      </c>
      <c r="I2351">
        <v>1439318228</v>
      </c>
      <c r="J2351">
        <v>1436812628</v>
      </c>
      <c r="K2351" s="11">
        <f t="shared" si="216"/>
        <v>42198.775787037041</v>
      </c>
      <c r="L2351" s="11">
        <f t="shared" si="217"/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218"/>
        <v>0</v>
      </c>
      <c r="R2351" s="6" t="e">
        <f t="shared" si="219"/>
        <v>#DIV/0!</v>
      </c>
      <c r="S2351" t="str">
        <f t="shared" si="220"/>
        <v>technology</v>
      </c>
      <c r="T2351" t="str">
        <f t="shared" si="221"/>
        <v>web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8394</v>
      </c>
      <c r="G2352" t="s">
        <v>8241</v>
      </c>
      <c r="H2352" t="s">
        <v>8249</v>
      </c>
      <c r="I2352">
        <v>1483474370</v>
      </c>
      <c r="J2352">
        <v>1480882370</v>
      </c>
      <c r="K2352" s="11">
        <f t="shared" si="216"/>
        <v>42708.842245370368</v>
      </c>
      <c r="L2352" s="11">
        <f t="shared" si="217"/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218"/>
        <v>0</v>
      </c>
      <c r="R2352" s="6" t="e">
        <f t="shared" si="219"/>
        <v>#DIV/0!</v>
      </c>
      <c r="S2352" t="str">
        <f t="shared" si="220"/>
        <v>technology</v>
      </c>
      <c r="T2352" t="str">
        <f t="shared" si="221"/>
        <v>web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8394</v>
      </c>
      <c r="G2353" t="s">
        <v>8228</v>
      </c>
      <c r="H2353" t="s">
        <v>8250</v>
      </c>
      <c r="I2353">
        <v>1430360739</v>
      </c>
      <c r="J2353">
        <v>1427768739</v>
      </c>
      <c r="K2353" s="11">
        <f t="shared" si="216"/>
        <v>42094.101145833338</v>
      </c>
      <c r="L2353" s="11">
        <f t="shared" si="217"/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218"/>
        <v>5.7142857142857143E-3</v>
      </c>
      <c r="R2353" s="6">
        <f t="shared" si="219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8394</v>
      </c>
      <c r="G2354" t="s">
        <v>8224</v>
      </c>
      <c r="H2354" t="s">
        <v>8246</v>
      </c>
      <c r="I2354">
        <v>1433603552</v>
      </c>
      <c r="J2354">
        <v>1428419552</v>
      </c>
      <c r="K2354" s="11">
        <f t="shared" si="216"/>
        <v>42101.633703703701</v>
      </c>
      <c r="L2354" s="11">
        <f t="shared" si="217"/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218"/>
        <v>0</v>
      </c>
      <c r="R2354" s="6" t="e">
        <f t="shared" si="219"/>
        <v>#DIV/0!</v>
      </c>
      <c r="S2354" t="str">
        <f t="shared" si="220"/>
        <v>technology</v>
      </c>
      <c r="T2354" t="str">
        <f t="shared" si="221"/>
        <v>web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8394</v>
      </c>
      <c r="G2355" t="s">
        <v>8224</v>
      </c>
      <c r="H2355" t="s">
        <v>8246</v>
      </c>
      <c r="I2355">
        <v>1429632822</v>
      </c>
      <c r="J2355">
        <v>1428596022</v>
      </c>
      <c r="K2355" s="11">
        <f t="shared" si="216"/>
        <v>42103.676180555558</v>
      </c>
      <c r="L2355" s="11">
        <f t="shared" si="217"/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218"/>
        <v>0</v>
      </c>
      <c r="R2355" s="6" t="e">
        <f t="shared" si="219"/>
        <v>#DIV/0!</v>
      </c>
      <c r="S2355" t="str">
        <f t="shared" si="220"/>
        <v>technology</v>
      </c>
      <c r="T2355" t="str">
        <f t="shared" si="221"/>
        <v>web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8394</v>
      </c>
      <c r="G2356" t="s">
        <v>8224</v>
      </c>
      <c r="H2356" t="s">
        <v>8246</v>
      </c>
      <c r="I2356">
        <v>1420910460</v>
      </c>
      <c r="J2356">
        <v>1415726460</v>
      </c>
      <c r="K2356" s="11">
        <f t="shared" si="216"/>
        <v>41954.722916666666</v>
      </c>
      <c r="L2356" s="11">
        <f t="shared" si="217"/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218"/>
        <v>7.1428571428571429E-4</v>
      </c>
      <c r="R2356" s="6">
        <f t="shared" si="219"/>
        <v>25</v>
      </c>
      <c r="S2356" t="str">
        <f t="shared" si="220"/>
        <v>technology</v>
      </c>
      <c r="T2356" t="str">
        <f t="shared" si="221"/>
        <v>web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8394</v>
      </c>
      <c r="G2357" t="s">
        <v>8226</v>
      </c>
      <c r="H2357" t="s">
        <v>8248</v>
      </c>
      <c r="I2357">
        <v>1430604136</v>
      </c>
      <c r="J2357">
        <v>1428012136</v>
      </c>
      <c r="K2357" s="11">
        <f t="shared" si="216"/>
        <v>42096.918240740735</v>
      </c>
      <c r="L2357" s="11">
        <f t="shared" si="217"/>
        <v>42126.918240740735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218"/>
        <v>6.875E-3</v>
      </c>
      <c r="R2357" s="6">
        <f t="shared" si="219"/>
        <v>27.5</v>
      </c>
      <c r="S2357" t="str">
        <f t="shared" si="220"/>
        <v>technology</v>
      </c>
      <c r="T2357" t="str">
        <f t="shared" si="221"/>
        <v>web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8394</v>
      </c>
      <c r="G2358" t="s">
        <v>8233</v>
      </c>
      <c r="H2358" t="s">
        <v>8249</v>
      </c>
      <c r="I2358">
        <v>1433530104</v>
      </c>
      <c r="J2358">
        <v>1430938104</v>
      </c>
      <c r="K2358" s="11">
        <f t="shared" si="216"/>
        <v>42130.78361111111</v>
      </c>
      <c r="L2358" s="11">
        <f t="shared" si="217"/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218"/>
        <v>0</v>
      </c>
      <c r="R2358" s="6" t="e">
        <f t="shared" si="219"/>
        <v>#DIV/0!</v>
      </c>
      <c r="S2358" t="str">
        <f t="shared" si="220"/>
        <v>technology</v>
      </c>
      <c r="T2358" t="str">
        <f t="shared" si="221"/>
        <v>web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8394</v>
      </c>
      <c r="G2359" t="s">
        <v>8225</v>
      </c>
      <c r="H2359" t="s">
        <v>8247</v>
      </c>
      <c r="I2359">
        <v>1445093578</v>
      </c>
      <c r="J2359">
        <v>1442501578</v>
      </c>
      <c r="K2359" s="11">
        <f t="shared" si="216"/>
        <v>42264.620115740734</v>
      </c>
      <c r="L2359" s="11">
        <f t="shared" si="217"/>
        <v>42294.620115740734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218"/>
        <v>0</v>
      </c>
      <c r="R2359" s="6" t="e">
        <f t="shared" si="219"/>
        <v>#DIV/0!</v>
      </c>
      <c r="S2359" t="str">
        <f t="shared" si="220"/>
        <v>technology</v>
      </c>
      <c r="T2359" t="str">
        <f t="shared" si="221"/>
        <v>web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8394</v>
      </c>
      <c r="G2360" t="s">
        <v>8225</v>
      </c>
      <c r="H2360" t="s">
        <v>8247</v>
      </c>
      <c r="I2360">
        <v>1422664740</v>
      </c>
      <c r="J2360">
        <v>1417818036</v>
      </c>
      <c r="K2360" s="11">
        <f t="shared" si="216"/>
        <v>41978.930972222224</v>
      </c>
      <c r="L2360" s="11">
        <f t="shared" si="217"/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218"/>
        <v>0</v>
      </c>
      <c r="R2360" s="6" t="e">
        <f t="shared" si="219"/>
        <v>#DIV/0!</v>
      </c>
      <c r="S2360" t="str">
        <f t="shared" si="220"/>
        <v>technology</v>
      </c>
      <c r="T2360" t="str">
        <f t="shared" si="221"/>
        <v>web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8394</v>
      </c>
      <c r="G2361" t="s">
        <v>8224</v>
      </c>
      <c r="H2361" t="s">
        <v>8246</v>
      </c>
      <c r="I2361">
        <v>1438616124</v>
      </c>
      <c r="J2361">
        <v>1433432124</v>
      </c>
      <c r="K2361" s="11">
        <f t="shared" si="216"/>
        <v>42159.649583333332</v>
      </c>
      <c r="L2361" s="11">
        <f t="shared" si="217"/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218"/>
        <v>0.14680000000000001</v>
      </c>
      <c r="R2361" s="6">
        <f t="shared" si="219"/>
        <v>367</v>
      </c>
      <c r="S2361" t="str">
        <f t="shared" si="220"/>
        <v>technology</v>
      </c>
      <c r="T2361" t="str">
        <f t="shared" si="221"/>
        <v>web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8394</v>
      </c>
      <c r="G2362" t="s">
        <v>8229</v>
      </c>
      <c r="H2362" t="s">
        <v>8251</v>
      </c>
      <c r="I2362">
        <v>1454864280</v>
      </c>
      <c r="J2362">
        <v>1452272280</v>
      </c>
      <c r="K2362" s="11">
        <f t="shared" si="216"/>
        <v>42377.70694444445</v>
      </c>
      <c r="L2362" s="11">
        <f t="shared" si="217"/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218"/>
        <v>4.0000000000000002E-4</v>
      </c>
      <c r="R2362" s="6">
        <f t="shared" si="219"/>
        <v>2</v>
      </c>
      <c r="S2362" t="str">
        <f t="shared" si="220"/>
        <v>technology</v>
      </c>
      <c r="T2362" t="str">
        <f t="shared" si="221"/>
        <v>web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8394</v>
      </c>
      <c r="G2363" t="s">
        <v>8229</v>
      </c>
      <c r="H2363" t="s">
        <v>8251</v>
      </c>
      <c r="I2363">
        <v>1462053600</v>
      </c>
      <c r="J2363">
        <v>1459975008</v>
      </c>
      <c r="K2363" s="11">
        <f t="shared" si="216"/>
        <v>42466.858888888892</v>
      </c>
      <c r="L2363" s="11">
        <f t="shared" si="217"/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218"/>
        <v>0</v>
      </c>
      <c r="R2363" s="6" t="e">
        <f t="shared" si="219"/>
        <v>#DIV/0!</v>
      </c>
      <c r="S2363" t="str">
        <f t="shared" si="220"/>
        <v>technology</v>
      </c>
      <c r="T2363" t="str">
        <f t="shared" si="221"/>
        <v>web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8394</v>
      </c>
      <c r="G2364" t="s">
        <v>8224</v>
      </c>
      <c r="H2364" t="s">
        <v>8246</v>
      </c>
      <c r="I2364">
        <v>1418315470</v>
      </c>
      <c r="J2364">
        <v>1415723470</v>
      </c>
      <c r="K2364" s="11">
        <f t="shared" si="216"/>
        <v>41954.688310185185</v>
      </c>
      <c r="L2364" s="11">
        <f t="shared" si="217"/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218"/>
        <v>0.2857142857142857</v>
      </c>
      <c r="R2364" s="6">
        <f t="shared" si="219"/>
        <v>60</v>
      </c>
      <c r="S2364" t="str">
        <f t="shared" si="220"/>
        <v>technology</v>
      </c>
      <c r="T2364" t="str">
        <f t="shared" si="221"/>
        <v>web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8394</v>
      </c>
      <c r="G2365" t="s">
        <v>8224</v>
      </c>
      <c r="H2365" t="s">
        <v>8246</v>
      </c>
      <c r="I2365">
        <v>1451348200</v>
      </c>
      <c r="J2365">
        <v>1447460200</v>
      </c>
      <c r="K2365" s="11">
        <f t="shared" si="216"/>
        <v>42322.011574074073</v>
      </c>
      <c r="L2365" s="11">
        <f t="shared" si="217"/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218"/>
        <v>0</v>
      </c>
      <c r="R2365" s="6" t="e">
        <f t="shared" si="219"/>
        <v>#DIV/0!</v>
      </c>
      <c r="S2365" t="str">
        <f t="shared" si="220"/>
        <v>technology</v>
      </c>
      <c r="T2365" t="str">
        <f t="shared" si="221"/>
        <v>web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8394</v>
      </c>
      <c r="G2366" t="s">
        <v>8224</v>
      </c>
      <c r="H2366" t="s">
        <v>8246</v>
      </c>
      <c r="I2366">
        <v>1445898356</v>
      </c>
      <c r="J2366">
        <v>1441146356</v>
      </c>
      <c r="K2366" s="11">
        <f t="shared" si="216"/>
        <v>42248.934675925921</v>
      </c>
      <c r="L2366" s="11">
        <f t="shared" si="217"/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218"/>
        <v>0</v>
      </c>
      <c r="R2366" s="6" t="e">
        <f t="shared" si="219"/>
        <v>#DIV/0!</v>
      </c>
      <c r="S2366" t="str">
        <f t="shared" si="220"/>
        <v>technology</v>
      </c>
      <c r="T2366" t="str">
        <f t="shared" si="221"/>
        <v>web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8394</v>
      </c>
      <c r="G2367" t="s">
        <v>8237</v>
      </c>
      <c r="H2367" t="s">
        <v>8249</v>
      </c>
      <c r="I2367">
        <v>1453071600</v>
      </c>
      <c r="J2367">
        <v>1449596425</v>
      </c>
      <c r="K2367" s="11">
        <f t="shared" si="216"/>
        <v>42346.736400462964</v>
      </c>
      <c r="L2367" s="11">
        <f t="shared" si="217"/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218"/>
        <v>0</v>
      </c>
      <c r="R2367" s="6" t="e">
        <f t="shared" si="219"/>
        <v>#DIV/0!</v>
      </c>
      <c r="S2367" t="str">
        <f t="shared" si="220"/>
        <v>technology</v>
      </c>
      <c r="T2367" t="str">
        <f t="shared" si="221"/>
        <v>web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8394</v>
      </c>
      <c r="G2368" t="s">
        <v>8225</v>
      </c>
      <c r="H2368" t="s">
        <v>8247</v>
      </c>
      <c r="I2368">
        <v>1445431533</v>
      </c>
      <c r="J2368">
        <v>1442839533</v>
      </c>
      <c r="K2368" s="11">
        <f t="shared" si="216"/>
        <v>42268.531631944439</v>
      </c>
      <c r="L2368" s="11">
        <f t="shared" si="217"/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218"/>
        <v>0.1052</v>
      </c>
      <c r="R2368" s="6">
        <f t="shared" si="219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8394</v>
      </c>
      <c r="G2369" t="s">
        <v>8224</v>
      </c>
      <c r="H2369" t="s">
        <v>8246</v>
      </c>
      <c r="I2369">
        <v>1461622616</v>
      </c>
      <c r="J2369">
        <v>1456442216</v>
      </c>
      <c r="K2369" s="11">
        <f t="shared" si="216"/>
        <v>42425.970092592594</v>
      </c>
      <c r="L2369" s="11">
        <f t="shared" si="217"/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218"/>
        <v>1.34E-2</v>
      </c>
      <c r="R2369" s="6">
        <f t="shared" si="219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8394</v>
      </c>
      <c r="G2370" t="s">
        <v>8224</v>
      </c>
      <c r="H2370" t="s">
        <v>8246</v>
      </c>
      <c r="I2370">
        <v>1429028365</v>
      </c>
      <c r="J2370">
        <v>1425143965</v>
      </c>
      <c r="K2370" s="11">
        <f t="shared" si="216"/>
        <v>42063.721817129626</v>
      </c>
      <c r="L2370" s="11">
        <f t="shared" si="217"/>
        <v>42108.680150462969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218"/>
        <v>2.5000000000000001E-3</v>
      </c>
      <c r="R2370" s="6">
        <f t="shared" si="219"/>
        <v>50</v>
      </c>
      <c r="S2370" t="str">
        <f t="shared" si="220"/>
        <v>technology</v>
      </c>
      <c r="T2370" t="str">
        <f t="shared" si="221"/>
        <v>web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8394</v>
      </c>
      <c r="G2371" t="s">
        <v>8224</v>
      </c>
      <c r="H2371" t="s">
        <v>8246</v>
      </c>
      <c r="I2371">
        <v>1455132611</v>
      </c>
      <c r="J2371">
        <v>1452540611</v>
      </c>
      <c r="K2371" s="11">
        <f t="shared" ref="K2371:K2434" si="222">(((J2371/60)/60)/24)+DATE(1970,1,1)</f>
        <v>42380.812627314815</v>
      </c>
      <c r="L2371" s="11">
        <f t="shared" ref="L2371:L2434" si="223">(((I2371/60)/60)/24)+DATE(1970,1,1)</f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224">E2371/D2371</f>
        <v>0</v>
      </c>
      <c r="R2371" s="6" t="e">
        <f t="shared" ref="R2371:R2434" si="225">E2371/N2371</f>
        <v>#DIV/0!</v>
      </c>
      <c r="S2371" t="str">
        <f t="shared" ref="S2371:S2434" si="226">LEFT(P2371, SEARCH("/", P2371)-1)</f>
        <v>technology</v>
      </c>
      <c r="T2371" t="str">
        <f t="shared" ref="T2371:T2434" si="227">RIGHT(P2371,LEN(P2371)-SEARCH("/",P2371))</f>
        <v>web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8394</v>
      </c>
      <c r="G2372" t="s">
        <v>8224</v>
      </c>
      <c r="H2372" t="s">
        <v>8246</v>
      </c>
      <c r="I2372">
        <v>1418877141</v>
      </c>
      <c r="J2372">
        <v>1416285141</v>
      </c>
      <c r="K2372" s="11">
        <f t="shared" si="222"/>
        <v>41961.18913194444</v>
      </c>
      <c r="L2372" s="11">
        <f t="shared" si="223"/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224"/>
        <v>3.2799999999999999E-3</v>
      </c>
      <c r="R2372" s="6">
        <f t="shared" si="225"/>
        <v>20.5</v>
      </c>
      <c r="S2372" t="str">
        <f t="shared" si="226"/>
        <v>technology</v>
      </c>
      <c r="T2372" t="str">
        <f t="shared" si="227"/>
        <v>web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8394</v>
      </c>
      <c r="G2373" t="s">
        <v>8224</v>
      </c>
      <c r="H2373" t="s">
        <v>8246</v>
      </c>
      <c r="I2373">
        <v>1435257596</v>
      </c>
      <c r="J2373">
        <v>1432665596</v>
      </c>
      <c r="K2373" s="11">
        <f t="shared" si="222"/>
        <v>42150.777731481481</v>
      </c>
      <c r="L2373" s="11">
        <f t="shared" si="223"/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224"/>
        <v>0</v>
      </c>
      <c r="R2373" s="6" t="e">
        <f t="shared" si="225"/>
        <v>#DIV/0!</v>
      </c>
      <c r="S2373" t="str">
        <f t="shared" si="226"/>
        <v>technology</v>
      </c>
      <c r="T2373" t="str">
        <f t="shared" si="227"/>
        <v>web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8394</v>
      </c>
      <c r="G2374" t="s">
        <v>8226</v>
      </c>
      <c r="H2374" t="s">
        <v>8248</v>
      </c>
      <c r="I2374">
        <v>1429839571</v>
      </c>
      <c r="J2374">
        <v>1427247571</v>
      </c>
      <c r="K2374" s="11">
        <f t="shared" si="222"/>
        <v>42088.069108796291</v>
      </c>
      <c r="L2374" s="11">
        <f t="shared" si="223"/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224"/>
        <v>3.272727272727273E-2</v>
      </c>
      <c r="R2374" s="6">
        <f t="shared" si="225"/>
        <v>30</v>
      </c>
      <c r="S2374" t="str">
        <f t="shared" si="226"/>
        <v>technology</v>
      </c>
      <c r="T2374" t="str">
        <f t="shared" si="227"/>
        <v>web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8394</v>
      </c>
      <c r="G2375" t="s">
        <v>8235</v>
      </c>
      <c r="H2375" t="s">
        <v>8255</v>
      </c>
      <c r="I2375">
        <v>1440863624</v>
      </c>
      <c r="J2375">
        <v>1438271624</v>
      </c>
      <c r="K2375" s="11">
        <f t="shared" si="222"/>
        <v>42215.662314814821</v>
      </c>
      <c r="L2375" s="11">
        <f t="shared" si="223"/>
        <v>42245.662314814821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224"/>
        <v>5.8823529411764708E-5</v>
      </c>
      <c r="R2375" s="6">
        <f t="shared" si="225"/>
        <v>50</v>
      </c>
      <c r="S2375" t="str">
        <f t="shared" si="226"/>
        <v>technology</v>
      </c>
      <c r="T2375" t="str">
        <f t="shared" si="227"/>
        <v>web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8394</v>
      </c>
      <c r="G2376" t="s">
        <v>8224</v>
      </c>
      <c r="H2376" t="s">
        <v>8246</v>
      </c>
      <c r="I2376">
        <v>1423772060</v>
      </c>
      <c r="J2376">
        <v>1421180060</v>
      </c>
      <c r="K2376" s="11">
        <f t="shared" si="222"/>
        <v>42017.843287037031</v>
      </c>
      <c r="L2376" s="11">
        <f t="shared" si="223"/>
        <v>42047.843287037031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224"/>
        <v>4.5454545454545455E-4</v>
      </c>
      <c r="R2376" s="6">
        <f t="shared" si="225"/>
        <v>10</v>
      </c>
      <c r="S2376" t="str">
        <f t="shared" si="226"/>
        <v>technology</v>
      </c>
      <c r="T2376" t="str">
        <f t="shared" si="227"/>
        <v>web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8394</v>
      </c>
      <c r="G2377" t="s">
        <v>8224</v>
      </c>
      <c r="H2377" t="s">
        <v>8246</v>
      </c>
      <c r="I2377">
        <v>1473451437</v>
      </c>
      <c r="J2377">
        <v>1470859437</v>
      </c>
      <c r="K2377" s="11">
        <f t="shared" si="222"/>
        <v>42592.836076388892</v>
      </c>
      <c r="L2377" s="11">
        <f t="shared" si="223"/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224"/>
        <v>0</v>
      </c>
      <c r="R2377" s="6" t="e">
        <f t="shared" si="225"/>
        <v>#DIV/0!</v>
      </c>
      <c r="S2377" t="str">
        <f t="shared" si="226"/>
        <v>technology</v>
      </c>
      <c r="T2377" t="str">
        <f t="shared" si="227"/>
        <v>web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8394</v>
      </c>
      <c r="G2378" t="s">
        <v>8224</v>
      </c>
      <c r="H2378" t="s">
        <v>8246</v>
      </c>
      <c r="I2378">
        <v>1449785566</v>
      </c>
      <c r="J2378">
        <v>1447193566</v>
      </c>
      <c r="K2378" s="11">
        <f t="shared" si="222"/>
        <v>42318.925532407404</v>
      </c>
      <c r="L2378" s="11">
        <f t="shared" si="223"/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224"/>
        <v>0.10877666666666666</v>
      </c>
      <c r="R2378" s="6">
        <f t="shared" si="225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8394</v>
      </c>
      <c r="G2379" t="s">
        <v>8229</v>
      </c>
      <c r="H2379" t="s">
        <v>8251</v>
      </c>
      <c r="I2379">
        <v>1480110783</v>
      </c>
      <c r="J2379">
        <v>1477515183</v>
      </c>
      <c r="K2379" s="11">
        <f t="shared" si="222"/>
        <v>42669.870173611111</v>
      </c>
      <c r="L2379" s="11">
        <f t="shared" si="223"/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224"/>
        <v>0</v>
      </c>
      <c r="R2379" s="6" t="e">
        <f t="shared" si="225"/>
        <v>#DIV/0!</v>
      </c>
      <c r="S2379" t="str">
        <f t="shared" si="226"/>
        <v>technology</v>
      </c>
      <c r="T2379" t="str">
        <f t="shared" si="227"/>
        <v>web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8394</v>
      </c>
      <c r="G2380" t="s">
        <v>8224</v>
      </c>
      <c r="H2380" t="s">
        <v>8246</v>
      </c>
      <c r="I2380">
        <v>1440548330</v>
      </c>
      <c r="J2380">
        <v>1438042730</v>
      </c>
      <c r="K2380" s="11">
        <f t="shared" si="222"/>
        <v>42213.013078703705</v>
      </c>
      <c r="L2380" s="11">
        <f t="shared" si="223"/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224"/>
        <v>0</v>
      </c>
      <c r="R2380" s="6" t="e">
        <f t="shared" si="225"/>
        <v>#DIV/0!</v>
      </c>
      <c r="S2380" t="str">
        <f t="shared" si="226"/>
        <v>technology</v>
      </c>
      <c r="T2380" t="str">
        <f t="shared" si="227"/>
        <v>web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8394</v>
      </c>
      <c r="G2381" t="s">
        <v>8224</v>
      </c>
      <c r="H2381" t="s">
        <v>8246</v>
      </c>
      <c r="I2381">
        <v>1444004616</v>
      </c>
      <c r="J2381">
        <v>1440116616</v>
      </c>
      <c r="K2381" s="11">
        <f t="shared" si="222"/>
        <v>42237.016388888893</v>
      </c>
      <c r="L2381" s="11">
        <f t="shared" si="223"/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224"/>
        <v>0</v>
      </c>
      <c r="R2381" s="6" t="e">
        <f t="shared" si="225"/>
        <v>#DIV/0!</v>
      </c>
      <c r="S2381" t="str">
        <f t="shared" si="226"/>
        <v>technology</v>
      </c>
      <c r="T2381" t="str">
        <f t="shared" si="227"/>
        <v>web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8394</v>
      </c>
      <c r="G2382" t="s">
        <v>8224</v>
      </c>
      <c r="H2382" t="s">
        <v>8246</v>
      </c>
      <c r="I2382">
        <v>1443726142</v>
      </c>
      <c r="J2382">
        <v>1441134142</v>
      </c>
      <c r="K2382" s="11">
        <f t="shared" si="222"/>
        <v>42248.793310185181</v>
      </c>
      <c r="L2382" s="11">
        <f t="shared" si="223"/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224"/>
        <v>3.6666666666666666E-3</v>
      </c>
      <c r="R2382" s="6">
        <f t="shared" si="225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8394</v>
      </c>
      <c r="G2383" t="s">
        <v>8224</v>
      </c>
      <c r="H2383" t="s">
        <v>8246</v>
      </c>
      <c r="I2383">
        <v>1428704848</v>
      </c>
      <c r="J2383">
        <v>1426112848</v>
      </c>
      <c r="K2383" s="11">
        <f t="shared" si="222"/>
        <v>42074.935740740737</v>
      </c>
      <c r="L2383" s="11">
        <f t="shared" si="223"/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224"/>
        <v>1.8193398957730169E-2</v>
      </c>
      <c r="R2383" s="6">
        <f t="shared" si="225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8394</v>
      </c>
      <c r="G2384" t="s">
        <v>8224</v>
      </c>
      <c r="H2384" t="s">
        <v>8246</v>
      </c>
      <c r="I2384">
        <v>1438662603</v>
      </c>
      <c r="J2384">
        <v>1436502603</v>
      </c>
      <c r="K2384" s="11">
        <f t="shared" si="222"/>
        <v>42195.187534722223</v>
      </c>
      <c r="L2384" s="11">
        <f t="shared" si="223"/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224"/>
        <v>2.5000000000000001E-2</v>
      </c>
      <c r="R2384" s="6">
        <f t="shared" si="225"/>
        <v>37.5</v>
      </c>
      <c r="S2384" t="str">
        <f t="shared" si="226"/>
        <v>technology</v>
      </c>
      <c r="T2384" t="str">
        <f t="shared" si="227"/>
        <v>web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8394</v>
      </c>
      <c r="G2385" t="s">
        <v>8228</v>
      </c>
      <c r="H2385" t="s">
        <v>8250</v>
      </c>
      <c r="I2385">
        <v>1424568107</v>
      </c>
      <c r="J2385">
        <v>1421976107</v>
      </c>
      <c r="K2385" s="11">
        <f t="shared" si="222"/>
        <v>42027.056793981479</v>
      </c>
      <c r="L2385" s="11">
        <f t="shared" si="223"/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224"/>
        <v>4.3499999999999997E-2</v>
      </c>
      <c r="R2385" s="6">
        <f t="shared" si="225"/>
        <v>145</v>
      </c>
      <c r="S2385" t="str">
        <f t="shared" si="226"/>
        <v>technology</v>
      </c>
      <c r="T2385" t="str">
        <f t="shared" si="227"/>
        <v>web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8394</v>
      </c>
      <c r="G2386" t="s">
        <v>8224</v>
      </c>
      <c r="H2386" t="s">
        <v>8246</v>
      </c>
      <c r="I2386">
        <v>1415932643</v>
      </c>
      <c r="J2386">
        <v>1413337043</v>
      </c>
      <c r="K2386" s="11">
        <f t="shared" si="222"/>
        <v>41927.067627314813</v>
      </c>
      <c r="L2386" s="11">
        <f t="shared" si="223"/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224"/>
        <v>8.0000000000000002E-3</v>
      </c>
      <c r="R2386" s="6">
        <f t="shared" si="225"/>
        <v>1</v>
      </c>
      <c r="S2386" t="str">
        <f t="shared" si="226"/>
        <v>technology</v>
      </c>
      <c r="T2386" t="str">
        <f t="shared" si="227"/>
        <v>web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8394</v>
      </c>
      <c r="G2387" t="s">
        <v>8224</v>
      </c>
      <c r="H2387" t="s">
        <v>8246</v>
      </c>
      <c r="I2387">
        <v>1438793432</v>
      </c>
      <c r="J2387">
        <v>1436201432</v>
      </c>
      <c r="K2387" s="11">
        <f t="shared" si="222"/>
        <v>42191.70175925926</v>
      </c>
      <c r="L2387" s="11">
        <f t="shared" si="223"/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224"/>
        <v>1.2123076923076924E-2</v>
      </c>
      <c r="R2387" s="6">
        <f t="shared" si="225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8394</v>
      </c>
      <c r="G2388" t="s">
        <v>8229</v>
      </c>
      <c r="H2388" t="s">
        <v>8251</v>
      </c>
      <c r="I2388">
        <v>1420920424</v>
      </c>
      <c r="J2388">
        <v>1415736424</v>
      </c>
      <c r="K2388" s="11">
        <f t="shared" si="222"/>
        <v>41954.838240740741</v>
      </c>
      <c r="L2388" s="11">
        <f t="shared" si="223"/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224"/>
        <v>0</v>
      </c>
      <c r="R2388" s="6" t="e">
        <f t="shared" si="225"/>
        <v>#DIV/0!</v>
      </c>
      <c r="S2388" t="str">
        <f t="shared" si="226"/>
        <v>technology</v>
      </c>
      <c r="T2388" t="str">
        <f t="shared" si="227"/>
        <v>web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8394</v>
      </c>
      <c r="G2389" t="s">
        <v>8224</v>
      </c>
      <c r="H2389" t="s">
        <v>8246</v>
      </c>
      <c r="I2389">
        <v>1469199740</v>
      </c>
      <c r="J2389">
        <v>1465311740</v>
      </c>
      <c r="K2389" s="11">
        <f t="shared" si="222"/>
        <v>42528.626620370371</v>
      </c>
      <c r="L2389" s="11">
        <f t="shared" si="223"/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224"/>
        <v>6.8399999999999997E-3</v>
      </c>
      <c r="R2389" s="6">
        <f t="shared" si="225"/>
        <v>342</v>
      </c>
      <c r="S2389" t="str">
        <f t="shared" si="226"/>
        <v>technology</v>
      </c>
      <c r="T2389" t="str">
        <f t="shared" si="227"/>
        <v>web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8394</v>
      </c>
      <c r="G2390" t="s">
        <v>8224</v>
      </c>
      <c r="H2390" t="s">
        <v>8246</v>
      </c>
      <c r="I2390">
        <v>1421350140</v>
      </c>
      <c r="J2390">
        <v>1418761759</v>
      </c>
      <c r="K2390" s="11">
        <f t="shared" si="222"/>
        <v>41989.853692129633</v>
      </c>
      <c r="L2390" s="11">
        <f t="shared" si="223"/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224"/>
        <v>1.2513513513513513E-2</v>
      </c>
      <c r="R2390" s="6">
        <f t="shared" si="225"/>
        <v>57.875</v>
      </c>
      <c r="S2390" t="str">
        <f t="shared" si="226"/>
        <v>technology</v>
      </c>
      <c r="T2390" t="str">
        <f t="shared" si="227"/>
        <v>web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8394</v>
      </c>
      <c r="G2391" t="s">
        <v>8230</v>
      </c>
      <c r="H2391" t="s">
        <v>8249</v>
      </c>
      <c r="I2391">
        <v>1437861540</v>
      </c>
      <c r="J2391">
        <v>1435160452</v>
      </c>
      <c r="K2391" s="11">
        <f t="shared" si="222"/>
        <v>42179.653379629628</v>
      </c>
      <c r="L2391" s="11">
        <f t="shared" si="223"/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224"/>
        <v>1.8749999999999999E-3</v>
      </c>
      <c r="R2391" s="6">
        <f t="shared" si="225"/>
        <v>30</v>
      </c>
      <c r="S2391" t="str">
        <f t="shared" si="226"/>
        <v>technology</v>
      </c>
      <c r="T2391" t="str">
        <f t="shared" si="227"/>
        <v>web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8394</v>
      </c>
      <c r="G2392" t="s">
        <v>8226</v>
      </c>
      <c r="H2392" t="s">
        <v>8248</v>
      </c>
      <c r="I2392">
        <v>1420352264</v>
      </c>
      <c r="J2392">
        <v>1416896264</v>
      </c>
      <c r="K2392" s="11">
        <f t="shared" si="222"/>
        <v>41968.262314814812</v>
      </c>
      <c r="L2392" s="11">
        <f t="shared" si="223"/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224"/>
        <v>0</v>
      </c>
      <c r="R2392" s="6" t="e">
        <f t="shared" si="225"/>
        <v>#DIV/0!</v>
      </c>
      <c r="S2392" t="str">
        <f t="shared" si="226"/>
        <v>technology</v>
      </c>
      <c r="T2392" t="str">
        <f t="shared" si="227"/>
        <v>web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8394</v>
      </c>
      <c r="G2393" t="s">
        <v>8224</v>
      </c>
      <c r="H2393" t="s">
        <v>8246</v>
      </c>
      <c r="I2393">
        <v>1427825044</v>
      </c>
      <c r="J2393">
        <v>1425236644</v>
      </c>
      <c r="K2393" s="11">
        <f t="shared" si="222"/>
        <v>42064.794490740736</v>
      </c>
      <c r="L2393" s="11">
        <f t="shared" si="223"/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224"/>
        <v>1.25E-3</v>
      </c>
      <c r="R2393" s="6">
        <f t="shared" si="225"/>
        <v>25</v>
      </c>
      <c r="S2393" t="str">
        <f t="shared" si="226"/>
        <v>technology</v>
      </c>
      <c r="T2393" t="str">
        <f t="shared" si="227"/>
        <v>web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8394</v>
      </c>
      <c r="G2394" t="s">
        <v>8224</v>
      </c>
      <c r="H2394" t="s">
        <v>8246</v>
      </c>
      <c r="I2394">
        <v>1446087223</v>
      </c>
      <c r="J2394">
        <v>1443495223</v>
      </c>
      <c r="K2394" s="11">
        <f t="shared" si="222"/>
        <v>42276.120636574073</v>
      </c>
      <c r="L2394" s="11">
        <f t="shared" si="223"/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224"/>
        <v>0</v>
      </c>
      <c r="R2394" s="6" t="e">
        <f t="shared" si="225"/>
        <v>#DIV/0!</v>
      </c>
      <c r="S2394" t="str">
        <f t="shared" si="226"/>
        <v>technology</v>
      </c>
      <c r="T2394" t="str">
        <f t="shared" si="227"/>
        <v>web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8394</v>
      </c>
      <c r="G2395" t="s">
        <v>8224</v>
      </c>
      <c r="H2395" t="s">
        <v>8246</v>
      </c>
      <c r="I2395">
        <v>1439048017</v>
      </c>
      <c r="J2395">
        <v>1436456017</v>
      </c>
      <c r="K2395" s="11">
        <f t="shared" si="222"/>
        <v>42194.648344907408</v>
      </c>
      <c r="L2395" s="11">
        <f t="shared" si="223"/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224"/>
        <v>5.0000000000000001E-4</v>
      </c>
      <c r="R2395" s="6">
        <f t="shared" si="225"/>
        <v>50</v>
      </c>
      <c r="S2395" t="str">
        <f t="shared" si="226"/>
        <v>technology</v>
      </c>
      <c r="T2395" t="str">
        <f t="shared" si="227"/>
        <v>web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8394</v>
      </c>
      <c r="G2396" t="s">
        <v>8241</v>
      </c>
      <c r="H2396" t="s">
        <v>8249</v>
      </c>
      <c r="I2396">
        <v>1424940093</v>
      </c>
      <c r="J2396">
        <v>1422348093</v>
      </c>
      <c r="K2396" s="11">
        <f t="shared" si="222"/>
        <v>42031.362187499995</v>
      </c>
      <c r="L2396" s="11">
        <f t="shared" si="223"/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224"/>
        <v>5.9999999999999995E-4</v>
      </c>
      <c r="R2396" s="6">
        <f t="shared" si="225"/>
        <v>1.5</v>
      </c>
      <c r="S2396" t="str">
        <f t="shared" si="226"/>
        <v>technology</v>
      </c>
      <c r="T2396" t="str">
        <f t="shared" si="227"/>
        <v>web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8394</v>
      </c>
      <c r="G2397" t="s">
        <v>8224</v>
      </c>
      <c r="H2397" t="s">
        <v>8246</v>
      </c>
      <c r="I2397">
        <v>1484038620</v>
      </c>
      <c r="J2397">
        <v>1481597687</v>
      </c>
      <c r="K2397" s="11">
        <f t="shared" si="222"/>
        <v>42717.121377314819</v>
      </c>
      <c r="L2397" s="11">
        <f t="shared" si="223"/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224"/>
        <v>0</v>
      </c>
      <c r="R2397" s="6" t="e">
        <f t="shared" si="225"/>
        <v>#DIV/0!</v>
      </c>
      <c r="S2397" t="str">
        <f t="shared" si="226"/>
        <v>technology</v>
      </c>
      <c r="T2397" t="str">
        <f t="shared" si="227"/>
        <v>web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8394</v>
      </c>
      <c r="G2398" t="s">
        <v>8240</v>
      </c>
      <c r="H2398" t="s">
        <v>8257</v>
      </c>
      <c r="I2398">
        <v>1444940558</v>
      </c>
      <c r="J2398">
        <v>1442348558</v>
      </c>
      <c r="K2398" s="11">
        <f t="shared" si="222"/>
        <v>42262.849050925928</v>
      </c>
      <c r="L2398" s="11">
        <f t="shared" si="223"/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224"/>
        <v>2E-3</v>
      </c>
      <c r="R2398" s="6">
        <f t="shared" si="225"/>
        <v>10</v>
      </c>
      <c r="S2398" t="str">
        <f t="shared" si="226"/>
        <v>technology</v>
      </c>
      <c r="T2398" t="str">
        <f t="shared" si="227"/>
        <v>web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8394</v>
      </c>
      <c r="G2399" t="s">
        <v>8224</v>
      </c>
      <c r="H2399" t="s">
        <v>8246</v>
      </c>
      <c r="I2399">
        <v>1420233256</v>
      </c>
      <c r="J2399">
        <v>1417641256</v>
      </c>
      <c r="K2399" s="11">
        <f t="shared" si="222"/>
        <v>41976.88490740741</v>
      </c>
      <c r="L2399" s="11">
        <f t="shared" si="223"/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224"/>
        <v>0</v>
      </c>
      <c r="R2399" s="6" t="e">
        <f t="shared" si="225"/>
        <v>#DIV/0!</v>
      </c>
      <c r="S2399" t="str">
        <f t="shared" si="226"/>
        <v>technology</v>
      </c>
      <c r="T2399" t="str">
        <f t="shared" si="227"/>
        <v>web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8394</v>
      </c>
      <c r="G2400" t="s">
        <v>8224</v>
      </c>
      <c r="H2400" t="s">
        <v>8246</v>
      </c>
      <c r="I2400">
        <v>1435874384</v>
      </c>
      <c r="J2400">
        <v>1433282384</v>
      </c>
      <c r="K2400" s="11">
        <f t="shared" si="222"/>
        <v>42157.916481481487</v>
      </c>
      <c r="L2400" s="11">
        <f t="shared" si="223"/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224"/>
        <v>0</v>
      </c>
      <c r="R2400" s="6" t="e">
        <f t="shared" si="225"/>
        <v>#DIV/0!</v>
      </c>
      <c r="S2400" t="str">
        <f t="shared" si="226"/>
        <v>technology</v>
      </c>
      <c r="T2400" t="str">
        <f t="shared" si="227"/>
        <v>web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8394</v>
      </c>
      <c r="G2401" t="s">
        <v>8235</v>
      </c>
      <c r="H2401" t="s">
        <v>8255</v>
      </c>
      <c r="I2401">
        <v>1418934506</v>
      </c>
      <c r="J2401">
        <v>1415910506</v>
      </c>
      <c r="K2401" s="11">
        <f t="shared" si="222"/>
        <v>41956.853078703702</v>
      </c>
      <c r="L2401" s="11">
        <f t="shared" si="223"/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224"/>
        <v>0</v>
      </c>
      <c r="R2401" s="6" t="e">
        <f t="shared" si="225"/>
        <v>#DIV/0!</v>
      </c>
      <c r="S2401" t="str">
        <f t="shared" si="226"/>
        <v>technology</v>
      </c>
      <c r="T2401" t="str">
        <f t="shared" si="227"/>
        <v>web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8394</v>
      </c>
      <c r="G2402" t="s">
        <v>8226</v>
      </c>
      <c r="H2402" t="s">
        <v>8248</v>
      </c>
      <c r="I2402">
        <v>1460615164</v>
      </c>
      <c r="J2402">
        <v>1458023164</v>
      </c>
      <c r="K2402" s="11">
        <f t="shared" si="222"/>
        <v>42444.268101851849</v>
      </c>
      <c r="L2402" s="11">
        <f t="shared" si="223"/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224"/>
        <v>0</v>
      </c>
      <c r="R2402" s="6" t="e">
        <f t="shared" si="225"/>
        <v>#DIV/0!</v>
      </c>
      <c r="S2402" t="str">
        <f t="shared" si="226"/>
        <v>technology</v>
      </c>
      <c r="T2402" t="str">
        <f t="shared" si="227"/>
        <v>web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1">
        <f t="shared" si="222"/>
        <v>42374.822870370372</v>
      </c>
      <c r="L2403" s="11">
        <f t="shared" si="223"/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224"/>
        <v>7.1785714285714283E-3</v>
      </c>
      <c r="R2403" s="6">
        <f t="shared" si="225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1">
        <f t="shared" si="222"/>
        <v>42107.679756944446</v>
      </c>
      <c r="L2404" s="11">
        <f t="shared" si="223"/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224"/>
        <v>4.3333333333333331E-3</v>
      </c>
      <c r="R2404" s="6">
        <f t="shared" si="225"/>
        <v>52</v>
      </c>
      <c r="S2404" t="str">
        <f t="shared" si="226"/>
        <v>food</v>
      </c>
      <c r="T2404" t="str">
        <f t="shared" si="227"/>
        <v>food trucks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1">
        <f t="shared" si="222"/>
        <v>42399.882615740738</v>
      </c>
      <c r="L2405" s="11">
        <f t="shared" si="223"/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224"/>
        <v>0.16833333333333333</v>
      </c>
      <c r="R2405" s="6">
        <f t="shared" si="225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1">
        <f t="shared" si="222"/>
        <v>42342.03943287037</v>
      </c>
      <c r="L2406" s="11">
        <f t="shared" si="223"/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224"/>
        <v>0</v>
      </c>
      <c r="R2406" s="6" t="e">
        <f t="shared" si="225"/>
        <v>#DIV/0!</v>
      </c>
      <c r="S2406" t="str">
        <f t="shared" si="226"/>
        <v>food</v>
      </c>
      <c r="T2406" t="str">
        <f t="shared" si="227"/>
        <v>food trucks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1">
        <f t="shared" si="222"/>
        <v>42595.585358796292</v>
      </c>
      <c r="L2407" s="11">
        <f t="shared" si="223"/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224"/>
        <v>0.22520000000000001</v>
      </c>
      <c r="R2407" s="6">
        <f t="shared" si="225"/>
        <v>56.3</v>
      </c>
      <c r="S2407" t="str">
        <f t="shared" si="226"/>
        <v>food</v>
      </c>
      <c r="T2407" t="str">
        <f t="shared" si="227"/>
        <v>food trucks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1">
        <f t="shared" si="222"/>
        <v>41983.110995370371</v>
      </c>
      <c r="L2408" s="11">
        <f t="shared" si="223"/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224"/>
        <v>0.41384615384615386</v>
      </c>
      <c r="R2408" s="6">
        <f t="shared" si="225"/>
        <v>84.0625</v>
      </c>
      <c r="S2408" t="str">
        <f t="shared" si="226"/>
        <v>food</v>
      </c>
      <c r="T2408" t="str">
        <f t="shared" si="227"/>
        <v>food trucks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1">
        <f t="shared" si="222"/>
        <v>42082.575555555552</v>
      </c>
      <c r="L2409" s="11">
        <f t="shared" si="223"/>
        <v>42105.25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224"/>
        <v>0.25259090909090909</v>
      </c>
      <c r="R2409" s="6">
        <f t="shared" si="225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1">
        <f t="shared" si="222"/>
        <v>41919.140706018516</v>
      </c>
      <c r="L2410" s="11">
        <f t="shared" si="223"/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224"/>
        <v>2E-3</v>
      </c>
      <c r="R2410" s="6">
        <f t="shared" si="225"/>
        <v>15</v>
      </c>
      <c r="S2410" t="str">
        <f t="shared" si="226"/>
        <v>food</v>
      </c>
      <c r="T2410" t="str">
        <f t="shared" si="227"/>
        <v>food trucks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1">
        <f t="shared" si="222"/>
        <v>42204.875868055555</v>
      </c>
      <c r="L2411" s="11">
        <f t="shared" si="223"/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224"/>
        <v>1.84E-2</v>
      </c>
      <c r="R2411" s="6">
        <f t="shared" si="225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1">
        <f t="shared" si="222"/>
        <v>42224.408275462964</v>
      </c>
      <c r="L2412" s="11">
        <f t="shared" si="223"/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224"/>
        <v>0</v>
      </c>
      <c r="R2412" s="6" t="e">
        <f t="shared" si="225"/>
        <v>#DIV/0!</v>
      </c>
      <c r="S2412" t="str">
        <f t="shared" si="226"/>
        <v>food</v>
      </c>
      <c r="T2412" t="str">
        <f t="shared" si="227"/>
        <v>food trucks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1">
        <f t="shared" si="222"/>
        <v>42211.732430555552</v>
      </c>
      <c r="L2413" s="11">
        <f t="shared" si="223"/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224"/>
        <v>6.0400000000000002E-3</v>
      </c>
      <c r="R2413" s="6">
        <f t="shared" si="225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1">
        <f t="shared" si="222"/>
        <v>42655.736956018518</v>
      </c>
      <c r="L2414" s="11">
        <f t="shared" si="223"/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224"/>
        <v>0</v>
      </c>
      <c r="R2414" s="6" t="e">
        <f t="shared" si="225"/>
        <v>#DIV/0!</v>
      </c>
      <c r="S2414" t="str">
        <f t="shared" si="226"/>
        <v>food</v>
      </c>
      <c r="T2414" t="str">
        <f t="shared" si="227"/>
        <v>food trucks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1">
        <f t="shared" si="222"/>
        <v>41760.10974537037</v>
      </c>
      <c r="L2415" s="11">
        <f t="shared" si="223"/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224"/>
        <v>8.3333333333333332E-3</v>
      </c>
      <c r="R2415" s="6">
        <f t="shared" si="225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1">
        <f t="shared" si="222"/>
        <v>42198.695138888885</v>
      </c>
      <c r="L2416" s="11">
        <f t="shared" si="223"/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224"/>
        <v>3.0666666666666665E-2</v>
      </c>
      <c r="R2416" s="6">
        <f t="shared" si="225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1">
        <f t="shared" si="222"/>
        <v>42536.862800925926</v>
      </c>
      <c r="L2417" s="11">
        <f t="shared" si="223"/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224"/>
        <v>5.5833333333333334E-3</v>
      </c>
      <c r="R2417" s="6">
        <f t="shared" si="225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1">
        <f t="shared" si="222"/>
        <v>42019.737766203703</v>
      </c>
      <c r="L2418" s="11">
        <f t="shared" si="223"/>
        <v>42077.625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224"/>
        <v>2.5000000000000001E-4</v>
      </c>
      <c r="R2418" s="6">
        <f t="shared" si="225"/>
        <v>5</v>
      </c>
      <c r="S2418" t="str">
        <f t="shared" si="226"/>
        <v>food</v>
      </c>
      <c r="T2418" t="str">
        <f t="shared" si="227"/>
        <v>food trucks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1">
        <f t="shared" si="222"/>
        <v>41831.884108796294</v>
      </c>
      <c r="L2419" s="11">
        <f t="shared" si="223"/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224"/>
        <v>0</v>
      </c>
      <c r="R2419" s="6" t="e">
        <f t="shared" si="225"/>
        <v>#DIV/0!</v>
      </c>
      <c r="S2419" t="str">
        <f t="shared" si="226"/>
        <v>food</v>
      </c>
      <c r="T2419" t="str">
        <f t="shared" si="227"/>
        <v>food trucks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1">
        <f t="shared" si="222"/>
        <v>42027.856990740736</v>
      </c>
      <c r="L2420" s="11">
        <f t="shared" si="223"/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224"/>
        <v>2.0000000000000001E-4</v>
      </c>
      <c r="R2420" s="6">
        <f t="shared" si="225"/>
        <v>1</v>
      </c>
      <c r="S2420" t="str">
        <f t="shared" si="226"/>
        <v>food</v>
      </c>
      <c r="T2420" t="str">
        <f t="shared" si="227"/>
        <v>food trucks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1">
        <f t="shared" si="222"/>
        <v>41993.738298611104</v>
      </c>
      <c r="L2421" s="11">
        <f t="shared" si="223"/>
        <v>42053.738298611104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224"/>
        <v>0</v>
      </c>
      <c r="R2421" s="6" t="e">
        <f t="shared" si="225"/>
        <v>#DIV/0!</v>
      </c>
      <c r="S2421" t="str">
        <f t="shared" si="226"/>
        <v>food</v>
      </c>
      <c r="T2421" t="str">
        <f t="shared" si="227"/>
        <v>food trucks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1">
        <f t="shared" si="222"/>
        <v>41893.028877314813</v>
      </c>
      <c r="L2422" s="11">
        <f t="shared" si="223"/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224"/>
        <v>0.14825133372851215</v>
      </c>
      <c r="R2422" s="6">
        <f t="shared" si="225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1">
        <f t="shared" si="222"/>
        <v>42026.687453703707</v>
      </c>
      <c r="L2423" s="11">
        <f t="shared" si="223"/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224"/>
        <v>1.6666666666666666E-4</v>
      </c>
      <c r="R2423" s="6">
        <f t="shared" si="225"/>
        <v>1</v>
      </c>
      <c r="S2423" t="str">
        <f t="shared" si="226"/>
        <v>food</v>
      </c>
      <c r="T2423" t="str">
        <f t="shared" si="227"/>
        <v>food trucks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1">
        <f t="shared" si="222"/>
        <v>42044.724953703699</v>
      </c>
      <c r="L2424" s="11">
        <f t="shared" si="223"/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224"/>
        <v>2E-3</v>
      </c>
      <c r="R2424" s="6">
        <f t="shared" si="225"/>
        <v>1</v>
      </c>
      <c r="S2424" t="str">
        <f t="shared" si="226"/>
        <v>food</v>
      </c>
      <c r="T2424" t="str">
        <f t="shared" si="227"/>
        <v>food trucks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1">
        <f t="shared" si="222"/>
        <v>41974.704745370371</v>
      </c>
      <c r="L2425" s="11">
        <f t="shared" si="223"/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224"/>
        <v>1.3333333333333334E-4</v>
      </c>
      <c r="R2425" s="6">
        <f t="shared" si="225"/>
        <v>8</v>
      </c>
      <c r="S2425" t="str">
        <f t="shared" si="226"/>
        <v>food</v>
      </c>
      <c r="T2425" t="str">
        <f t="shared" si="227"/>
        <v>food trucks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1">
        <f t="shared" si="222"/>
        <v>41909.892453703702</v>
      </c>
      <c r="L2426" s="11">
        <f t="shared" si="223"/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224"/>
        <v>1.24E-2</v>
      </c>
      <c r="R2426" s="6">
        <f t="shared" si="225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1">
        <f t="shared" si="222"/>
        <v>42502.913761574076</v>
      </c>
      <c r="L2427" s="11">
        <f t="shared" si="223"/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224"/>
        <v>2.8571428571428574E-4</v>
      </c>
      <c r="R2427" s="6">
        <f t="shared" si="225"/>
        <v>1</v>
      </c>
      <c r="S2427" t="str">
        <f t="shared" si="226"/>
        <v>food</v>
      </c>
      <c r="T2427" t="str">
        <f t="shared" si="227"/>
        <v>food trucks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1">
        <f t="shared" si="222"/>
        <v>42164.170046296291</v>
      </c>
      <c r="L2428" s="11">
        <f t="shared" si="223"/>
        <v>42224.170046296291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224"/>
        <v>0</v>
      </c>
      <c r="R2428" s="6" t="e">
        <f t="shared" si="225"/>
        <v>#DIV/0!</v>
      </c>
      <c r="S2428" t="str">
        <f t="shared" si="226"/>
        <v>food</v>
      </c>
      <c r="T2428" t="str">
        <f t="shared" si="227"/>
        <v>food trucks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1">
        <f t="shared" si="222"/>
        <v>42412.318668981476</v>
      </c>
      <c r="L2429" s="11">
        <f t="shared" si="223"/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224"/>
        <v>2.0000000000000002E-5</v>
      </c>
      <c r="R2429" s="6">
        <f t="shared" si="225"/>
        <v>1</v>
      </c>
      <c r="S2429" t="str">
        <f t="shared" si="226"/>
        <v>food</v>
      </c>
      <c r="T2429" t="str">
        <f t="shared" si="227"/>
        <v>food trucks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1">
        <f t="shared" si="222"/>
        <v>42045.784155092595</v>
      </c>
      <c r="L2430" s="11">
        <f t="shared" si="223"/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224"/>
        <v>2.8571428571428571E-5</v>
      </c>
      <c r="R2430" s="6">
        <f t="shared" si="225"/>
        <v>1</v>
      </c>
      <c r="S2430" t="str">
        <f t="shared" si="226"/>
        <v>food</v>
      </c>
      <c r="T2430" t="str">
        <f t="shared" si="227"/>
        <v>food trucks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1">
        <f t="shared" si="222"/>
        <v>42734.879236111112</v>
      </c>
      <c r="L2431" s="11">
        <f t="shared" si="223"/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224"/>
        <v>1.4321428571428572E-2</v>
      </c>
      <c r="R2431" s="6">
        <f t="shared" si="225"/>
        <v>501.25</v>
      </c>
      <c r="S2431" t="str">
        <f t="shared" si="226"/>
        <v>food</v>
      </c>
      <c r="T2431" t="str">
        <f t="shared" si="227"/>
        <v>food trucks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1">
        <f t="shared" si="222"/>
        <v>42382.130833333329</v>
      </c>
      <c r="L2432" s="11">
        <f t="shared" si="223"/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224"/>
        <v>7.0000000000000001E-3</v>
      </c>
      <c r="R2432" s="6">
        <f t="shared" si="225"/>
        <v>10.5</v>
      </c>
      <c r="S2432" t="str">
        <f t="shared" si="226"/>
        <v>food</v>
      </c>
      <c r="T2432" t="str">
        <f t="shared" si="227"/>
        <v>food trucks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1">
        <f t="shared" si="222"/>
        <v>42489.099687499998</v>
      </c>
      <c r="L2433" s="11">
        <f t="shared" si="223"/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224"/>
        <v>2.0000000000000002E-5</v>
      </c>
      <c r="R2433" s="6">
        <f t="shared" si="225"/>
        <v>1</v>
      </c>
      <c r="S2433" t="str">
        <f t="shared" si="226"/>
        <v>food</v>
      </c>
      <c r="T2433" t="str">
        <f t="shared" si="227"/>
        <v>food trucks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1">
        <f t="shared" si="222"/>
        <v>42041.218715277777</v>
      </c>
      <c r="L2434" s="11">
        <f t="shared" si="223"/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224"/>
        <v>1.4285714285714287E-4</v>
      </c>
      <c r="R2434" s="6">
        <f t="shared" si="225"/>
        <v>1</v>
      </c>
      <c r="S2434" t="str">
        <f t="shared" si="226"/>
        <v>food</v>
      </c>
      <c r="T2434" t="str">
        <f t="shared" si="227"/>
        <v>food trucks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1">
        <f t="shared" ref="K2435:K2498" si="228">(((J2435/60)/60)/24)+DATE(1970,1,1)</f>
        <v>42397.89980324074</v>
      </c>
      <c r="L2435" s="11">
        <f t="shared" ref="L2435:L2498" si="229">(((I2435/60)/60)/24)+DATE(1970,1,1)</f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230">E2435/D2435</f>
        <v>0</v>
      </c>
      <c r="R2435" s="6" t="e">
        <f t="shared" ref="R2435:R2498" si="231">E2435/N2435</f>
        <v>#DIV/0!</v>
      </c>
      <c r="S2435" t="str">
        <f t="shared" ref="S2435:S2498" si="232">LEFT(P2435, SEARCH("/", P2435)-1)</f>
        <v>food</v>
      </c>
      <c r="T2435" t="str">
        <f t="shared" ref="T2435:T2498" si="233">RIGHT(P2435,LEN(P2435)-SEARCH("/",P2435))</f>
        <v>food trucks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1">
        <f t="shared" si="228"/>
        <v>42180.18604166666</v>
      </c>
      <c r="L2436" s="11">
        <f t="shared" si="229"/>
        <v>42220.18604166666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230"/>
        <v>1.2999999999999999E-3</v>
      </c>
      <c r="R2436" s="6">
        <f t="shared" si="231"/>
        <v>13</v>
      </c>
      <c r="S2436" t="str">
        <f t="shared" si="232"/>
        <v>food</v>
      </c>
      <c r="T2436" t="str">
        <f t="shared" si="233"/>
        <v>food trucks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1">
        <f t="shared" si="228"/>
        <v>42252.277615740735</v>
      </c>
      <c r="L2437" s="11">
        <f t="shared" si="229"/>
        <v>42282.277615740735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230"/>
        <v>4.8960000000000002E-3</v>
      </c>
      <c r="R2437" s="6">
        <f t="shared" si="231"/>
        <v>306</v>
      </c>
      <c r="S2437" t="str">
        <f t="shared" si="232"/>
        <v>food</v>
      </c>
      <c r="T2437" t="str">
        <f t="shared" si="233"/>
        <v>food trucks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1">
        <f t="shared" si="228"/>
        <v>42338.615393518514</v>
      </c>
      <c r="L2438" s="11">
        <f t="shared" si="229"/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230"/>
        <v>3.8461538461538462E-4</v>
      </c>
      <c r="R2438" s="6">
        <f t="shared" si="231"/>
        <v>22.5</v>
      </c>
      <c r="S2438" t="str">
        <f t="shared" si="232"/>
        <v>food</v>
      </c>
      <c r="T2438" t="str">
        <f t="shared" si="233"/>
        <v>food trucks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1">
        <f t="shared" si="228"/>
        <v>42031.965138888889</v>
      </c>
      <c r="L2439" s="11">
        <f t="shared" si="229"/>
        <v>42080.75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230"/>
        <v>0</v>
      </c>
      <c r="R2439" s="6" t="e">
        <f t="shared" si="231"/>
        <v>#DIV/0!</v>
      </c>
      <c r="S2439" t="str">
        <f t="shared" si="232"/>
        <v>food</v>
      </c>
      <c r="T2439" t="str">
        <f t="shared" si="233"/>
        <v>food trucks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1">
        <f t="shared" si="228"/>
        <v>42285.91506944444</v>
      </c>
      <c r="L2440" s="11">
        <f t="shared" si="229"/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230"/>
        <v>3.3333333333333335E-3</v>
      </c>
      <c r="R2440" s="6">
        <f t="shared" si="231"/>
        <v>50</v>
      </c>
      <c r="S2440" t="str">
        <f t="shared" si="232"/>
        <v>food</v>
      </c>
      <c r="T2440" t="str">
        <f t="shared" si="233"/>
        <v>food trucks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1">
        <f t="shared" si="228"/>
        <v>42265.818622685183</v>
      </c>
      <c r="L2441" s="11">
        <f t="shared" si="229"/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230"/>
        <v>0</v>
      </c>
      <c r="R2441" s="6" t="e">
        <f t="shared" si="231"/>
        <v>#DIV/0!</v>
      </c>
      <c r="S2441" t="str">
        <f t="shared" si="232"/>
        <v>food</v>
      </c>
      <c r="T2441" t="str">
        <f t="shared" si="233"/>
        <v>food trucks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1">
        <f t="shared" si="228"/>
        <v>42383.899456018517</v>
      </c>
      <c r="L2442" s="11">
        <f t="shared" si="229"/>
        <v>42413.899456018517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230"/>
        <v>2E-3</v>
      </c>
      <c r="R2442" s="6">
        <f t="shared" si="231"/>
        <v>5</v>
      </c>
      <c r="S2442" t="str">
        <f t="shared" si="232"/>
        <v>food</v>
      </c>
      <c r="T2442" t="str">
        <f t="shared" si="233"/>
        <v>food trucks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1">
        <f t="shared" si="228"/>
        <v>42187.125625000001</v>
      </c>
      <c r="L2443" s="11">
        <f t="shared" si="229"/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230"/>
        <v>1.0788</v>
      </c>
      <c r="R2443" s="6">
        <f t="shared" si="231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1">
        <f t="shared" si="228"/>
        <v>42052.666990740734</v>
      </c>
      <c r="L2444" s="11">
        <f t="shared" si="229"/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230"/>
        <v>1.2594166666666666</v>
      </c>
      <c r="R2444" s="6">
        <f t="shared" si="231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1">
        <f t="shared" si="228"/>
        <v>41836.625254629631</v>
      </c>
      <c r="L2445" s="11">
        <f t="shared" si="229"/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230"/>
        <v>2.0251494999999999</v>
      </c>
      <c r="R2445" s="6">
        <f t="shared" si="231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1">
        <f t="shared" si="228"/>
        <v>42485.754525462966</v>
      </c>
      <c r="L2446" s="11">
        <f t="shared" si="229"/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230"/>
        <v>1.0860000000000001</v>
      </c>
      <c r="R2446" s="6">
        <f t="shared" si="231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1">
        <f t="shared" si="228"/>
        <v>42243.190057870372</v>
      </c>
      <c r="L2447" s="11">
        <f t="shared" si="229"/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230"/>
        <v>1.728</v>
      </c>
      <c r="R2447" s="6">
        <f t="shared" si="231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1">
        <f t="shared" si="228"/>
        <v>42670.602673611109</v>
      </c>
      <c r="L2448" s="11">
        <f t="shared" si="229"/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230"/>
        <v>1.6798</v>
      </c>
      <c r="R2448" s="6">
        <f t="shared" si="231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1">
        <f t="shared" si="228"/>
        <v>42654.469826388886</v>
      </c>
      <c r="L2449" s="11">
        <f t="shared" si="229"/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230"/>
        <v>4.2720000000000002</v>
      </c>
      <c r="R2449" s="6">
        <f t="shared" si="231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1">
        <f t="shared" si="228"/>
        <v>42607.316122685181</v>
      </c>
      <c r="L2450" s="11">
        <f t="shared" si="229"/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230"/>
        <v>1.075</v>
      </c>
      <c r="R2450" s="6">
        <f t="shared" si="231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1">
        <f t="shared" si="228"/>
        <v>41943.142534722225</v>
      </c>
      <c r="L2451" s="11">
        <f t="shared" si="229"/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230"/>
        <v>1.08</v>
      </c>
      <c r="R2451" s="6">
        <f t="shared" si="231"/>
        <v>90</v>
      </c>
      <c r="S2451" t="str">
        <f t="shared" si="232"/>
        <v>food</v>
      </c>
      <c r="T2451" t="str">
        <f t="shared" si="233"/>
        <v>small batch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1">
        <f t="shared" si="228"/>
        <v>41902.07240740741</v>
      </c>
      <c r="L2452" s="11">
        <f t="shared" si="229"/>
        <v>41940.132638888892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230"/>
        <v>1.0153353333333335</v>
      </c>
      <c r="R2452" s="6">
        <f t="shared" si="231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1">
        <f t="shared" si="228"/>
        <v>42779.908449074079</v>
      </c>
      <c r="L2453" s="11">
        <f t="shared" si="229"/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230"/>
        <v>1.1545000000000001</v>
      </c>
      <c r="R2453" s="6">
        <f t="shared" si="231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1">
        <f t="shared" si="228"/>
        <v>42338.84375</v>
      </c>
      <c r="L2454" s="11">
        <f t="shared" si="229"/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230"/>
        <v>1.335</v>
      </c>
      <c r="R2454" s="6">
        <f t="shared" si="231"/>
        <v>53.4</v>
      </c>
      <c r="S2454" t="str">
        <f t="shared" si="232"/>
        <v>food</v>
      </c>
      <c r="T2454" t="str">
        <f t="shared" si="233"/>
        <v>small batch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1">
        <f t="shared" si="228"/>
        <v>42738.692233796297</v>
      </c>
      <c r="L2455" s="11">
        <f t="shared" si="229"/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230"/>
        <v>1.5469999999999999</v>
      </c>
      <c r="R2455" s="6">
        <f t="shared" si="231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1">
        <f t="shared" si="228"/>
        <v>42770.201481481476</v>
      </c>
      <c r="L2456" s="11">
        <f t="shared" si="229"/>
        <v>42805.201481481476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230"/>
        <v>1.0084571428571429</v>
      </c>
      <c r="R2456" s="6">
        <f t="shared" si="231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1">
        <f t="shared" si="228"/>
        <v>42452.781828703708</v>
      </c>
      <c r="L2457" s="11">
        <f t="shared" si="229"/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230"/>
        <v>1.82</v>
      </c>
      <c r="R2457" s="6">
        <f t="shared" si="231"/>
        <v>34.125</v>
      </c>
      <c r="S2457" t="str">
        <f t="shared" si="232"/>
        <v>food</v>
      </c>
      <c r="T2457" t="str">
        <f t="shared" si="233"/>
        <v>small batch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1">
        <f t="shared" si="228"/>
        <v>42761.961099537039</v>
      </c>
      <c r="L2458" s="11">
        <f t="shared" si="229"/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230"/>
        <v>1.8086666666666666</v>
      </c>
      <c r="R2458" s="6">
        <f t="shared" si="231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1">
        <f t="shared" si="228"/>
        <v>42423.602500000001</v>
      </c>
      <c r="L2459" s="11">
        <f t="shared" si="229"/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230"/>
        <v>1.0230434782608695</v>
      </c>
      <c r="R2459" s="6">
        <f t="shared" si="231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1">
        <f t="shared" si="228"/>
        <v>42495.871736111112</v>
      </c>
      <c r="L2460" s="11">
        <f t="shared" si="229"/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230"/>
        <v>1.1017999999999999</v>
      </c>
      <c r="R2460" s="6">
        <f t="shared" si="231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1">
        <f t="shared" si="228"/>
        <v>42407.637557870374</v>
      </c>
      <c r="L2461" s="11">
        <f t="shared" si="229"/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230"/>
        <v>1.0225</v>
      </c>
      <c r="R2461" s="6">
        <f t="shared" si="231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1">
        <f t="shared" si="228"/>
        <v>42704.187118055561</v>
      </c>
      <c r="L2462" s="11">
        <f t="shared" si="229"/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230"/>
        <v>1.0078823529411765</v>
      </c>
      <c r="R2462" s="6">
        <f t="shared" si="231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1">
        <f t="shared" si="228"/>
        <v>40784.012696759259</v>
      </c>
      <c r="L2463" s="11">
        <f t="shared" si="229"/>
        <v>40817.125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230"/>
        <v>1.038</v>
      </c>
      <c r="R2463" s="6">
        <f t="shared" si="231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1">
        <f t="shared" si="228"/>
        <v>41089.186296296299</v>
      </c>
      <c r="L2464" s="11">
        <f t="shared" si="229"/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230"/>
        <v>1.1070833333333334</v>
      </c>
      <c r="R2464" s="6">
        <f t="shared" si="231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1">
        <f t="shared" si="228"/>
        <v>41341.111400462964</v>
      </c>
      <c r="L2465" s="11">
        <f t="shared" si="229"/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230"/>
        <v>1.1625000000000001</v>
      </c>
      <c r="R2465" s="6">
        <f t="shared" si="231"/>
        <v>31</v>
      </c>
      <c r="S2465" t="str">
        <f t="shared" si="232"/>
        <v>music</v>
      </c>
      <c r="T2465" t="str">
        <f t="shared" si="233"/>
        <v>indie rock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1">
        <f t="shared" si="228"/>
        <v>42248.90042824074</v>
      </c>
      <c r="L2466" s="11">
        <f t="shared" si="229"/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230"/>
        <v>1.111</v>
      </c>
      <c r="R2466" s="6">
        <f t="shared" si="231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1">
        <f t="shared" si="228"/>
        <v>41145.719305555554</v>
      </c>
      <c r="L2467" s="11">
        <f t="shared" si="229"/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230"/>
        <v>1.8014285714285714</v>
      </c>
      <c r="R2467" s="6">
        <f t="shared" si="231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1">
        <f t="shared" si="228"/>
        <v>41373.102465277778</v>
      </c>
      <c r="L2468" s="11">
        <f t="shared" si="229"/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230"/>
        <v>1</v>
      </c>
      <c r="R2468" s="6">
        <f t="shared" si="231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1">
        <f t="shared" si="228"/>
        <v>41025.874201388891</v>
      </c>
      <c r="L2469" s="11">
        <f t="shared" si="229"/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230"/>
        <v>1.1850000000000001</v>
      </c>
      <c r="R2469" s="6">
        <f t="shared" si="231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1">
        <f t="shared" si="228"/>
        <v>41174.154178240737</v>
      </c>
      <c r="L2470" s="11">
        <f t="shared" si="229"/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230"/>
        <v>1.0721700000000001</v>
      </c>
      <c r="R2470" s="6">
        <f t="shared" si="231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1">
        <f t="shared" si="228"/>
        <v>40557.429733796293</v>
      </c>
      <c r="L2471" s="11">
        <f t="shared" si="229"/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230"/>
        <v>1.1366666666666667</v>
      </c>
      <c r="R2471" s="6">
        <f t="shared" si="231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1">
        <f t="shared" si="228"/>
        <v>41023.07471064815</v>
      </c>
      <c r="L2472" s="11">
        <f t="shared" si="229"/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230"/>
        <v>1.0316400000000001</v>
      </c>
      <c r="R2472" s="6">
        <f t="shared" si="231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1">
        <f t="shared" si="228"/>
        <v>40893.992962962962</v>
      </c>
      <c r="L2473" s="11">
        <f t="shared" si="229"/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230"/>
        <v>1.28</v>
      </c>
      <c r="R2473" s="6">
        <f t="shared" si="231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1">
        <f t="shared" si="228"/>
        <v>40354.11550925926</v>
      </c>
      <c r="L2474" s="11">
        <f t="shared" si="229"/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230"/>
        <v>1.3576026666666667</v>
      </c>
      <c r="R2474" s="6">
        <f t="shared" si="231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1">
        <f t="shared" si="228"/>
        <v>41193.748483796298</v>
      </c>
      <c r="L2475" s="11">
        <f t="shared" si="229"/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230"/>
        <v>1</v>
      </c>
      <c r="R2475" s="6">
        <f t="shared" si="231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1">
        <f t="shared" si="228"/>
        <v>40417.011296296296</v>
      </c>
      <c r="L2476" s="11">
        <f t="shared" si="229"/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230"/>
        <v>1.0000360000000001</v>
      </c>
      <c r="R2476" s="6">
        <f t="shared" si="231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1">
        <f t="shared" si="228"/>
        <v>40310.287673611114</v>
      </c>
      <c r="L2477" s="11">
        <f t="shared" si="229"/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230"/>
        <v>1.0471999999999999</v>
      </c>
      <c r="R2477" s="6">
        <f t="shared" si="231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1">
        <f t="shared" si="228"/>
        <v>41913.328356481477</v>
      </c>
      <c r="L2478" s="11">
        <f t="shared" si="229"/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230"/>
        <v>1.050225</v>
      </c>
      <c r="R2478" s="6">
        <f t="shared" si="231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1">
        <f t="shared" si="228"/>
        <v>41088.691493055558</v>
      </c>
      <c r="L2479" s="11">
        <f t="shared" si="229"/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230"/>
        <v>1.7133333333333334</v>
      </c>
      <c r="R2479" s="6">
        <f t="shared" si="231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1">
        <f t="shared" si="228"/>
        <v>41257.950381944444</v>
      </c>
      <c r="L2480" s="11">
        <f t="shared" si="229"/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230"/>
        <v>1.2749999999999999</v>
      </c>
      <c r="R2480" s="6">
        <f t="shared" si="231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1">
        <f t="shared" si="228"/>
        <v>41107.726782407408</v>
      </c>
      <c r="L2481" s="11">
        <f t="shared" si="229"/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230"/>
        <v>1.3344333333333334</v>
      </c>
      <c r="R2481" s="6">
        <f t="shared" si="231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1">
        <f t="shared" si="228"/>
        <v>42227.936157407406</v>
      </c>
      <c r="L2482" s="11">
        <f t="shared" si="229"/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230"/>
        <v>1</v>
      </c>
      <c r="R2482" s="6">
        <f t="shared" si="231"/>
        <v>250</v>
      </c>
      <c r="S2482" t="str">
        <f t="shared" si="232"/>
        <v>music</v>
      </c>
      <c r="T2482" t="str">
        <f t="shared" si="233"/>
        <v>indie rock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1">
        <f t="shared" si="228"/>
        <v>40999.645925925928</v>
      </c>
      <c r="L2483" s="11">
        <f t="shared" si="229"/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230"/>
        <v>1.1291099999999998</v>
      </c>
      <c r="R2483" s="6">
        <f t="shared" si="231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1">
        <f t="shared" si="228"/>
        <v>40711.782210648147</v>
      </c>
      <c r="L2484" s="11">
        <f t="shared" si="229"/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230"/>
        <v>1.0009999999999999</v>
      </c>
      <c r="R2484" s="6">
        <f t="shared" si="231"/>
        <v>40.04</v>
      </c>
      <c r="S2484" t="str">
        <f t="shared" si="232"/>
        <v>music</v>
      </c>
      <c r="T2484" t="str">
        <f t="shared" si="233"/>
        <v>indie rock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1">
        <f t="shared" si="228"/>
        <v>40970.750034722223</v>
      </c>
      <c r="L2485" s="11">
        <f t="shared" si="229"/>
        <v>41030.708368055559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230"/>
        <v>1.1372727272727272</v>
      </c>
      <c r="R2485" s="6">
        <f t="shared" si="231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1">
        <f t="shared" si="228"/>
        <v>40771.916701388887</v>
      </c>
      <c r="L2486" s="11">
        <f t="shared" si="229"/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230"/>
        <v>1.1931742857142855</v>
      </c>
      <c r="R2486" s="6">
        <f t="shared" si="231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1">
        <f t="shared" si="228"/>
        <v>40793.998599537037</v>
      </c>
      <c r="L2487" s="11">
        <f t="shared" si="229"/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230"/>
        <v>1.0325</v>
      </c>
      <c r="R2487" s="6">
        <f t="shared" si="231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1">
        <f t="shared" si="228"/>
        <v>40991.708055555559</v>
      </c>
      <c r="L2488" s="11">
        <f t="shared" si="229"/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230"/>
        <v>2.6566666666666667</v>
      </c>
      <c r="R2488" s="6">
        <f t="shared" si="231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1">
        <f t="shared" si="228"/>
        <v>41026.083298611113</v>
      </c>
      <c r="L2489" s="11">
        <f t="shared" si="229"/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230"/>
        <v>1.0005066666666667</v>
      </c>
      <c r="R2489" s="6">
        <f t="shared" si="231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1">
        <f t="shared" si="228"/>
        <v>40833.633194444446</v>
      </c>
      <c r="L2490" s="11">
        <f t="shared" si="229"/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230"/>
        <v>1.0669999999999999</v>
      </c>
      <c r="R2490" s="6">
        <f t="shared" si="231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1">
        <f t="shared" si="228"/>
        <v>41373.690266203703</v>
      </c>
      <c r="L2491" s="11">
        <f t="shared" si="229"/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230"/>
        <v>1.3367142857142857</v>
      </c>
      <c r="R2491" s="6">
        <f t="shared" si="231"/>
        <v>62.38</v>
      </c>
      <c r="S2491" t="str">
        <f t="shared" si="232"/>
        <v>music</v>
      </c>
      <c r="T2491" t="str">
        <f t="shared" si="233"/>
        <v>indie rock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1">
        <f t="shared" si="228"/>
        <v>41023.227731481478</v>
      </c>
      <c r="L2492" s="11">
        <f t="shared" si="229"/>
        <v>41083.227731481478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230"/>
        <v>1.214</v>
      </c>
      <c r="R2492" s="6">
        <f t="shared" si="231"/>
        <v>37.9375</v>
      </c>
      <c r="S2492" t="str">
        <f t="shared" si="232"/>
        <v>music</v>
      </c>
      <c r="T2492" t="str">
        <f t="shared" si="233"/>
        <v>indie rock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1">
        <f t="shared" si="228"/>
        <v>40542.839282407411</v>
      </c>
      <c r="L2493" s="11">
        <f t="shared" si="229"/>
        <v>40559.07708333333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230"/>
        <v>1.032</v>
      </c>
      <c r="R2493" s="6">
        <f t="shared" si="231"/>
        <v>51.6</v>
      </c>
      <c r="S2493" t="str">
        <f t="shared" si="232"/>
        <v>music</v>
      </c>
      <c r="T2493" t="str">
        <f t="shared" si="233"/>
        <v>indie rock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1">
        <f t="shared" si="228"/>
        <v>41024.985972222225</v>
      </c>
      <c r="L2494" s="11">
        <f t="shared" si="229"/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230"/>
        <v>1.25</v>
      </c>
      <c r="R2494" s="6">
        <f t="shared" si="231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1">
        <f t="shared" si="228"/>
        <v>41348.168287037035</v>
      </c>
      <c r="L2495" s="11">
        <f t="shared" si="229"/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230"/>
        <v>1.2869999999999999</v>
      </c>
      <c r="R2495" s="6">
        <f t="shared" si="231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1">
        <f t="shared" si="228"/>
        <v>41022.645185185182</v>
      </c>
      <c r="L2496" s="11">
        <f t="shared" si="229"/>
        <v>41052.645185185182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230"/>
        <v>1.0100533333333332</v>
      </c>
      <c r="R2496" s="6">
        <f t="shared" si="231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1">
        <f t="shared" si="228"/>
        <v>41036.946469907409</v>
      </c>
      <c r="L2497" s="11">
        <f t="shared" si="229"/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230"/>
        <v>1.2753666666666665</v>
      </c>
      <c r="R2497" s="6">
        <f t="shared" si="231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1">
        <f t="shared" si="228"/>
        <v>41327.996435185189</v>
      </c>
      <c r="L2498" s="11">
        <f t="shared" si="229"/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230"/>
        <v>1</v>
      </c>
      <c r="R2498" s="6">
        <f t="shared" si="231"/>
        <v>600</v>
      </c>
      <c r="S2498" t="str">
        <f t="shared" si="232"/>
        <v>music</v>
      </c>
      <c r="T2498" t="str">
        <f t="shared" si="233"/>
        <v>indie rock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1">
        <f t="shared" ref="K2499:K2562" si="234">(((J2499/60)/60)/24)+DATE(1970,1,1)</f>
        <v>40730.878912037035</v>
      </c>
      <c r="L2499" s="11">
        <f t="shared" ref="L2499:L2562" si="235">(((I2499/60)/60)/24)+DATE(1970,1,1)</f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236">E2499/D2499</f>
        <v>1.127715</v>
      </c>
      <c r="R2499" s="6">
        <f t="shared" ref="R2499:R2562" si="237">E2499/N2499</f>
        <v>80.551071428571419</v>
      </c>
      <c r="S2499" t="str">
        <f t="shared" ref="S2499:S2562" si="238">LEFT(P2499, SEARCH("/", P2499)-1)</f>
        <v>music</v>
      </c>
      <c r="T2499" t="str">
        <f t="shared" ref="T2499:T2562" si="239">RIGHT(P2499,LEN(P2499)-SEARCH("/",P2499))</f>
        <v>indie rock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1">
        <f t="shared" si="234"/>
        <v>42017.967442129629</v>
      </c>
      <c r="L2500" s="11">
        <f t="shared" si="235"/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236"/>
        <v>1.056</v>
      </c>
      <c r="R2500" s="6">
        <f t="shared" si="237"/>
        <v>52.8</v>
      </c>
      <c r="S2500" t="str">
        <f t="shared" si="238"/>
        <v>music</v>
      </c>
      <c r="T2500" t="str">
        <f t="shared" si="239"/>
        <v>indie rock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1">
        <f t="shared" si="234"/>
        <v>41226.648576388885</v>
      </c>
      <c r="L2501" s="11">
        <f t="shared" si="235"/>
        <v>41274.75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236"/>
        <v>2.0262500000000001</v>
      </c>
      <c r="R2501" s="6">
        <f t="shared" si="237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1">
        <f t="shared" si="234"/>
        <v>41053.772858796299</v>
      </c>
      <c r="L2502" s="11">
        <f t="shared" si="235"/>
        <v>41083.772858796299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236"/>
        <v>1.1333333333333333</v>
      </c>
      <c r="R2502" s="6">
        <f t="shared" si="237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1">
        <f t="shared" si="234"/>
        <v>42244.776666666665</v>
      </c>
      <c r="L2503" s="11">
        <f t="shared" si="235"/>
        <v>42274.776666666665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236"/>
        <v>2.5545454545454545E-2</v>
      </c>
      <c r="R2503" s="6">
        <f t="shared" si="237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1">
        <f t="shared" si="234"/>
        <v>41858.825439814813</v>
      </c>
      <c r="L2504" s="11">
        <f t="shared" si="235"/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236"/>
        <v>7.8181818181818181E-4</v>
      </c>
      <c r="R2504" s="6">
        <f t="shared" si="237"/>
        <v>17.2</v>
      </c>
      <c r="S2504" t="str">
        <f t="shared" si="238"/>
        <v>food</v>
      </c>
      <c r="T2504" t="str">
        <f t="shared" si="239"/>
        <v>restaurants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1">
        <f t="shared" si="234"/>
        <v>42498.899398148147</v>
      </c>
      <c r="L2505" s="11">
        <f t="shared" si="235"/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236"/>
        <v>0</v>
      </c>
      <c r="R2505" s="6" t="e">
        <f t="shared" si="237"/>
        <v>#DIV/0!</v>
      </c>
      <c r="S2505" t="str">
        <f t="shared" si="238"/>
        <v>food</v>
      </c>
      <c r="T2505" t="str">
        <f t="shared" si="239"/>
        <v>restaurants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1">
        <f t="shared" si="234"/>
        <v>41928.015439814815</v>
      </c>
      <c r="L2506" s="11">
        <f t="shared" si="235"/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236"/>
        <v>0</v>
      </c>
      <c r="R2506" s="6" t="e">
        <f t="shared" si="237"/>
        <v>#DIV/0!</v>
      </c>
      <c r="S2506" t="str">
        <f t="shared" si="238"/>
        <v>food</v>
      </c>
      <c r="T2506" t="str">
        <f t="shared" si="239"/>
        <v>restaurants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1">
        <f t="shared" si="234"/>
        <v>42047.05574074074</v>
      </c>
      <c r="L2507" s="11">
        <f t="shared" si="235"/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236"/>
        <v>0</v>
      </c>
      <c r="R2507" s="6" t="e">
        <f t="shared" si="237"/>
        <v>#DIV/0!</v>
      </c>
      <c r="S2507" t="str">
        <f t="shared" si="238"/>
        <v>food</v>
      </c>
      <c r="T2507" t="str">
        <f t="shared" si="239"/>
        <v>restaurants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1">
        <f t="shared" si="234"/>
        <v>42258.297094907408</v>
      </c>
      <c r="L2508" s="11">
        <f t="shared" si="235"/>
        <v>42280.875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236"/>
        <v>6.0000000000000001E-3</v>
      </c>
      <c r="R2508" s="6">
        <f t="shared" si="237"/>
        <v>15</v>
      </c>
      <c r="S2508" t="str">
        <f t="shared" si="238"/>
        <v>food</v>
      </c>
      <c r="T2508" t="str">
        <f t="shared" si="239"/>
        <v>restaurants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1">
        <f t="shared" si="234"/>
        <v>42105.072962962964</v>
      </c>
      <c r="L2509" s="11">
        <f t="shared" si="235"/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236"/>
        <v>0</v>
      </c>
      <c r="R2509" s="6" t="e">
        <f t="shared" si="237"/>
        <v>#DIV/0!</v>
      </c>
      <c r="S2509" t="str">
        <f t="shared" si="238"/>
        <v>food</v>
      </c>
      <c r="T2509" t="str">
        <f t="shared" si="239"/>
        <v>restaurants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1">
        <f t="shared" si="234"/>
        <v>41835.951782407406</v>
      </c>
      <c r="L2510" s="11">
        <f t="shared" si="235"/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236"/>
        <v>0</v>
      </c>
      <c r="R2510" s="6" t="e">
        <f t="shared" si="237"/>
        <v>#DIV/0!</v>
      </c>
      <c r="S2510" t="str">
        <f t="shared" si="238"/>
        <v>food</v>
      </c>
      <c r="T2510" t="str">
        <f t="shared" si="239"/>
        <v>restaurants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1">
        <f t="shared" si="234"/>
        <v>42058.809594907405</v>
      </c>
      <c r="L2511" s="11">
        <f t="shared" si="235"/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236"/>
        <v>1.0526315789473684E-2</v>
      </c>
      <c r="R2511" s="6">
        <f t="shared" si="237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1">
        <f t="shared" si="234"/>
        <v>42078.997361111105</v>
      </c>
      <c r="L2512" s="11">
        <f t="shared" si="235"/>
        <v>42138.997361111105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236"/>
        <v>1.5E-3</v>
      </c>
      <c r="R2512" s="6">
        <f t="shared" si="237"/>
        <v>37.5</v>
      </c>
      <c r="S2512" t="str">
        <f t="shared" si="238"/>
        <v>food</v>
      </c>
      <c r="T2512" t="str">
        <f t="shared" si="239"/>
        <v>restaurants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1">
        <f t="shared" si="234"/>
        <v>42371.446909722217</v>
      </c>
      <c r="L2513" s="11">
        <f t="shared" si="235"/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236"/>
        <v>0</v>
      </c>
      <c r="R2513" s="6" t="e">
        <f t="shared" si="237"/>
        <v>#DIV/0!</v>
      </c>
      <c r="S2513" t="str">
        <f t="shared" si="238"/>
        <v>food</v>
      </c>
      <c r="T2513" t="str">
        <f t="shared" si="239"/>
        <v>restaurants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1">
        <f t="shared" si="234"/>
        <v>41971.876863425925</v>
      </c>
      <c r="L2514" s="11">
        <f t="shared" si="235"/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236"/>
        <v>0</v>
      </c>
      <c r="R2514" s="6" t="e">
        <f t="shared" si="237"/>
        <v>#DIV/0!</v>
      </c>
      <c r="S2514" t="str">
        <f t="shared" si="238"/>
        <v>food</v>
      </c>
      <c r="T2514" t="str">
        <f t="shared" si="239"/>
        <v>restaurants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1">
        <f t="shared" si="234"/>
        <v>42732.00681712963</v>
      </c>
      <c r="L2515" s="11">
        <f t="shared" si="235"/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236"/>
        <v>0</v>
      </c>
      <c r="R2515" s="6" t="e">
        <f t="shared" si="237"/>
        <v>#DIV/0!</v>
      </c>
      <c r="S2515" t="str">
        <f t="shared" si="238"/>
        <v>food</v>
      </c>
      <c r="T2515" t="str">
        <f t="shared" si="239"/>
        <v>restaurants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1">
        <f t="shared" si="234"/>
        <v>41854.389780092592</v>
      </c>
      <c r="L2516" s="11">
        <f t="shared" si="235"/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236"/>
        <v>1.7500000000000002E-2</v>
      </c>
      <c r="R2516" s="6">
        <f t="shared" si="237"/>
        <v>52.5</v>
      </c>
      <c r="S2516" t="str">
        <f t="shared" si="238"/>
        <v>food</v>
      </c>
      <c r="T2516" t="str">
        <f t="shared" si="239"/>
        <v>restaurants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1">
        <f t="shared" si="234"/>
        <v>42027.839733796296</v>
      </c>
      <c r="L2517" s="11">
        <f t="shared" si="235"/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236"/>
        <v>0.186</v>
      </c>
      <c r="R2517" s="6">
        <f t="shared" si="237"/>
        <v>77.5</v>
      </c>
      <c r="S2517" t="str">
        <f t="shared" si="238"/>
        <v>food</v>
      </c>
      <c r="T2517" t="str">
        <f t="shared" si="239"/>
        <v>restaurants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1">
        <f t="shared" si="234"/>
        <v>41942.653379629628</v>
      </c>
      <c r="L2518" s="11">
        <f t="shared" si="235"/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236"/>
        <v>0</v>
      </c>
      <c r="R2518" s="6" t="e">
        <f t="shared" si="237"/>
        <v>#DIV/0!</v>
      </c>
      <c r="S2518" t="str">
        <f t="shared" si="238"/>
        <v>food</v>
      </c>
      <c r="T2518" t="str">
        <f t="shared" si="239"/>
        <v>restaurants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1">
        <f t="shared" si="234"/>
        <v>42052.802430555559</v>
      </c>
      <c r="L2519" s="11">
        <f t="shared" si="235"/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236"/>
        <v>9.8166666666666666E-2</v>
      </c>
      <c r="R2519" s="6">
        <f t="shared" si="237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1">
        <f t="shared" si="234"/>
        <v>41926.680879629632</v>
      </c>
      <c r="L2520" s="11">
        <f t="shared" si="235"/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236"/>
        <v>0</v>
      </c>
      <c r="R2520" s="6" t="e">
        <f t="shared" si="237"/>
        <v>#DIV/0!</v>
      </c>
      <c r="S2520" t="str">
        <f t="shared" si="238"/>
        <v>food</v>
      </c>
      <c r="T2520" t="str">
        <f t="shared" si="239"/>
        <v>restaurants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1">
        <f t="shared" si="234"/>
        <v>41809.155138888891</v>
      </c>
      <c r="L2521" s="11">
        <f t="shared" si="235"/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236"/>
        <v>4.3333333333333331E-4</v>
      </c>
      <c r="R2521" s="6">
        <f t="shared" si="237"/>
        <v>16.25</v>
      </c>
      <c r="S2521" t="str">
        <f t="shared" si="238"/>
        <v>food</v>
      </c>
      <c r="T2521" t="str">
        <f t="shared" si="239"/>
        <v>restaurants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1">
        <f t="shared" si="234"/>
        <v>42612.600520833337</v>
      </c>
      <c r="L2522" s="11">
        <f t="shared" si="235"/>
        <v>42658.806249999994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236"/>
        <v>0</v>
      </c>
      <c r="R2522" s="6" t="e">
        <f t="shared" si="237"/>
        <v>#DIV/0!</v>
      </c>
      <c r="S2522" t="str">
        <f t="shared" si="238"/>
        <v>food</v>
      </c>
      <c r="T2522" t="str">
        <f t="shared" si="239"/>
        <v>restaurants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1">
        <f t="shared" si="234"/>
        <v>42269.967835648145</v>
      </c>
      <c r="L2523" s="11">
        <f t="shared" si="235"/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236"/>
        <v>1.0948792000000001</v>
      </c>
      <c r="R2523" s="6">
        <f t="shared" si="237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1">
        <f t="shared" si="234"/>
        <v>42460.573611111111</v>
      </c>
      <c r="L2524" s="11">
        <f t="shared" si="235"/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236"/>
        <v>1</v>
      </c>
      <c r="R2524" s="6">
        <f t="shared" si="237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1">
        <f t="shared" si="234"/>
        <v>41930.975601851853</v>
      </c>
      <c r="L2525" s="11">
        <f t="shared" si="235"/>
        <v>41961.017268518524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236"/>
        <v>1.5644444444444445</v>
      </c>
      <c r="R2525" s="6">
        <f t="shared" si="237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1">
        <f t="shared" si="234"/>
        <v>41961.807372685187</v>
      </c>
      <c r="L2526" s="11">
        <f t="shared" si="235"/>
        <v>41994.1875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236"/>
        <v>1.016</v>
      </c>
      <c r="R2526" s="6">
        <f t="shared" si="237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1">
        <f t="shared" si="234"/>
        <v>41058.844571759262</v>
      </c>
      <c r="L2527" s="11">
        <f t="shared" si="235"/>
        <v>41088.844571759262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236"/>
        <v>1.00325</v>
      </c>
      <c r="R2527" s="6">
        <f t="shared" si="237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1">
        <f t="shared" si="234"/>
        <v>41953.091134259259</v>
      </c>
      <c r="L2528" s="11">
        <f t="shared" si="235"/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236"/>
        <v>1.1294999999999999</v>
      </c>
      <c r="R2528" s="6">
        <f t="shared" si="237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1">
        <f t="shared" si="234"/>
        <v>41546.75105324074</v>
      </c>
      <c r="L2529" s="11">
        <f t="shared" si="235"/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236"/>
        <v>1.02125</v>
      </c>
      <c r="R2529" s="6">
        <f t="shared" si="237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1">
        <f t="shared" si="234"/>
        <v>42217.834525462968</v>
      </c>
      <c r="L2530" s="11">
        <f t="shared" si="235"/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236"/>
        <v>1.0724974999999999</v>
      </c>
      <c r="R2530" s="6">
        <f t="shared" si="237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1">
        <f t="shared" si="234"/>
        <v>40948.080729166664</v>
      </c>
      <c r="L2531" s="11">
        <f t="shared" si="235"/>
        <v>40993.0390625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236"/>
        <v>1.0428333333333333</v>
      </c>
      <c r="R2531" s="6">
        <f t="shared" si="237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1">
        <f t="shared" si="234"/>
        <v>42081.864641203705</v>
      </c>
      <c r="L2532" s="11">
        <f t="shared" si="235"/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236"/>
        <v>1</v>
      </c>
      <c r="R2532" s="6">
        <f t="shared" si="237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1">
        <f t="shared" si="234"/>
        <v>42208.680023148147</v>
      </c>
      <c r="L2533" s="11">
        <f t="shared" si="235"/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236"/>
        <v>1.004</v>
      </c>
      <c r="R2533" s="6">
        <f t="shared" si="237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1">
        <f t="shared" si="234"/>
        <v>41107.849143518521</v>
      </c>
      <c r="L2534" s="11">
        <f t="shared" si="235"/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236"/>
        <v>1.26125</v>
      </c>
      <c r="R2534" s="6">
        <f t="shared" si="237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1">
        <f t="shared" si="234"/>
        <v>41304.751284722224</v>
      </c>
      <c r="L2535" s="11">
        <f t="shared" si="235"/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236"/>
        <v>1.1066666666666667</v>
      </c>
      <c r="R2535" s="6">
        <f t="shared" si="237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1">
        <f t="shared" si="234"/>
        <v>40127.700370370374</v>
      </c>
      <c r="L2536" s="11">
        <f t="shared" si="235"/>
        <v>40179.25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236"/>
        <v>1.05</v>
      </c>
      <c r="R2536" s="6">
        <f t="shared" si="237"/>
        <v>150</v>
      </c>
      <c r="S2536" t="str">
        <f t="shared" si="238"/>
        <v>music</v>
      </c>
      <c r="T2536" t="str">
        <f t="shared" si="239"/>
        <v>classical music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1">
        <f t="shared" si="234"/>
        <v>41943.791030092594</v>
      </c>
      <c r="L2537" s="11">
        <f t="shared" si="235"/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236"/>
        <v>1.03775</v>
      </c>
      <c r="R2537" s="6">
        <f t="shared" si="237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1">
        <f t="shared" si="234"/>
        <v>41464.106087962966</v>
      </c>
      <c r="L2538" s="11">
        <f t="shared" si="235"/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236"/>
        <v>1.1599999999999999</v>
      </c>
      <c r="R2538" s="6">
        <f t="shared" si="237"/>
        <v>7.25</v>
      </c>
      <c r="S2538" t="str">
        <f t="shared" si="238"/>
        <v>music</v>
      </c>
      <c r="T2538" t="str">
        <f t="shared" si="239"/>
        <v>classical music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1">
        <f t="shared" si="234"/>
        <v>40696.648784722223</v>
      </c>
      <c r="L2539" s="11">
        <f t="shared" si="235"/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236"/>
        <v>1.1000000000000001</v>
      </c>
      <c r="R2539" s="6">
        <f t="shared" si="237"/>
        <v>100</v>
      </c>
      <c r="S2539" t="str">
        <f t="shared" si="238"/>
        <v>music</v>
      </c>
      <c r="T2539" t="str">
        <f t="shared" si="239"/>
        <v>classical music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1">
        <f t="shared" si="234"/>
        <v>41298.509965277779</v>
      </c>
      <c r="L2540" s="11">
        <f t="shared" si="235"/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236"/>
        <v>1.130176111111111</v>
      </c>
      <c r="R2540" s="6">
        <f t="shared" si="237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1">
        <f t="shared" si="234"/>
        <v>41977.902222222227</v>
      </c>
      <c r="L2541" s="11">
        <f t="shared" si="235"/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236"/>
        <v>1.0024999999999999</v>
      </c>
      <c r="R2541" s="6">
        <f t="shared" si="237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1">
        <f t="shared" si="234"/>
        <v>40785.675011574072</v>
      </c>
      <c r="L2542" s="11">
        <f t="shared" si="235"/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236"/>
        <v>1.034</v>
      </c>
      <c r="R2542" s="6">
        <f t="shared" si="237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1">
        <f t="shared" si="234"/>
        <v>41483.449282407404</v>
      </c>
      <c r="L2543" s="11">
        <f t="shared" si="235"/>
        <v>41543.449282407404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236"/>
        <v>1.0702857142857143</v>
      </c>
      <c r="R2543" s="6">
        <f t="shared" si="237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1">
        <f t="shared" si="234"/>
        <v>41509.426585648151</v>
      </c>
      <c r="L2544" s="11">
        <f t="shared" si="235"/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236"/>
        <v>1.0357142857142858</v>
      </c>
      <c r="R2544" s="6">
        <f t="shared" si="237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1">
        <f t="shared" si="234"/>
        <v>40514.107615740737</v>
      </c>
      <c r="L2545" s="11">
        <f t="shared" si="235"/>
        <v>40545.125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236"/>
        <v>1.5640000000000001</v>
      </c>
      <c r="R2545" s="6">
        <f t="shared" si="237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1">
        <f t="shared" si="234"/>
        <v>41068.520474537036</v>
      </c>
      <c r="L2546" s="11">
        <f t="shared" si="235"/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236"/>
        <v>1.0082</v>
      </c>
      <c r="R2546" s="6">
        <f t="shared" si="237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1">
        <f t="shared" si="234"/>
        <v>42027.13817129629</v>
      </c>
      <c r="L2547" s="11">
        <f t="shared" si="235"/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236"/>
        <v>1.9530000000000001</v>
      </c>
      <c r="R2547" s="6">
        <f t="shared" si="237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1">
        <f t="shared" si="234"/>
        <v>41524.858553240738</v>
      </c>
      <c r="L2548" s="11">
        <f t="shared" si="235"/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236"/>
        <v>1.1171428571428572</v>
      </c>
      <c r="R2548" s="6">
        <f t="shared" si="237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1">
        <f t="shared" si="234"/>
        <v>40973.773182870369</v>
      </c>
      <c r="L2549" s="11">
        <f t="shared" si="235"/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236"/>
        <v>1.1985454545454546</v>
      </c>
      <c r="R2549" s="6">
        <f t="shared" si="237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1">
        <f t="shared" si="234"/>
        <v>42618.625428240746</v>
      </c>
      <c r="L2550" s="11">
        <f t="shared" si="235"/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236"/>
        <v>1.0185</v>
      </c>
      <c r="R2550" s="6">
        <f t="shared" si="237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1">
        <f t="shared" si="234"/>
        <v>41390.757754629631</v>
      </c>
      <c r="L2551" s="11">
        <f t="shared" si="235"/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236"/>
        <v>1.0280254777070064</v>
      </c>
      <c r="R2551" s="6">
        <f t="shared" si="237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1">
        <f t="shared" si="234"/>
        <v>42228.634328703702</v>
      </c>
      <c r="L2552" s="11">
        <f t="shared" si="235"/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236"/>
        <v>1.0084615384615385</v>
      </c>
      <c r="R2552" s="6">
        <f t="shared" si="237"/>
        <v>43.7</v>
      </c>
      <c r="S2552" t="str">
        <f t="shared" si="238"/>
        <v>music</v>
      </c>
      <c r="T2552" t="str">
        <f t="shared" si="239"/>
        <v>classical music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1">
        <f t="shared" si="234"/>
        <v>40961.252141203702</v>
      </c>
      <c r="L2553" s="11">
        <f t="shared" si="235"/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236"/>
        <v>1.0273469387755103</v>
      </c>
      <c r="R2553" s="6">
        <f t="shared" si="237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1">
        <f t="shared" si="234"/>
        <v>42769.809965277775</v>
      </c>
      <c r="L2554" s="11">
        <f t="shared" si="235"/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236"/>
        <v>1.0649999999999999</v>
      </c>
      <c r="R2554" s="6">
        <f t="shared" si="237"/>
        <v>177.5</v>
      </c>
      <c r="S2554" t="str">
        <f t="shared" si="238"/>
        <v>music</v>
      </c>
      <c r="T2554" t="str">
        <f t="shared" si="239"/>
        <v>classical music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1">
        <f t="shared" si="234"/>
        <v>41113.199155092596</v>
      </c>
      <c r="L2555" s="11">
        <f t="shared" si="235"/>
        <v>41173.199155092596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236"/>
        <v>1.5553333333333332</v>
      </c>
      <c r="R2555" s="6">
        <f t="shared" si="237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1">
        <f t="shared" si="234"/>
        <v>42125.078275462962</v>
      </c>
      <c r="L2556" s="11">
        <f t="shared" si="235"/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236"/>
        <v>1.228</v>
      </c>
      <c r="R2556" s="6">
        <f t="shared" si="237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1">
        <f t="shared" si="234"/>
        <v>41026.655011574076</v>
      </c>
      <c r="L2557" s="11">
        <f t="shared" si="235"/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236"/>
        <v>1.0734999999999999</v>
      </c>
      <c r="R2557" s="6">
        <f t="shared" si="237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1">
        <f t="shared" si="234"/>
        <v>41222.991400462961</v>
      </c>
      <c r="L2558" s="11">
        <f t="shared" si="235"/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236"/>
        <v>1.0550335570469798</v>
      </c>
      <c r="R2558" s="6">
        <f t="shared" si="237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1">
        <f t="shared" si="234"/>
        <v>41744.745208333334</v>
      </c>
      <c r="L2559" s="11">
        <f t="shared" si="235"/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236"/>
        <v>1.1844444444444444</v>
      </c>
      <c r="R2559" s="6">
        <f t="shared" si="237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1">
        <f t="shared" si="234"/>
        <v>42093.860023148154</v>
      </c>
      <c r="L2560" s="11">
        <f t="shared" si="235"/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236"/>
        <v>1.0888</v>
      </c>
      <c r="R2560" s="6">
        <f t="shared" si="237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1">
        <f t="shared" si="234"/>
        <v>40829.873657407406</v>
      </c>
      <c r="L2561" s="11">
        <f t="shared" si="235"/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236"/>
        <v>1.1125</v>
      </c>
      <c r="R2561" s="6">
        <f t="shared" si="237"/>
        <v>35.6</v>
      </c>
      <c r="S2561" t="str">
        <f t="shared" si="238"/>
        <v>music</v>
      </c>
      <c r="T2561" t="str">
        <f t="shared" si="239"/>
        <v>classical music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1">
        <f t="shared" si="234"/>
        <v>42039.951087962967</v>
      </c>
      <c r="L2562" s="11">
        <f t="shared" si="235"/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236"/>
        <v>1.0009999999999999</v>
      </c>
      <c r="R2562" s="6">
        <f t="shared" si="237"/>
        <v>143</v>
      </c>
      <c r="S2562" t="str">
        <f t="shared" si="238"/>
        <v>music</v>
      </c>
      <c r="T2562" t="str">
        <f t="shared" si="239"/>
        <v>classical music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8394</v>
      </c>
      <c r="G2563" t="s">
        <v>8229</v>
      </c>
      <c r="H2563" t="s">
        <v>8251</v>
      </c>
      <c r="I2563">
        <v>1444740089</v>
      </c>
      <c r="J2563">
        <v>1442148089</v>
      </c>
      <c r="K2563" s="11">
        <f t="shared" ref="K2563:K2626" si="240">(((J2563/60)/60)/24)+DATE(1970,1,1)</f>
        <v>42260.528807870374</v>
      </c>
      <c r="L2563" s="11">
        <f t="shared" ref="L2563:L2626" si="241">(((I2563/60)/60)/24)+DATE(1970,1,1)</f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242">E2563/D2563</f>
        <v>0</v>
      </c>
      <c r="R2563" s="6" t="e">
        <f t="shared" ref="R2563:R2626" si="243">E2563/N2563</f>
        <v>#DIV/0!</v>
      </c>
      <c r="S2563" t="str">
        <f t="shared" ref="S2563:S2626" si="244">LEFT(P2563, SEARCH("/", P2563)-1)</f>
        <v>food</v>
      </c>
      <c r="T2563" t="str">
        <f t="shared" ref="T2563:T2626" si="245">RIGHT(P2563,LEN(P2563)-SEARCH("/",P2563))</f>
        <v>food trucks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8394</v>
      </c>
      <c r="G2564" t="s">
        <v>8236</v>
      </c>
      <c r="H2564" t="s">
        <v>8249</v>
      </c>
      <c r="I2564">
        <v>1476189339</v>
      </c>
      <c r="J2564">
        <v>1471005339</v>
      </c>
      <c r="K2564" s="11">
        <f t="shared" si="240"/>
        <v>42594.524756944447</v>
      </c>
      <c r="L2564" s="11">
        <f t="shared" si="241"/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242"/>
        <v>7.4999999999999997E-3</v>
      </c>
      <c r="R2564" s="6">
        <f t="shared" si="243"/>
        <v>25</v>
      </c>
      <c r="S2564" t="str">
        <f t="shared" si="244"/>
        <v>food</v>
      </c>
      <c r="T2564" t="str">
        <f t="shared" si="245"/>
        <v>food trucks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8394</v>
      </c>
      <c r="G2565" t="s">
        <v>8224</v>
      </c>
      <c r="H2565" t="s">
        <v>8246</v>
      </c>
      <c r="I2565">
        <v>1438226451</v>
      </c>
      <c r="J2565">
        <v>1433042451</v>
      </c>
      <c r="K2565" s="11">
        <f t="shared" si="240"/>
        <v>42155.139479166668</v>
      </c>
      <c r="L2565" s="11">
        <f t="shared" si="241"/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242"/>
        <v>0</v>
      </c>
      <c r="R2565" s="6" t="e">
        <f t="shared" si="243"/>
        <v>#DIV/0!</v>
      </c>
      <c r="S2565" t="str">
        <f t="shared" si="244"/>
        <v>food</v>
      </c>
      <c r="T2565" t="str">
        <f t="shared" si="245"/>
        <v>food trucks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8394</v>
      </c>
      <c r="G2566" t="s">
        <v>8229</v>
      </c>
      <c r="H2566" t="s">
        <v>8251</v>
      </c>
      <c r="I2566">
        <v>1406854699</v>
      </c>
      <c r="J2566">
        <v>1404262699</v>
      </c>
      <c r="K2566" s="11">
        <f t="shared" si="240"/>
        <v>41822.040497685186</v>
      </c>
      <c r="L2566" s="11">
        <f t="shared" si="241"/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242"/>
        <v>0</v>
      </c>
      <c r="R2566" s="6" t="e">
        <f t="shared" si="243"/>
        <v>#DIV/0!</v>
      </c>
      <c r="S2566" t="str">
        <f t="shared" si="244"/>
        <v>food</v>
      </c>
      <c r="T2566" t="str">
        <f t="shared" si="245"/>
        <v>food trucks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8394</v>
      </c>
      <c r="G2567" t="s">
        <v>8224</v>
      </c>
      <c r="H2567" t="s">
        <v>8246</v>
      </c>
      <c r="I2567">
        <v>1462827000</v>
      </c>
      <c r="J2567">
        <v>1457710589</v>
      </c>
      <c r="K2567" s="11">
        <f t="shared" si="240"/>
        <v>42440.650335648148</v>
      </c>
      <c r="L2567" s="11">
        <f t="shared" si="241"/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242"/>
        <v>0.01</v>
      </c>
      <c r="R2567" s="6">
        <f t="shared" si="243"/>
        <v>100</v>
      </c>
      <c r="S2567" t="str">
        <f t="shared" si="244"/>
        <v>food</v>
      </c>
      <c r="T2567" t="str">
        <f t="shared" si="245"/>
        <v>food trucks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8394</v>
      </c>
      <c r="G2568" t="s">
        <v>8224</v>
      </c>
      <c r="H2568" t="s">
        <v>8246</v>
      </c>
      <c r="I2568">
        <v>1408663948</v>
      </c>
      <c r="J2568">
        <v>1406071948</v>
      </c>
      <c r="K2568" s="11">
        <f t="shared" si="240"/>
        <v>41842.980879629627</v>
      </c>
      <c r="L2568" s="11">
        <f t="shared" si="241"/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242"/>
        <v>0</v>
      </c>
      <c r="R2568" s="6" t="e">
        <f t="shared" si="243"/>
        <v>#DIV/0!</v>
      </c>
      <c r="S2568" t="str">
        <f t="shared" si="244"/>
        <v>food</v>
      </c>
      <c r="T2568" t="str">
        <f t="shared" si="245"/>
        <v>food trucks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8394</v>
      </c>
      <c r="G2569" t="s">
        <v>8224</v>
      </c>
      <c r="H2569" t="s">
        <v>8246</v>
      </c>
      <c r="I2569">
        <v>1429823138</v>
      </c>
      <c r="J2569">
        <v>1427231138</v>
      </c>
      <c r="K2569" s="11">
        <f t="shared" si="240"/>
        <v>42087.878912037035</v>
      </c>
      <c r="L2569" s="11">
        <f t="shared" si="241"/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242"/>
        <v>2.6666666666666666E-3</v>
      </c>
      <c r="R2569" s="6">
        <f t="shared" si="243"/>
        <v>60</v>
      </c>
      <c r="S2569" t="str">
        <f t="shared" si="244"/>
        <v>food</v>
      </c>
      <c r="T2569" t="str">
        <f t="shared" si="245"/>
        <v>food trucks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8394</v>
      </c>
      <c r="G2570" t="s">
        <v>8225</v>
      </c>
      <c r="H2570" t="s">
        <v>8247</v>
      </c>
      <c r="I2570">
        <v>1472745594</v>
      </c>
      <c r="J2570">
        <v>1470153594</v>
      </c>
      <c r="K2570" s="11">
        <f t="shared" si="240"/>
        <v>42584.666597222225</v>
      </c>
      <c r="L2570" s="11">
        <f t="shared" si="241"/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242"/>
        <v>5.0000000000000001E-3</v>
      </c>
      <c r="R2570" s="6">
        <f t="shared" si="243"/>
        <v>50</v>
      </c>
      <c r="S2570" t="str">
        <f t="shared" si="244"/>
        <v>food</v>
      </c>
      <c r="T2570" t="str">
        <f t="shared" si="245"/>
        <v>food trucks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8394</v>
      </c>
      <c r="G2571" t="s">
        <v>8224</v>
      </c>
      <c r="H2571" t="s">
        <v>8246</v>
      </c>
      <c r="I2571">
        <v>1442457112</v>
      </c>
      <c r="J2571">
        <v>1439865112</v>
      </c>
      <c r="K2571" s="11">
        <f t="shared" si="240"/>
        <v>42234.105462962965</v>
      </c>
      <c r="L2571" s="11">
        <f t="shared" si="241"/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242"/>
        <v>2.2307692307692306E-2</v>
      </c>
      <c r="R2571" s="6">
        <f t="shared" si="243"/>
        <v>72.5</v>
      </c>
      <c r="S2571" t="str">
        <f t="shared" si="244"/>
        <v>food</v>
      </c>
      <c r="T2571" t="str">
        <f t="shared" si="245"/>
        <v>food trucks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8394</v>
      </c>
      <c r="G2572" t="s">
        <v>8224</v>
      </c>
      <c r="H2572" t="s">
        <v>8246</v>
      </c>
      <c r="I2572">
        <v>1486590035</v>
      </c>
      <c r="J2572">
        <v>1483998035</v>
      </c>
      <c r="K2572" s="11">
        <f t="shared" si="240"/>
        <v>42744.903182870374</v>
      </c>
      <c r="L2572" s="11">
        <f t="shared" si="241"/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242"/>
        <v>8.4285714285714294E-3</v>
      </c>
      <c r="R2572" s="6">
        <f t="shared" si="243"/>
        <v>29.5</v>
      </c>
      <c r="S2572" t="str">
        <f t="shared" si="244"/>
        <v>food</v>
      </c>
      <c r="T2572" t="str">
        <f t="shared" si="245"/>
        <v>food trucks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8394</v>
      </c>
      <c r="G2573" t="s">
        <v>8226</v>
      </c>
      <c r="H2573" t="s">
        <v>8248</v>
      </c>
      <c r="I2573">
        <v>1463645521</v>
      </c>
      <c r="J2573">
        <v>1458461521</v>
      </c>
      <c r="K2573" s="11">
        <f t="shared" si="240"/>
        <v>42449.341678240744</v>
      </c>
      <c r="L2573" s="11">
        <f t="shared" si="241"/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242"/>
        <v>2.5000000000000001E-3</v>
      </c>
      <c r="R2573" s="6">
        <f t="shared" si="243"/>
        <v>62.5</v>
      </c>
      <c r="S2573" t="str">
        <f t="shared" si="244"/>
        <v>food</v>
      </c>
      <c r="T2573" t="str">
        <f t="shared" si="245"/>
        <v>food trucks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8394</v>
      </c>
      <c r="G2574" t="s">
        <v>8224</v>
      </c>
      <c r="H2574" t="s">
        <v>8246</v>
      </c>
      <c r="I2574">
        <v>1428893517</v>
      </c>
      <c r="J2574">
        <v>1426301517</v>
      </c>
      <c r="K2574" s="11">
        <f t="shared" si="240"/>
        <v>42077.119409722218</v>
      </c>
      <c r="L2574" s="11">
        <f t="shared" si="241"/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242"/>
        <v>0</v>
      </c>
      <c r="R2574" s="6" t="e">
        <f t="shared" si="243"/>
        <v>#DIV/0!</v>
      </c>
      <c r="S2574" t="str">
        <f t="shared" si="244"/>
        <v>food</v>
      </c>
      <c r="T2574" t="str">
        <f t="shared" si="245"/>
        <v>food trucks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8394</v>
      </c>
      <c r="G2575" t="s">
        <v>8224</v>
      </c>
      <c r="H2575" t="s">
        <v>8246</v>
      </c>
      <c r="I2575">
        <v>1408803149</v>
      </c>
      <c r="J2575">
        <v>1404915149</v>
      </c>
      <c r="K2575" s="11">
        <f t="shared" si="240"/>
        <v>41829.592002314814</v>
      </c>
      <c r="L2575" s="11">
        <f t="shared" si="241"/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242"/>
        <v>0</v>
      </c>
      <c r="R2575" s="6" t="e">
        <f t="shared" si="243"/>
        <v>#DIV/0!</v>
      </c>
      <c r="S2575" t="str">
        <f t="shared" si="244"/>
        <v>food</v>
      </c>
      <c r="T2575" t="str">
        <f t="shared" si="245"/>
        <v>food trucks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8394</v>
      </c>
      <c r="G2576" t="s">
        <v>8224</v>
      </c>
      <c r="H2576" t="s">
        <v>8246</v>
      </c>
      <c r="I2576">
        <v>1463600945</v>
      </c>
      <c r="J2576">
        <v>1461786545</v>
      </c>
      <c r="K2576" s="11">
        <f t="shared" si="240"/>
        <v>42487.825752314813</v>
      </c>
      <c r="L2576" s="11">
        <f t="shared" si="241"/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242"/>
        <v>0</v>
      </c>
      <c r="R2576" s="6" t="e">
        <f t="shared" si="243"/>
        <v>#DIV/0!</v>
      </c>
      <c r="S2576" t="str">
        <f t="shared" si="244"/>
        <v>food</v>
      </c>
      <c r="T2576" t="str">
        <f t="shared" si="245"/>
        <v>food trucks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8394</v>
      </c>
      <c r="G2577" t="s">
        <v>8224</v>
      </c>
      <c r="H2577" t="s">
        <v>8246</v>
      </c>
      <c r="I2577">
        <v>1421030194</v>
      </c>
      <c r="J2577">
        <v>1418438194</v>
      </c>
      <c r="K2577" s="11">
        <f t="shared" si="240"/>
        <v>41986.108726851846</v>
      </c>
      <c r="L2577" s="11">
        <f t="shared" si="241"/>
        <v>42016.108726851846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242"/>
        <v>0</v>
      </c>
      <c r="R2577" s="6" t="e">
        <f t="shared" si="243"/>
        <v>#DIV/0!</v>
      </c>
      <c r="S2577" t="str">
        <f t="shared" si="244"/>
        <v>food</v>
      </c>
      <c r="T2577" t="str">
        <f t="shared" si="245"/>
        <v>food trucks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8394</v>
      </c>
      <c r="G2578" t="s">
        <v>8224</v>
      </c>
      <c r="H2578" t="s">
        <v>8246</v>
      </c>
      <c r="I2578">
        <v>1428707647</v>
      </c>
      <c r="J2578">
        <v>1424823247</v>
      </c>
      <c r="K2578" s="11">
        <f t="shared" si="240"/>
        <v>42060.00980324074</v>
      </c>
      <c r="L2578" s="11">
        <f t="shared" si="241"/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242"/>
        <v>0</v>
      </c>
      <c r="R2578" s="6" t="e">
        <f t="shared" si="243"/>
        <v>#DIV/0!</v>
      </c>
      <c r="S2578" t="str">
        <f t="shared" si="244"/>
        <v>food</v>
      </c>
      <c r="T2578" t="str">
        <f t="shared" si="245"/>
        <v>food trucks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8394</v>
      </c>
      <c r="G2579" t="s">
        <v>8224</v>
      </c>
      <c r="H2579" t="s">
        <v>8246</v>
      </c>
      <c r="I2579">
        <v>1407181297</v>
      </c>
      <c r="J2579">
        <v>1405021297</v>
      </c>
      <c r="K2579" s="11">
        <f t="shared" si="240"/>
        <v>41830.820567129631</v>
      </c>
      <c r="L2579" s="11">
        <f t="shared" si="241"/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242"/>
        <v>0</v>
      </c>
      <c r="R2579" s="6" t="e">
        <f t="shared" si="243"/>
        <v>#DIV/0!</v>
      </c>
      <c r="S2579" t="str">
        <f t="shared" si="244"/>
        <v>food</v>
      </c>
      <c r="T2579" t="str">
        <f t="shared" si="245"/>
        <v>food trucks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8394</v>
      </c>
      <c r="G2580" t="s">
        <v>8224</v>
      </c>
      <c r="H2580" t="s">
        <v>8246</v>
      </c>
      <c r="I2580">
        <v>1444410000</v>
      </c>
      <c r="J2580">
        <v>1440203579</v>
      </c>
      <c r="K2580" s="11">
        <f t="shared" si="240"/>
        <v>42238.022905092599</v>
      </c>
      <c r="L2580" s="11">
        <f t="shared" si="241"/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242"/>
        <v>0</v>
      </c>
      <c r="R2580" s="6" t="e">
        <f t="shared" si="243"/>
        <v>#DIV/0!</v>
      </c>
      <c r="S2580" t="str">
        <f t="shared" si="244"/>
        <v>food</v>
      </c>
      <c r="T2580" t="str">
        <f t="shared" si="245"/>
        <v>food trucks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8394</v>
      </c>
      <c r="G2581" t="s">
        <v>8224</v>
      </c>
      <c r="H2581" t="s">
        <v>8246</v>
      </c>
      <c r="I2581">
        <v>1410810903</v>
      </c>
      <c r="J2581">
        <v>1405626903</v>
      </c>
      <c r="K2581" s="11">
        <f t="shared" si="240"/>
        <v>41837.829895833333</v>
      </c>
      <c r="L2581" s="11">
        <f t="shared" si="241"/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242"/>
        <v>1.3849999999999999E-3</v>
      </c>
      <c r="R2581" s="6">
        <f t="shared" si="243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8394</v>
      </c>
      <c r="G2582" t="s">
        <v>8224</v>
      </c>
      <c r="H2582" t="s">
        <v>8246</v>
      </c>
      <c r="I2582">
        <v>1431745200</v>
      </c>
      <c r="J2582">
        <v>1429170603</v>
      </c>
      <c r="K2582" s="11">
        <f t="shared" si="240"/>
        <v>42110.326423611114</v>
      </c>
      <c r="L2582" s="11">
        <f t="shared" si="241"/>
        <v>42140.125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242"/>
        <v>6.0000000000000001E-3</v>
      </c>
      <c r="R2582" s="6">
        <f t="shared" si="243"/>
        <v>25.5</v>
      </c>
      <c r="S2582" t="str">
        <f t="shared" si="244"/>
        <v>food</v>
      </c>
      <c r="T2582" t="str">
        <f t="shared" si="245"/>
        <v>food trucks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1">
        <f t="shared" si="240"/>
        <v>42294.628449074073</v>
      </c>
      <c r="L2583" s="11">
        <f t="shared" si="241"/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242"/>
        <v>0.106</v>
      </c>
      <c r="R2583" s="6">
        <f t="shared" si="243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1">
        <f t="shared" si="240"/>
        <v>42642.988819444443</v>
      </c>
      <c r="L2584" s="11">
        <f t="shared" si="241"/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242"/>
        <v>1.1111111111111112E-5</v>
      </c>
      <c r="R2584" s="6">
        <f t="shared" si="243"/>
        <v>1</v>
      </c>
      <c r="S2584" t="str">
        <f t="shared" si="244"/>
        <v>food</v>
      </c>
      <c r="T2584" t="str">
        <f t="shared" si="245"/>
        <v>food trucks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1">
        <f t="shared" si="240"/>
        <v>42019.76944444445</v>
      </c>
      <c r="L2585" s="11">
        <f t="shared" si="241"/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242"/>
        <v>5.0000000000000001E-3</v>
      </c>
      <c r="R2585" s="6">
        <f t="shared" si="243"/>
        <v>1</v>
      </c>
      <c r="S2585" t="str">
        <f t="shared" si="244"/>
        <v>food</v>
      </c>
      <c r="T2585" t="str">
        <f t="shared" si="245"/>
        <v>food trucks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1">
        <f t="shared" si="240"/>
        <v>42140.173252314817</v>
      </c>
      <c r="L2586" s="11">
        <f t="shared" si="241"/>
        <v>42170.173252314817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242"/>
        <v>0</v>
      </c>
      <c r="R2586" s="6" t="e">
        <f t="shared" si="243"/>
        <v>#DIV/0!</v>
      </c>
      <c r="S2586" t="str">
        <f t="shared" si="244"/>
        <v>food</v>
      </c>
      <c r="T2586" t="str">
        <f t="shared" si="245"/>
        <v>food trucks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1">
        <f t="shared" si="240"/>
        <v>41795.963333333333</v>
      </c>
      <c r="L2587" s="11">
        <f t="shared" si="241"/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242"/>
        <v>1.6666666666666668E-3</v>
      </c>
      <c r="R2587" s="6">
        <f t="shared" si="243"/>
        <v>50</v>
      </c>
      <c r="S2587" t="str">
        <f t="shared" si="244"/>
        <v>food</v>
      </c>
      <c r="T2587" t="str">
        <f t="shared" si="245"/>
        <v>food trucks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1">
        <f t="shared" si="240"/>
        <v>42333.330277777779</v>
      </c>
      <c r="L2588" s="11">
        <f t="shared" si="241"/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242"/>
        <v>1.6666666666666668E-3</v>
      </c>
      <c r="R2588" s="6">
        <f t="shared" si="243"/>
        <v>5</v>
      </c>
      <c r="S2588" t="str">
        <f t="shared" si="244"/>
        <v>food</v>
      </c>
      <c r="T2588" t="str">
        <f t="shared" si="245"/>
        <v>food trucks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1">
        <f t="shared" si="240"/>
        <v>42338.675381944442</v>
      </c>
      <c r="L2589" s="11">
        <f t="shared" si="241"/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242"/>
        <v>2.4340000000000001E-2</v>
      </c>
      <c r="R2589" s="6">
        <f t="shared" si="243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1">
        <f t="shared" si="240"/>
        <v>42042.676226851851</v>
      </c>
      <c r="L2590" s="11">
        <f t="shared" si="241"/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242"/>
        <v>3.8833333333333331E-2</v>
      </c>
      <c r="R2590" s="6">
        <f t="shared" si="243"/>
        <v>29.125</v>
      </c>
      <c r="S2590" t="str">
        <f t="shared" si="244"/>
        <v>food</v>
      </c>
      <c r="T2590" t="str">
        <f t="shared" si="245"/>
        <v>food trucks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1">
        <f t="shared" si="240"/>
        <v>42422.536192129628</v>
      </c>
      <c r="L2591" s="11">
        <f t="shared" si="241"/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242"/>
        <v>1E-4</v>
      </c>
      <c r="R2591" s="6">
        <f t="shared" si="243"/>
        <v>5</v>
      </c>
      <c r="S2591" t="str">
        <f t="shared" si="244"/>
        <v>food</v>
      </c>
      <c r="T2591" t="str">
        <f t="shared" si="245"/>
        <v>food trucks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1">
        <f t="shared" si="240"/>
        <v>42388.589085648149</v>
      </c>
      <c r="L2592" s="11">
        <f t="shared" si="241"/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242"/>
        <v>0</v>
      </c>
      <c r="R2592" s="6" t="e">
        <f t="shared" si="243"/>
        <v>#DIV/0!</v>
      </c>
      <c r="S2592" t="str">
        <f t="shared" si="244"/>
        <v>food</v>
      </c>
      <c r="T2592" t="str">
        <f t="shared" si="245"/>
        <v>food trucks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1">
        <f t="shared" si="240"/>
        <v>42382.906527777777</v>
      </c>
      <c r="L2593" s="11">
        <f t="shared" si="241"/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242"/>
        <v>1.7333333333333333E-2</v>
      </c>
      <c r="R2593" s="6">
        <f t="shared" si="243"/>
        <v>13</v>
      </c>
      <c r="S2593" t="str">
        <f t="shared" si="244"/>
        <v>food</v>
      </c>
      <c r="T2593" t="str">
        <f t="shared" si="245"/>
        <v>food trucks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1">
        <f t="shared" si="240"/>
        <v>41887.801168981481</v>
      </c>
      <c r="L2594" s="11">
        <f t="shared" si="241"/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242"/>
        <v>1.6666666666666668E-3</v>
      </c>
      <c r="R2594" s="6">
        <f t="shared" si="243"/>
        <v>50</v>
      </c>
      <c r="S2594" t="str">
        <f t="shared" si="244"/>
        <v>food</v>
      </c>
      <c r="T2594" t="str">
        <f t="shared" si="245"/>
        <v>food trucks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1">
        <f t="shared" si="240"/>
        <v>42089.84520833334</v>
      </c>
      <c r="L2595" s="11">
        <f t="shared" si="241"/>
        <v>42119.84520833334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242"/>
        <v>0</v>
      </c>
      <c r="R2595" s="6" t="e">
        <f t="shared" si="243"/>
        <v>#DIV/0!</v>
      </c>
      <c r="S2595" t="str">
        <f t="shared" si="244"/>
        <v>food</v>
      </c>
      <c r="T2595" t="str">
        <f t="shared" si="245"/>
        <v>food trucks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1">
        <f t="shared" si="240"/>
        <v>41828.967916666668</v>
      </c>
      <c r="L2596" s="11">
        <f t="shared" si="241"/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242"/>
        <v>1.2500000000000001E-5</v>
      </c>
      <c r="R2596" s="6">
        <f t="shared" si="243"/>
        <v>1</v>
      </c>
      <c r="S2596" t="str">
        <f t="shared" si="244"/>
        <v>food</v>
      </c>
      <c r="T2596" t="str">
        <f t="shared" si="245"/>
        <v>food trucks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1">
        <f t="shared" si="240"/>
        <v>42760.244212962964</v>
      </c>
      <c r="L2597" s="11">
        <f t="shared" si="241"/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242"/>
        <v>0.12166666666666667</v>
      </c>
      <c r="R2597" s="6">
        <f t="shared" si="243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1">
        <f t="shared" si="240"/>
        <v>41828.664456018516</v>
      </c>
      <c r="L2598" s="11">
        <f t="shared" si="241"/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242"/>
        <v>0.23588571428571428</v>
      </c>
      <c r="R2598" s="6">
        <f t="shared" si="243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1">
        <f t="shared" si="240"/>
        <v>42510.341631944444</v>
      </c>
      <c r="L2599" s="11">
        <f t="shared" si="241"/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242"/>
        <v>5.6666666666666664E-2</v>
      </c>
      <c r="R2599" s="6">
        <f t="shared" si="243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1">
        <f t="shared" si="240"/>
        <v>42240.840289351851</v>
      </c>
      <c r="L2600" s="11">
        <f t="shared" si="241"/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242"/>
        <v>0.39</v>
      </c>
      <c r="R2600" s="6">
        <f t="shared" si="243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1">
        <f t="shared" si="240"/>
        <v>41809.754016203704</v>
      </c>
      <c r="L2601" s="11">
        <f t="shared" si="241"/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242"/>
        <v>9.9546510341776348E-3</v>
      </c>
      <c r="R2601" s="6">
        <f t="shared" si="243"/>
        <v>18</v>
      </c>
      <c r="S2601" t="str">
        <f t="shared" si="244"/>
        <v>food</v>
      </c>
      <c r="T2601" t="str">
        <f t="shared" si="245"/>
        <v>food trucks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1">
        <f t="shared" si="240"/>
        <v>42394.900462962964</v>
      </c>
      <c r="L2602" s="11">
        <f t="shared" si="241"/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242"/>
        <v>6.9320000000000007E-2</v>
      </c>
      <c r="R2602" s="6">
        <f t="shared" si="243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1">
        <f t="shared" si="240"/>
        <v>41150.902187499996</v>
      </c>
      <c r="L2603" s="11">
        <f t="shared" si="241"/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242"/>
        <v>6.6139999999999999</v>
      </c>
      <c r="R2603" s="6">
        <f t="shared" si="243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1">
        <f t="shared" si="240"/>
        <v>41915.747314814813</v>
      </c>
      <c r="L2604" s="11">
        <f t="shared" si="241"/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242"/>
        <v>3.2609166666666667</v>
      </c>
      <c r="R2604" s="6">
        <f t="shared" si="243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1">
        <f t="shared" si="240"/>
        <v>41617.912662037037</v>
      </c>
      <c r="L2605" s="11">
        <f t="shared" si="241"/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242"/>
        <v>1.0148571428571429</v>
      </c>
      <c r="R2605" s="6">
        <f t="shared" si="243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1">
        <f t="shared" si="240"/>
        <v>40998.051192129627</v>
      </c>
      <c r="L2606" s="11">
        <f t="shared" si="241"/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242"/>
        <v>1.0421799999999999</v>
      </c>
      <c r="R2606" s="6">
        <f t="shared" si="243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1">
        <f t="shared" si="240"/>
        <v>42508.541550925926</v>
      </c>
      <c r="L2607" s="11">
        <f t="shared" si="241"/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242"/>
        <v>1.0742157000000001</v>
      </c>
      <c r="R2607" s="6">
        <f t="shared" si="243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1">
        <f t="shared" si="240"/>
        <v>41726.712754629632</v>
      </c>
      <c r="L2608" s="11">
        <f t="shared" si="241"/>
        <v>41758.712754629632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242"/>
        <v>1.1005454545454545</v>
      </c>
      <c r="R2608" s="6">
        <f t="shared" si="243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1">
        <f t="shared" si="240"/>
        <v>42184.874675925923</v>
      </c>
      <c r="L2609" s="11">
        <f t="shared" si="241"/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242"/>
        <v>4.077</v>
      </c>
      <c r="R2609" s="6">
        <f t="shared" si="243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1">
        <f t="shared" si="240"/>
        <v>42767.801712962959</v>
      </c>
      <c r="L2610" s="11">
        <f t="shared" si="241"/>
        <v>42809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242"/>
        <v>2.2392500000000002</v>
      </c>
      <c r="R2610" s="6">
        <f t="shared" si="243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1">
        <f t="shared" si="240"/>
        <v>41075.237858796296</v>
      </c>
      <c r="L2611" s="11">
        <f t="shared" si="241"/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242"/>
        <v>3.038011142857143</v>
      </c>
      <c r="R2611" s="6">
        <f t="shared" si="243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1">
        <f t="shared" si="240"/>
        <v>42564.881076388891</v>
      </c>
      <c r="L2612" s="11">
        <f t="shared" si="241"/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242"/>
        <v>1.4132510432681749</v>
      </c>
      <c r="R2612" s="6">
        <f t="shared" si="243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1">
        <f t="shared" si="240"/>
        <v>42704.335810185185</v>
      </c>
      <c r="L2613" s="11">
        <f t="shared" si="241"/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242"/>
        <v>27.906363636363636</v>
      </c>
      <c r="R2613" s="6">
        <f t="shared" si="243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1">
        <f t="shared" si="240"/>
        <v>41982.143171296295</v>
      </c>
      <c r="L2614" s="11">
        <f t="shared" si="241"/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242"/>
        <v>1.7176130000000001</v>
      </c>
      <c r="R2614" s="6">
        <f t="shared" si="243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1">
        <f t="shared" si="240"/>
        <v>41143.81821759259</v>
      </c>
      <c r="L2615" s="11">
        <f t="shared" si="241"/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242"/>
        <v>1.0101333333333333</v>
      </c>
      <c r="R2615" s="6">
        <f t="shared" si="243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1">
        <f t="shared" si="240"/>
        <v>41730.708472222221</v>
      </c>
      <c r="L2616" s="11">
        <f t="shared" si="241"/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242"/>
        <v>1.02</v>
      </c>
      <c r="R2616" s="6">
        <f t="shared" si="243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1">
        <f t="shared" si="240"/>
        <v>42453.49726851852</v>
      </c>
      <c r="L2617" s="11">
        <f t="shared" si="241"/>
        <v>42490.5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242"/>
        <v>1.6976511744127936</v>
      </c>
      <c r="R2617" s="6">
        <f t="shared" si="243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1">
        <f t="shared" si="240"/>
        <v>42211.99454861111</v>
      </c>
      <c r="L2618" s="11">
        <f t="shared" si="241"/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242"/>
        <v>1.14534</v>
      </c>
      <c r="R2618" s="6">
        <f t="shared" si="243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1">
        <f t="shared" si="240"/>
        <v>41902.874432870369</v>
      </c>
      <c r="L2619" s="11">
        <f t="shared" si="241"/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242"/>
        <v>8.7759999999999998</v>
      </c>
      <c r="R2619" s="6">
        <f t="shared" si="243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1">
        <f t="shared" si="240"/>
        <v>42279.792372685188</v>
      </c>
      <c r="L2620" s="11">
        <f t="shared" si="241"/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242"/>
        <v>1.0538666666666667</v>
      </c>
      <c r="R2620" s="6">
        <f t="shared" si="243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1">
        <f t="shared" si="240"/>
        <v>42273.884305555555</v>
      </c>
      <c r="L2621" s="11">
        <f t="shared" si="241"/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242"/>
        <v>1.8839999999999999</v>
      </c>
      <c r="R2621" s="6">
        <f t="shared" si="243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1">
        <f t="shared" si="240"/>
        <v>42251.16715277778</v>
      </c>
      <c r="L2622" s="11">
        <f t="shared" si="241"/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242"/>
        <v>1.436523076923077</v>
      </c>
      <c r="R2622" s="6">
        <f t="shared" si="243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1">
        <f t="shared" si="240"/>
        <v>42115.74754629629</v>
      </c>
      <c r="L2623" s="11">
        <f t="shared" si="241"/>
        <v>42145.74754629629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242"/>
        <v>1.4588000000000001</v>
      </c>
      <c r="R2623" s="6">
        <f t="shared" si="243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1">
        <f t="shared" si="240"/>
        <v>42689.74324074074</v>
      </c>
      <c r="L2624" s="11">
        <f t="shared" si="241"/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242"/>
        <v>1.3118399999999999</v>
      </c>
      <c r="R2624" s="6">
        <f t="shared" si="243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1">
        <f t="shared" si="240"/>
        <v>42692.256550925929</v>
      </c>
      <c r="L2625" s="11">
        <f t="shared" si="241"/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242"/>
        <v>1.1399999999999999</v>
      </c>
      <c r="R2625" s="6">
        <f t="shared" si="243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1">
        <f t="shared" si="240"/>
        <v>41144.42155092593</v>
      </c>
      <c r="L2626" s="11">
        <f t="shared" si="241"/>
        <v>41165.42155092593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242"/>
        <v>13.794206249999998</v>
      </c>
      <c r="R2626" s="6">
        <f t="shared" si="243"/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1">
        <f t="shared" ref="K2627:K2690" si="246">(((J2627/60)/60)/24)+DATE(1970,1,1)</f>
        <v>42658.810277777782</v>
      </c>
      <c r="L2627" s="11">
        <f t="shared" ref="L2627:L2690" si="247">(((I2627/60)/60)/24)+DATE(1970,1,1)</f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248">E2627/D2627</f>
        <v>9.56</v>
      </c>
      <c r="R2627" s="6">
        <f t="shared" ref="R2627:R2690" si="249">E2627/N2627</f>
        <v>27.576923076923077</v>
      </c>
      <c r="S2627" t="str">
        <f t="shared" ref="S2627:S2690" si="250">LEFT(P2627, SEARCH("/", P2627)-1)</f>
        <v>technology</v>
      </c>
      <c r="T2627" t="str">
        <f t="shared" ref="T2627:T2690" si="251">RIGHT(P2627,LEN(P2627)-SEARCH("/",P2627))</f>
        <v>space exploration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1">
        <f t="shared" si="246"/>
        <v>42128.628113425926</v>
      </c>
      <c r="L2628" s="11">
        <f t="shared" si="247"/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248"/>
        <v>1.1200000000000001</v>
      </c>
      <c r="R2628" s="6">
        <f t="shared" si="249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1">
        <f t="shared" si="246"/>
        <v>42304.829409722224</v>
      </c>
      <c r="L2629" s="11">
        <f t="shared" si="247"/>
        <v>42334.871076388896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248"/>
        <v>6.4666666666666668</v>
      </c>
      <c r="R2629" s="6">
        <f t="shared" si="249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1">
        <f t="shared" si="246"/>
        <v>41953.966053240743</v>
      </c>
      <c r="L2630" s="11">
        <f t="shared" si="247"/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248"/>
        <v>1.1036948748510131</v>
      </c>
      <c r="R2630" s="6">
        <f t="shared" si="249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1">
        <f t="shared" si="246"/>
        <v>42108.538449074069</v>
      </c>
      <c r="L2631" s="11">
        <f t="shared" si="247"/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248"/>
        <v>1.2774000000000001</v>
      </c>
      <c r="R2631" s="6">
        <f t="shared" si="249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1">
        <f t="shared" si="246"/>
        <v>42524.105462962965</v>
      </c>
      <c r="L2632" s="11">
        <f t="shared" si="247"/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248"/>
        <v>1.579</v>
      </c>
      <c r="R2632" s="6">
        <f t="shared" si="249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1">
        <f t="shared" si="246"/>
        <v>42218.169293981482</v>
      </c>
      <c r="L2633" s="11">
        <f t="shared" si="247"/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248"/>
        <v>1.1466525000000001</v>
      </c>
      <c r="R2633" s="6">
        <f t="shared" si="249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1">
        <f t="shared" si="246"/>
        <v>42494.061793981484</v>
      </c>
      <c r="L2634" s="11">
        <f t="shared" si="247"/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248"/>
        <v>1.3700934579439252</v>
      </c>
      <c r="R2634" s="6">
        <f t="shared" si="249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1">
        <f t="shared" si="246"/>
        <v>41667.823287037041</v>
      </c>
      <c r="L2635" s="11">
        <f t="shared" si="247"/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248"/>
        <v>3.5461999999999998</v>
      </c>
      <c r="R2635" s="6">
        <f t="shared" si="249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1">
        <f t="shared" si="246"/>
        <v>42612.656493055561</v>
      </c>
      <c r="L2636" s="11">
        <f t="shared" si="247"/>
        <v>42642.656493055561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248"/>
        <v>1.0602150537634409</v>
      </c>
      <c r="R2636" s="6">
        <f t="shared" si="249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1">
        <f t="shared" si="246"/>
        <v>42037.950937500005</v>
      </c>
      <c r="L2637" s="11">
        <f t="shared" si="247"/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248"/>
        <v>1</v>
      </c>
      <c r="R2637" s="6">
        <f t="shared" si="249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1">
        <f t="shared" si="246"/>
        <v>42636.614745370374</v>
      </c>
      <c r="L2638" s="11">
        <f t="shared" si="247"/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248"/>
        <v>1.873</v>
      </c>
      <c r="R2638" s="6">
        <f t="shared" si="249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1">
        <f t="shared" si="246"/>
        <v>42639.549479166672</v>
      </c>
      <c r="L2639" s="11">
        <f t="shared" si="247"/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248"/>
        <v>1.6619999999999999</v>
      </c>
      <c r="R2639" s="6">
        <f t="shared" si="249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1">
        <f t="shared" si="246"/>
        <v>41989.913136574076</v>
      </c>
      <c r="L2640" s="11">
        <f t="shared" si="247"/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248"/>
        <v>1.0172910662824208</v>
      </c>
      <c r="R2640" s="6">
        <f t="shared" si="249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1">
        <f t="shared" si="246"/>
        <v>42024.86513888889</v>
      </c>
      <c r="L2641" s="11">
        <f t="shared" si="247"/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248"/>
        <v>1.64</v>
      </c>
      <c r="R2641" s="6">
        <f t="shared" si="249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1">
        <f t="shared" si="246"/>
        <v>42103.160578703704</v>
      </c>
      <c r="L2642" s="11">
        <f t="shared" si="247"/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248"/>
        <v>1.0566666666666666</v>
      </c>
      <c r="R2642" s="6">
        <f t="shared" si="249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1">
        <f t="shared" si="246"/>
        <v>41880.827118055553</v>
      </c>
      <c r="L2643" s="11">
        <f t="shared" si="247"/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248"/>
        <v>0.01</v>
      </c>
      <c r="R2643" s="6">
        <f t="shared" si="249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1">
        <f t="shared" si="246"/>
        <v>42536.246620370366</v>
      </c>
      <c r="L2644" s="11">
        <f t="shared" si="247"/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248"/>
        <v>0</v>
      </c>
      <c r="R2644" s="6" t="e">
        <f t="shared" si="249"/>
        <v>#DIV/0!</v>
      </c>
      <c r="S2644" t="str">
        <f t="shared" si="250"/>
        <v>technology</v>
      </c>
      <c r="T2644" t="str">
        <f t="shared" si="251"/>
        <v>space exploration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8394</v>
      </c>
      <c r="G2645" t="s">
        <v>8224</v>
      </c>
      <c r="H2645" t="s">
        <v>8246</v>
      </c>
      <c r="I2645">
        <v>1482307140</v>
      </c>
      <c r="J2645">
        <v>1479218315</v>
      </c>
      <c r="K2645" s="11">
        <f t="shared" si="246"/>
        <v>42689.582349537035</v>
      </c>
      <c r="L2645" s="11">
        <f t="shared" si="247"/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248"/>
        <v>0.33559730999999998</v>
      </c>
      <c r="R2645" s="6">
        <f t="shared" si="249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8394</v>
      </c>
      <c r="G2646" t="s">
        <v>8224</v>
      </c>
      <c r="H2646" t="s">
        <v>8246</v>
      </c>
      <c r="I2646">
        <v>1489172435</v>
      </c>
      <c r="J2646">
        <v>1486580435</v>
      </c>
      <c r="K2646" s="11">
        <f t="shared" si="246"/>
        <v>42774.792071759264</v>
      </c>
      <c r="L2646" s="11">
        <f t="shared" si="247"/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248"/>
        <v>2.053E-2</v>
      </c>
      <c r="R2646" s="6">
        <f t="shared" si="249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8394</v>
      </c>
      <c r="G2647" t="s">
        <v>8226</v>
      </c>
      <c r="H2647" t="s">
        <v>8248</v>
      </c>
      <c r="I2647">
        <v>1415481203</v>
      </c>
      <c r="J2647">
        <v>1412885603</v>
      </c>
      <c r="K2647" s="11">
        <f t="shared" si="246"/>
        <v>41921.842627314814</v>
      </c>
      <c r="L2647" s="11">
        <f t="shared" si="247"/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248"/>
        <v>0.105</v>
      </c>
      <c r="R2647" s="6">
        <f t="shared" si="249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8394</v>
      </c>
      <c r="G2648" t="s">
        <v>8224</v>
      </c>
      <c r="H2648" t="s">
        <v>8246</v>
      </c>
      <c r="I2648">
        <v>1441783869</v>
      </c>
      <c r="J2648">
        <v>1439191869</v>
      </c>
      <c r="K2648" s="11">
        <f t="shared" si="246"/>
        <v>42226.313298611116</v>
      </c>
      <c r="L2648" s="11">
        <f t="shared" si="247"/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248"/>
        <v>8.4172839999999999E-2</v>
      </c>
      <c r="R2648" s="6">
        <f t="shared" si="249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8394</v>
      </c>
      <c r="G2649" t="s">
        <v>8229</v>
      </c>
      <c r="H2649" t="s">
        <v>8251</v>
      </c>
      <c r="I2649">
        <v>1439533019</v>
      </c>
      <c r="J2649">
        <v>1436941019</v>
      </c>
      <c r="K2649" s="11">
        <f t="shared" si="246"/>
        <v>42200.261793981481</v>
      </c>
      <c r="L2649" s="11">
        <f t="shared" si="247"/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248"/>
        <v>1.44E-2</v>
      </c>
      <c r="R2649" s="6">
        <f t="shared" si="249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8394</v>
      </c>
      <c r="G2650" t="s">
        <v>8224</v>
      </c>
      <c r="H2650" t="s">
        <v>8246</v>
      </c>
      <c r="I2650">
        <v>1457543360</v>
      </c>
      <c r="J2650">
        <v>1454951360</v>
      </c>
      <c r="K2650" s="11">
        <f t="shared" si="246"/>
        <v>42408.714814814812</v>
      </c>
      <c r="L2650" s="11">
        <f t="shared" si="247"/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248"/>
        <v>8.8333333333333337E-3</v>
      </c>
      <c r="R2650" s="6">
        <f t="shared" si="249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8394</v>
      </c>
      <c r="G2651" t="s">
        <v>8224</v>
      </c>
      <c r="H2651" t="s">
        <v>8246</v>
      </c>
      <c r="I2651">
        <v>1454370941</v>
      </c>
      <c r="J2651">
        <v>1449186941</v>
      </c>
      <c r="K2651" s="11">
        <f t="shared" si="246"/>
        <v>42341.99700231482</v>
      </c>
      <c r="L2651" s="11">
        <f t="shared" si="247"/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248"/>
        <v>9.9200000000000004E-4</v>
      </c>
      <c r="R2651" s="6">
        <f t="shared" si="249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8394</v>
      </c>
      <c r="G2652" t="s">
        <v>8224</v>
      </c>
      <c r="H2652" t="s">
        <v>8246</v>
      </c>
      <c r="I2652">
        <v>1482332343</v>
      </c>
      <c r="J2652">
        <v>1479740343</v>
      </c>
      <c r="K2652" s="11">
        <f t="shared" si="246"/>
        <v>42695.624340277776</v>
      </c>
      <c r="L2652" s="11">
        <f t="shared" si="247"/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248"/>
        <v>5.966666666666667E-3</v>
      </c>
      <c r="R2652" s="6">
        <f t="shared" si="249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8394</v>
      </c>
      <c r="G2653" t="s">
        <v>8224</v>
      </c>
      <c r="H2653" t="s">
        <v>8246</v>
      </c>
      <c r="I2653">
        <v>1450380009</v>
      </c>
      <c r="J2653">
        <v>1447960809</v>
      </c>
      <c r="K2653" s="11">
        <f t="shared" si="246"/>
        <v>42327.805659722217</v>
      </c>
      <c r="L2653" s="11">
        <f t="shared" si="247"/>
        <v>42355.805659722217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248"/>
        <v>1.8689285714285714E-2</v>
      </c>
      <c r="R2653" s="6">
        <f t="shared" si="249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8394</v>
      </c>
      <c r="G2654" t="s">
        <v>8226</v>
      </c>
      <c r="H2654" t="s">
        <v>8248</v>
      </c>
      <c r="I2654">
        <v>1418183325</v>
      </c>
      <c r="J2654">
        <v>1415591325</v>
      </c>
      <c r="K2654" s="11">
        <f t="shared" si="246"/>
        <v>41953.158854166672</v>
      </c>
      <c r="L2654" s="11">
        <f t="shared" si="247"/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248"/>
        <v>8.8500000000000002E-3</v>
      </c>
      <c r="R2654" s="6">
        <f t="shared" si="249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8394</v>
      </c>
      <c r="G2655" t="s">
        <v>8224</v>
      </c>
      <c r="H2655" t="s">
        <v>8246</v>
      </c>
      <c r="I2655">
        <v>1402632000</v>
      </c>
      <c r="J2655">
        <v>1399909127</v>
      </c>
      <c r="K2655" s="11">
        <f t="shared" si="246"/>
        <v>41771.651932870373</v>
      </c>
      <c r="L2655" s="11">
        <f t="shared" si="247"/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248"/>
        <v>0.1152156862745098</v>
      </c>
      <c r="R2655" s="6">
        <f t="shared" si="249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8394</v>
      </c>
      <c r="G2656" t="s">
        <v>8224</v>
      </c>
      <c r="H2656" t="s">
        <v>8246</v>
      </c>
      <c r="I2656">
        <v>1429622726</v>
      </c>
      <c r="J2656">
        <v>1424442326</v>
      </c>
      <c r="K2656" s="11">
        <f t="shared" si="246"/>
        <v>42055.600995370376</v>
      </c>
      <c r="L2656" s="11">
        <f t="shared" si="247"/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248"/>
        <v>5.1000000000000004E-4</v>
      </c>
      <c r="R2656" s="6">
        <f t="shared" si="249"/>
        <v>8.5</v>
      </c>
      <c r="S2656" t="str">
        <f t="shared" si="250"/>
        <v>technology</v>
      </c>
      <c r="T2656" t="str">
        <f t="shared" si="251"/>
        <v>space exploration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8394</v>
      </c>
      <c r="G2657" t="s">
        <v>8224</v>
      </c>
      <c r="H2657" t="s">
        <v>8246</v>
      </c>
      <c r="I2657">
        <v>1455048000</v>
      </c>
      <c r="J2657">
        <v>1452631647</v>
      </c>
      <c r="K2657" s="11">
        <f t="shared" si="246"/>
        <v>42381.866284722222</v>
      </c>
      <c r="L2657" s="11">
        <f t="shared" si="247"/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248"/>
        <v>0.21033333333333334</v>
      </c>
      <c r="R2657" s="6">
        <f t="shared" si="249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8394</v>
      </c>
      <c r="G2658" t="s">
        <v>8224</v>
      </c>
      <c r="H2658" t="s">
        <v>8246</v>
      </c>
      <c r="I2658">
        <v>1489345200</v>
      </c>
      <c r="J2658">
        <v>1485966688</v>
      </c>
      <c r="K2658" s="11">
        <f t="shared" si="246"/>
        <v>42767.688518518517</v>
      </c>
      <c r="L2658" s="11">
        <f t="shared" si="247"/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248"/>
        <v>0.11436666666666667</v>
      </c>
      <c r="R2658" s="6">
        <f t="shared" si="249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8394</v>
      </c>
      <c r="G2659" t="s">
        <v>8224</v>
      </c>
      <c r="H2659" t="s">
        <v>8246</v>
      </c>
      <c r="I2659">
        <v>1470187800</v>
      </c>
      <c r="J2659">
        <v>1467325053</v>
      </c>
      <c r="K2659" s="11">
        <f t="shared" si="246"/>
        <v>42551.928854166668</v>
      </c>
      <c r="L2659" s="11">
        <f t="shared" si="247"/>
        <v>42585.0625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248"/>
        <v>0.18737933333333334</v>
      </c>
      <c r="R2659" s="6">
        <f t="shared" si="249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8394</v>
      </c>
      <c r="G2660" t="s">
        <v>8224</v>
      </c>
      <c r="H2660" t="s">
        <v>8246</v>
      </c>
      <c r="I2660">
        <v>1469913194</v>
      </c>
      <c r="J2660">
        <v>1467321194</v>
      </c>
      <c r="K2660" s="11">
        <f t="shared" si="246"/>
        <v>42551.884189814817</v>
      </c>
      <c r="L2660" s="11">
        <f t="shared" si="247"/>
        <v>42581.884189814817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248"/>
        <v>9.2857142857142856E-4</v>
      </c>
      <c r="R2660" s="6">
        <f t="shared" si="249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8394</v>
      </c>
      <c r="G2661" t="s">
        <v>8224</v>
      </c>
      <c r="H2661" t="s">
        <v>8246</v>
      </c>
      <c r="I2661">
        <v>1429321210</v>
      </c>
      <c r="J2661">
        <v>1426729210</v>
      </c>
      <c r="K2661" s="11">
        <f t="shared" si="246"/>
        <v>42082.069560185191</v>
      </c>
      <c r="L2661" s="11">
        <f t="shared" si="247"/>
        <v>42112.069560185191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248"/>
        <v>2.720408163265306E-2</v>
      </c>
      <c r="R2661" s="6">
        <f t="shared" si="249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8394</v>
      </c>
      <c r="G2662" t="s">
        <v>8224</v>
      </c>
      <c r="H2662" t="s">
        <v>8246</v>
      </c>
      <c r="I2662">
        <v>1448388418</v>
      </c>
      <c r="J2662">
        <v>1443200818</v>
      </c>
      <c r="K2662" s="11">
        <f t="shared" si="246"/>
        <v>42272.713171296295</v>
      </c>
      <c r="L2662" s="11">
        <f t="shared" si="247"/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248"/>
        <v>9.5E-4</v>
      </c>
      <c r="R2662" s="6">
        <f t="shared" si="249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1">
        <f t="shared" si="246"/>
        <v>41542.958449074074</v>
      </c>
      <c r="L2663" s="11">
        <f t="shared" si="247"/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248"/>
        <v>1.0289999999999999</v>
      </c>
      <c r="R2663" s="6">
        <f t="shared" si="249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1">
        <f t="shared" si="246"/>
        <v>42207.746678240743</v>
      </c>
      <c r="L2664" s="11">
        <f t="shared" si="247"/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248"/>
        <v>1.0680000000000001</v>
      </c>
      <c r="R2664" s="6">
        <f t="shared" si="249"/>
        <v>267</v>
      </c>
      <c r="S2664" t="str">
        <f t="shared" si="250"/>
        <v>technology</v>
      </c>
      <c r="T2664" t="str">
        <f t="shared" si="251"/>
        <v>makerspaces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1">
        <f t="shared" si="246"/>
        <v>42222.622766203705</v>
      </c>
      <c r="L2665" s="11">
        <f t="shared" si="247"/>
        <v>42251.625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248"/>
        <v>1.0459624999999999</v>
      </c>
      <c r="R2665" s="6">
        <f t="shared" si="249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1">
        <f t="shared" si="246"/>
        <v>42313.02542824074</v>
      </c>
      <c r="L2666" s="11">
        <f t="shared" si="247"/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248"/>
        <v>1.0342857142857143</v>
      </c>
      <c r="R2666" s="6">
        <f t="shared" si="249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1">
        <f t="shared" si="246"/>
        <v>42083.895532407405</v>
      </c>
      <c r="L2667" s="11">
        <f t="shared" si="247"/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248"/>
        <v>1.2314285714285715</v>
      </c>
      <c r="R2667" s="6">
        <f t="shared" si="249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1">
        <f t="shared" si="246"/>
        <v>42235.764340277776</v>
      </c>
      <c r="L2668" s="11">
        <f t="shared" si="247"/>
        <v>42272.875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248"/>
        <v>1.592951</v>
      </c>
      <c r="R2668" s="6">
        <f t="shared" si="249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1">
        <f t="shared" si="246"/>
        <v>42380.926111111112</v>
      </c>
      <c r="L2669" s="11">
        <f t="shared" si="247"/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248"/>
        <v>1.1066666666666667</v>
      </c>
      <c r="R2669" s="6">
        <f t="shared" si="249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1">
        <f t="shared" si="246"/>
        <v>42275.588715277772</v>
      </c>
      <c r="L2670" s="11">
        <f t="shared" si="247"/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248"/>
        <v>1.7070000000000001</v>
      </c>
      <c r="R2670" s="6">
        <f t="shared" si="249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1">
        <f t="shared" si="246"/>
        <v>42319.035833333335</v>
      </c>
      <c r="L2671" s="11">
        <f t="shared" si="247"/>
        <v>42379.035833333335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248"/>
        <v>1.25125</v>
      </c>
      <c r="R2671" s="6">
        <f t="shared" si="249"/>
        <v>91</v>
      </c>
      <c r="S2671" t="str">
        <f t="shared" si="250"/>
        <v>technology</v>
      </c>
      <c r="T2671" t="str">
        <f t="shared" si="251"/>
        <v>makerspaces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1">
        <f t="shared" si="246"/>
        <v>41821.020601851851</v>
      </c>
      <c r="L2672" s="11">
        <f t="shared" si="247"/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248"/>
        <v>6.4158609339642042E-2</v>
      </c>
      <c r="R2672" s="6">
        <f t="shared" si="249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1">
        <f t="shared" si="246"/>
        <v>41962.749027777783</v>
      </c>
      <c r="L2673" s="11">
        <f t="shared" si="247"/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248"/>
        <v>0.11344</v>
      </c>
      <c r="R2673" s="6">
        <f t="shared" si="249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1">
        <f t="shared" si="246"/>
        <v>42344.884143518517</v>
      </c>
      <c r="L2674" s="11">
        <f t="shared" si="247"/>
        <v>42366.25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248"/>
        <v>0.33189999999999997</v>
      </c>
      <c r="R2674" s="6">
        <f t="shared" si="249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1">
        <f t="shared" si="246"/>
        <v>41912.541655092595</v>
      </c>
      <c r="L2675" s="11">
        <f t="shared" si="247"/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248"/>
        <v>0.27579999999999999</v>
      </c>
      <c r="R2675" s="6">
        <f t="shared" si="249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1">
        <f t="shared" si="246"/>
        <v>42529.632754629631</v>
      </c>
      <c r="L2676" s="11">
        <f t="shared" si="247"/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248"/>
        <v>0.62839999999999996</v>
      </c>
      <c r="R2676" s="6">
        <f t="shared" si="249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1">
        <f t="shared" si="246"/>
        <v>41923.857511574075</v>
      </c>
      <c r="L2677" s="11">
        <f t="shared" si="247"/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248"/>
        <v>7.5880000000000003E-2</v>
      </c>
      <c r="R2677" s="6">
        <f t="shared" si="249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1">
        <f t="shared" si="246"/>
        <v>42482.624699074076</v>
      </c>
      <c r="L2678" s="11">
        <f t="shared" si="247"/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248"/>
        <v>0.50380952380952382</v>
      </c>
      <c r="R2678" s="6">
        <f t="shared" si="249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1">
        <f t="shared" si="246"/>
        <v>41793.029432870368</v>
      </c>
      <c r="L2679" s="11">
        <f t="shared" si="247"/>
        <v>41823.029432870368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248"/>
        <v>0.17512820512820512</v>
      </c>
      <c r="R2679" s="6">
        <f t="shared" si="249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1">
        <f t="shared" si="246"/>
        <v>42241.798206018517</v>
      </c>
      <c r="L2680" s="11">
        <f t="shared" si="247"/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248"/>
        <v>1.3750000000000001E-4</v>
      </c>
      <c r="R2680" s="6">
        <f t="shared" si="249"/>
        <v>550</v>
      </c>
      <c r="S2680" t="str">
        <f t="shared" si="250"/>
        <v>technology</v>
      </c>
      <c r="T2680" t="str">
        <f t="shared" si="251"/>
        <v>makerspaces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1">
        <f t="shared" si="246"/>
        <v>42033.001087962963</v>
      </c>
      <c r="L2681" s="11">
        <f t="shared" si="247"/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248"/>
        <v>3.3E-3</v>
      </c>
      <c r="R2681" s="6">
        <f t="shared" si="249"/>
        <v>44</v>
      </c>
      <c r="S2681" t="str">
        <f t="shared" si="250"/>
        <v>technology</v>
      </c>
      <c r="T2681" t="str">
        <f t="shared" si="251"/>
        <v>makerspaces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1">
        <f t="shared" si="246"/>
        <v>42436.211701388893</v>
      </c>
      <c r="L2682" s="11">
        <f t="shared" si="247"/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248"/>
        <v>8.6250000000000007E-3</v>
      </c>
      <c r="R2682" s="6">
        <f t="shared" si="249"/>
        <v>69</v>
      </c>
      <c r="S2682" t="str">
        <f t="shared" si="250"/>
        <v>technology</v>
      </c>
      <c r="T2682" t="str">
        <f t="shared" si="251"/>
        <v>makerspaces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1">
        <f t="shared" si="246"/>
        <v>41805.895254629628</v>
      </c>
      <c r="L2683" s="11">
        <f t="shared" si="247"/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248"/>
        <v>6.875E-3</v>
      </c>
      <c r="R2683" s="6">
        <f t="shared" si="249"/>
        <v>27.5</v>
      </c>
      <c r="S2683" t="str">
        <f t="shared" si="250"/>
        <v>food</v>
      </c>
      <c r="T2683" t="str">
        <f t="shared" si="251"/>
        <v>food trucks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1">
        <f t="shared" si="246"/>
        <v>41932.871990740743</v>
      </c>
      <c r="L2684" s="11">
        <f t="shared" si="247"/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248"/>
        <v>0.28299999999999997</v>
      </c>
      <c r="R2684" s="6">
        <f t="shared" si="249"/>
        <v>84.9</v>
      </c>
      <c r="S2684" t="str">
        <f t="shared" si="250"/>
        <v>food</v>
      </c>
      <c r="T2684" t="str">
        <f t="shared" si="251"/>
        <v>food trucks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1">
        <f t="shared" si="246"/>
        <v>42034.75509259259</v>
      </c>
      <c r="L2685" s="11">
        <f t="shared" si="247"/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248"/>
        <v>2.3999999999999998E-3</v>
      </c>
      <c r="R2685" s="6">
        <f t="shared" si="249"/>
        <v>12</v>
      </c>
      <c r="S2685" t="str">
        <f t="shared" si="250"/>
        <v>food</v>
      </c>
      <c r="T2685" t="str">
        <f t="shared" si="251"/>
        <v>food trucks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1">
        <f t="shared" si="246"/>
        <v>41820.914641203701</v>
      </c>
      <c r="L2686" s="11">
        <f t="shared" si="247"/>
        <v>41860.914641203701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248"/>
        <v>1.1428571428571429E-2</v>
      </c>
      <c r="R2686" s="6">
        <f t="shared" si="249"/>
        <v>200</v>
      </c>
      <c r="S2686" t="str">
        <f t="shared" si="250"/>
        <v>food</v>
      </c>
      <c r="T2686" t="str">
        <f t="shared" si="251"/>
        <v>food trucks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1">
        <f t="shared" si="246"/>
        <v>42061.69594907407</v>
      </c>
      <c r="L2687" s="11">
        <f t="shared" si="247"/>
        <v>42121.654282407413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248"/>
        <v>2.0000000000000001E-4</v>
      </c>
      <c r="R2687" s="6">
        <f t="shared" si="249"/>
        <v>10</v>
      </c>
      <c r="S2687" t="str">
        <f t="shared" si="250"/>
        <v>food</v>
      </c>
      <c r="T2687" t="str">
        <f t="shared" si="251"/>
        <v>food trucks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1">
        <f t="shared" si="246"/>
        <v>41892.974803240737</v>
      </c>
      <c r="L2688" s="11">
        <f t="shared" si="247"/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248"/>
        <v>0</v>
      </c>
      <c r="R2688" s="6" t="e">
        <f t="shared" si="249"/>
        <v>#DIV/0!</v>
      </c>
      <c r="S2688" t="str">
        <f t="shared" si="250"/>
        <v>food</v>
      </c>
      <c r="T2688" t="str">
        <f t="shared" si="251"/>
        <v>food trucks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1">
        <f t="shared" si="246"/>
        <v>42154.64025462963</v>
      </c>
      <c r="L2689" s="11">
        <f t="shared" si="247"/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248"/>
        <v>0</v>
      </c>
      <c r="R2689" s="6" t="e">
        <f t="shared" si="249"/>
        <v>#DIV/0!</v>
      </c>
      <c r="S2689" t="str">
        <f t="shared" si="250"/>
        <v>food</v>
      </c>
      <c r="T2689" t="str">
        <f t="shared" si="251"/>
        <v>food trucks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1">
        <f t="shared" si="246"/>
        <v>42028.118865740747</v>
      </c>
      <c r="L2690" s="11">
        <f t="shared" si="247"/>
        <v>42059.125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248"/>
        <v>1.48E-3</v>
      </c>
      <c r="R2690" s="6">
        <f t="shared" si="249"/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1">
        <f t="shared" ref="K2691:K2754" si="252">(((J2691/60)/60)/24)+DATE(1970,1,1)</f>
        <v>42551.961689814809</v>
      </c>
      <c r="L2691" s="11">
        <f t="shared" ref="L2691:L2754" si="253">(((I2691/60)/60)/24)+DATE(1970,1,1)</f>
        <v>42581.961689814809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254">E2691/D2691</f>
        <v>2.8571428571428571E-5</v>
      </c>
      <c r="R2691" s="6">
        <f t="shared" ref="R2691:R2754" si="255">E2691/N2691</f>
        <v>1</v>
      </c>
      <c r="S2691" t="str">
        <f t="shared" ref="S2691:S2754" si="256">LEFT(P2691, SEARCH("/", P2691)-1)</f>
        <v>food</v>
      </c>
      <c r="T2691" t="str">
        <f t="shared" ref="T2691:T2754" si="257">RIGHT(P2691,LEN(P2691)-SEARCH("/",P2691))</f>
        <v>food trucks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1">
        <f t="shared" si="252"/>
        <v>42113.105046296296</v>
      </c>
      <c r="L2692" s="11">
        <f t="shared" si="253"/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254"/>
        <v>0.107325</v>
      </c>
      <c r="R2692" s="6">
        <f t="shared" si="255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1">
        <f t="shared" si="252"/>
        <v>42089.724039351851</v>
      </c>
      <c r="L2693" s="11">
        <f t="shared" si="253"/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254"/>
        <v>5.3846153846153844E-4</v>
      </c>
      <c r="R2693" s="6">
        <f t="shared" si="255"/>
        <v>17.5</v>
      </c>
      <c r="S2693" t="str">
        <f t="shared" si="256"/>
        <v>food</v>
      </c>
      <c r="T2693" t="str">
        <f t="shared" si="257"/>
        <v>food trucks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1">
        <f t="shared" si="252"/>
        <v>42058.334027777775</v>
      </c>
      <c r="L2694" s="11">
        <f t="shared" si="253"/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254"/>
        <v>7.1428571428571426E-3</v>
      </c>
      <c r="R2694" s="6">
        <f t="shared" si="255"/>
        <v>25</v>
      </c>
      <c r="S2694" t="str">
        <f t="shared" si="256"/>
        <v>food</v>
      </c>
      <c r="T2694" t="str">
        <f t="shared" si="257"/>
        <v>food trucks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1">
        <f t="shared" si="252"/>
        <v>41834.138495370367</v>
      </c>
      <c r="L2695" s="11">
        <f t="shared" si="253"/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254"/>
        <v>8.0000000000000002E-3</v>
      </c>
      <c r="R2695" s="6">
        <f t="shared" si="255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1">
        <f t="shared" si="252"/>
        <v>41878.140497685185</v>
      </c>
      <c r="L2696" s="11">
        <f t="shared" si="253"/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254"/>
        <v>3.3333333333333335E-5</v>
      </c>
      <c r="R2696" s="6">
        <f t="shared" si="255"/>
        <v>1</v>
      </c>
      <c r="S2696" t="str">
        <f t="shared" si="256"/>
        <v>food</v>
      </c>
      <c r="T2696" t="str">
        <f t="shared" si="257"/>
        <v>food trucks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1">
        <f t="shared" si="252"/>
        <v>42048.181921296295</v>
      </c>
      <c r="L2697" s="11">
        <f t="shared" si="253"/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254"/>
        <v>4.7333333333333333E-3</v>
      </c>
      <c r="R2697" s="6">
        <f t="shared" si="255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1">
        <f t="shared" si="252"/>
        <v>41964.844444444447</v>
      </c>
      <c r="L2698" s="11">
        <f t="shared" si="253"/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254"/>
        <v>5.6500000000000002E-2</v>
      </c>
      <c r="R2698" s="6">
        <f t="shared" si="255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1">
        <f t="shared" si="252"/>
        <v>42187.940081018518</v>
      </c>
      <c r="L2699" s="11">
        <f t="shared" si="253"/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254"/>
        <v>0.26352173913043481</v>
      </c>
      <c r="R2699" s="6">
        <f t="shared" si="255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1">
        <f t="shared" si="252"/>
        <v>41787.898240740738</v>
      </c>
      <c r="L2700" s="11">
        <f t="shared" si="253"/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254"/>
        <v>3.2512500000000002E-3</v>
      </c>
      <c r="R2700" s="6">
        <f t="shared" si="255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1">
        <f t="shared" si="252"/>
        <v>41829.896562499998</v>
      </c>
      <c r="L2701" s="11">
        <f t="shared" si="253"/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254"/>
        <v>0</v>
      </c>
      <c r="R2701" s="6" t="e">
        <f t="shared" si="255"/>
        <v>#DIV/0!</v>
      </c>
      <c r="S2701" t="str">
        <f t="shared" si="256"/>
        <v>food</v>
      </c>
      <c r="T2701" t="str">
        <f t="shared" si="257"/>
        <v>food trucks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1">
        <f t="shared" si="252"/>
        <v>41870.87467592593</v>
      </c>
      <c r="L2702" s="11">
        <f t="shared" si="253"/>
        <v>41900.87467592593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254"/>
        <v>7.0007000700070005E-3</v>
      </c>
      <c r="R2702" s="6">
        <f t="shared" si="255"/>
        <v>17.5</v>
      </c>
      <c r="S2702" t="str">
        <f t="shared" si="256"/>
        <v>food</v>
      </c>
      <c r="T2702" t="str">
        <f t="shared" si="257"/>
        <v>food trucks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1">
        <f t="shared" si="252"/>
        <v>42801.774699074071</v>
      </c>
      <c r="L2703" s="11">
        <f t="shared" si="253"/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254"/>
        <v>0.46176470588235297</v>
      </c>
      <c r="R2703" s="6">
        <f t="shared" si="255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1">
        <f t="shared" si="252"/>
        <v>42800.801817129628</v>
      </c>
      <c r="L2704" s="11">
        <f t="shared" si="253"/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254"/>
        <v>0.34410000000000002</v>
      </c>
      <c r="R2704" s="6">
        <f t="shared" si="255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1">
        <f t="shared" si="252"/>
        <v>42756.690162037034</v>
      </c>
      <c r="L2705" s="11">
        <f t="shared" si="253"/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254"/>
        <v>1.0375000000000001</v>
      </c>
      <c r="R2705" s="6">
        <f t="shared" si="255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1">
        <f t="shared" si="252"/>
        <v>42787.862430555557</v>
      </c>
      <c r="L2706" s="11">
        <f t="shared" si="253"/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254"/>
        <v>6.0263157894736845E-2</v>
      </c>
      <c r="R2706" s="6">
        <f t="shared" si="255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1">
        <f t="shared" si="252"/>
        <v>42773.916180555556</v>
      </c>
      <c r="L2707" s="11">
        <f t="shared" si="253"/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254"/>
        <v>0.10539393939393939</v>
      </c>
      <c r="R2707" s="6">
        <f t="shared" si="255"/>
        <v>217.375</v>
      </c>
      <c r="S2707" t="str">
        <f t="shared" si="256"/>
        <v>theater</v>
      </c>
      <c r="T2707" t="str">
        <f t="shared" si="257"/>
        <v>spaces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1">
        <f t="shared" si="252"/>
        <v>41899.294942129629</v>
      </c>
      <c r="L2708" s="11">
        <f t="shared" si="253"/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254"/>
        <v>1.1229714285714285</v>
      </c>
      <c r="R2708" s="6">
        <f t="shared" si="255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1">
        <f t="shared" si="252"/>
        <v>41391.782905092594</v>
      </c>
      <c r="L2709" s="11">
        <f t="shared" si="253"/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254"/>
        <v>3.50844625</v>
      </c>
      <c r="R2709" s="6">
        <f t="shared" si="255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1">
        <f t="shared" si="252"/>
        <v>42512.698217592595</v>
      </c>
      <c r="L2710" s="11">
        <f t="shared" si="253"/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254"/>
        <v>2.3321535</v>
      </c>
      <c r="R2710" s="6">
        <f t="shared" si="255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1">
        <f t="shared" si="252"/>
        <v>42612.149780092594</v>
      </c>
      <c r="L2711" s="11">
        <f t="shared" si="253"/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254"/>
        <v>1.01606</v>
      </c>
      <c r="R2711" s="6">
        <f t="shared" si="255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1">
        <f t="shared" si="252"/>
        <v>41828.229490740741</v>
      </c>
      <c r="L2712" s="11">
        <f t="shared" si="253"/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254"/>
        <v>1.5390035000000002</v>
      </c>
      <c r="R2712" s="6">
        <f t="shared" si="255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1">
        <f t="shared" si="252"/>
        <v>41780.745254629634</v>
      </c>
      <c r="L2713" s="11">
        <f t="shared" si="253"/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254"/>
        <v>1.007161125319693</v>
      </c>
      <c r="R2713" s="6">
        <f t="shared" si="255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1">
        <f t="shared" si="252"/>
        <v>41432.062037037038</v>
      </c>
      <c r="L2714" s="11">
        <f t="shared" si="253"/>
        <v>41468.75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254"/>
        <v>1.3138181818181818</v>
      </c>
      <c r="R2714" s="6">
        <f t="shared" si="255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1">
        <f t="shared" si="252"/>
        <v>42322.653749999998</v>
      </c>
      <c r="L2715" s="11">
        <f t="shared" si="253"/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254"/>
        <v>1.0224133333333334</v>
      </c>
      <c r="R2715" s="6">
        <f t="shared" si="255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1">
        <f t="shared" si="252"/>
        <v>42629.655046296291</v>
      </c>
      <c r="L2716" s="11">
        <f t="shared" si="253"/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254"/>
        <v>1.1635599999999999</v>
      </c>
      <c r="R2716" s="6">
        <f t="shared" si="255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1">
        <f t="shared" si="252"/>
        <v>42387.398472222223</v>
      </c>
      <c r="L2717" s="11">
        <f t="shared" si="253"/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254"/>
        <v>2.6462241666666664</v>
      </c>
      <c r="R2717" s="6">
        <f t="shared" si="255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1">
        <f t="shared" si="252"/>
        <v>42255.333252314813</v>
      </c>
      <c r="L2718" s="11">
        <f t="shared" si="253"/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254"/>
        <v>1.1998010000000001</v>
      </c>
      <c r="R2718" s="6">
        <f t="shared" si="255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1">
        <f t="shared" si="252"/>
        <v>41934.914918981485</v>
      </c>
      <c r="L2719" s="11">
        <f t="shared" si="253"/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254"/>
        <v>1.2010400000000001</v>
      </c>
      <c r="R2719" s="6">
        <f t="shared" si="255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1">
        <f t="shared" si="252"/>
        <v>42465.596585648149</v>
      </c>
      <c r="L2720" s="11">
        <f t="shared" si="253"/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254"/>
        <v>1.0358333333333334</v>
      </c>
      <c r="R2720" s="6">
        <f t="shared" si="255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1">
        <f t="shared" si="252"/>
        <v>42418.031180555554</v>
      </c>
      <c r="L2721" s="11">
        <f t="shared" si="253"/>
        <v>42477.989513888882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254"/>
        <v>1.0883333333333334</v>
      </c>
      <c r="R2721" s="6">
        <f t="shared" si="255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1">
        <f t="shared" si="252"/>
        <v>42655.465891203698</v>
      </c>
      <c r="L2722" s="11">
        <f t="shared" si="253"/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254"/>
        <v>1.1812400000000001</v>
      </c>
      <c r="R2722" s="6">
        <f t="shared" si="255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1">
        <f t="shared" si="252"/>
        <v>41493.543958333335</v>
      </c>
      <c r="L2723" s="11">
        <f t="shared" si="253"/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254"/>
        <v>14.62</v>
      </c>
      <c r="R2723" s="6">
        <f t="shared" si="255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1">
        <f t="shared" si="252"/>
        <v>42704.857094907406</v>
      </c>
      <c r="L2724" s="11">
        <f t="shared" si="253"/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254"/>
        <v>2.5253999999999999</v>
      </c>
      <c r="R2724" s="6">
        <f t="shared" si="255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1">
        <f t="shared" si="252"/>
        <v>41944.83898148148</v>
      </c>
      <c r="L2725" s="11">
        <f t="shared" si="253"/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254"/>
        <v>1.4005000000000001</v>
      </c>
      <c r="R2725" s="6">
        <f t="shared" si="255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1">
        <f t="shared" si="252"/>
        <v>42199.32707175926</v>
      </c>
      <c r="L2726" s="11">
        <f t="shared" si="253"/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254"/>
        <v>2.9687520259319289</v>
      </c>
      <c r="R2726" s="6">
        <f t="shared" si="255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1">
        <f t="shared" si="252"/>
        <v>42745.744618055556</v>
      </c>
      <c r="L2727" s="11">
        <f t="shared" si="253"/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254"/>
        <v>1.445425</v>
      </c>
      <c r="R2727" s="6">
        <f t="shared" si="255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1">
        <f t="shared" si="252"/>
        <v>42452.579988425925</v>
      </c>
      <c r="L2728" s="11">
        <f t="shared" si="253"/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254"/>
        <v>1.05745</v>
      </c>
      <c r="R2728" s="6">
        <f t="shared" si="255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1">
        <f t="shared" si="252"/>
        <v>42198.676655092597</v>
      </c>
      <c r="L2729" s="11">
        <f t="shared" si="253"/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254"/>
        <v>4.9321000000000002</v>
      </c>
      <c r="R2729" s="6">
        <f t="shared" si="255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1">
        <f t="shared" si="252"/>
        <v>42333.59993055556</v>
      </c>
      <c r="L2730" s="11">
        <f t="shared" si="253"/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254"/>
        <v>2.0182666666666669</v>
      </c>
      <c r="R2730" s="6">
        <f t="shared" si="255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1">
        <f t="shared" si="252"/>
        <v>42095.240706018521</v>
      </c>
      <c r="L2731" s="11">
        <f t="shared" si="253"/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254"/>
        <v>1.0444</v>
      </c>
      <c r="R2731" s="6">
        <f t="shared" si="255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1">
        <f t="shared" si="252"/>
        <v>41351.541377314818</v>
      </c>
      <c r="L2732" s="11">
        <f t="shared" si="253"/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254"/>
        <v>1.7029262962962963</v>
      </c>
      <c r="R2732" s="6">
        <f t="shared" si="255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1">
        <f t="shared" si="252"/>
        <v>41872.525717592594</v>
      </c>
      <c r="L2733" s="11">
        <f t="shared" si="253"/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254"/>
        <v>1.0430333333333333</v>
      </c>
      <c r="R2733" s="6">
        <f t="shared" si="255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1">
        <f t="shared" si="252"/>
        <v>41389.808194444442</v>
      </c>
      <c r="L2734" s="11">
        <f t="shared" si="253"/>
        <v>41422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254"/>
        <v>1.1825000000000001</v>
      </c>
      <c r="R2734" s="6">
        <f t="shared" si="255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1">
        <f t="shared" si="252"/>
        <v>42044.272847222222</v>
      </c>
      <c r="L2735" s="11">
        <f t="shared" si="253"/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254"/>
        <v>1.07538</v>
      </c>
      <c r="R2735" s="6">
        <f t="shared" si="255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1">
        <f t="shared" si="252"/>
        <v>42626.668888888889</v>
      </c>
      <c r="L2736" s="11">
        <f t="shared" si="253"/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254"/>
        <v>22603</v>
      </c>
      <c r="R2736" s="6">
        <f t="shared" si="255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1">
        <f t="shared" si="252"/>
        <v>41316.120949074073</v>
      </c>
      <c r="L2737" s="11">
        <f t="shared" si="253"/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254"/>
        <v>9.7813466666666677</v>
      </c>
      <c r="R2737" s="6">
        <f t="shared" si="255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1">
        <f t="shared" si="252"/>
        <v>41722.666354166664</v>
      </c>
      <c r="L2738" s="11">
        <f t="shared" si="253"/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254"/>
        <v>1.2290000000000001</v>
      </c>
      <c r="R2738" s="6">
        <f t="shared" si="255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1">
        <f t="shared" si="252"/>
        <v>41611.917673611111</v>
      </c>
      <c r="L2739" s="11">
        <f t="shared" si="253"/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254"/>
        <v>2.4606080000000001</v>
      </c>
      <c r="R2739" s="6">
        <f t="shared" si="255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1">
        <f t="shared" si="252"/>
        <v>42620.143564814818</v>
      </c>
      <c r="L2740" s="11">
        <f t="shared" si="253"/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254"/>
        <v>1.4794</v>
      </c>
      <c r="R2740" s="6">
        <f t="shared" si="255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1">
        <f t="shared" si="252"/>
        <v>41719.887928240743</v>
      </c>
      <c r="L2741" s="11">
        <f t="shared" si="253"/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254"/>
        <v>3.8409090909090908</v>
      </c>
      <c r="R2741" s="6">
        <f t="shared" si="255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1">
        <f t="shared" si="252"/>
        <v>42045.031851851847</v>
      </c>
      <c r="L2742" s="11">
        <f t="shared" si="253"/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254"/>
        <v>1.0333333333333334</v>
      </c>
      <c r="R2742" s="6">
        <f t="shared" si="255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1">
        <f t="shared" si="252"/>
        <v>41911.657430555555</v>
      </c>
      <c r="L2743" s="11">
        <f t="shared" si="253"/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254"/>
        <v>4.3750000000000004E-3</v>
      </c>
      <c r="R2743" s="6">
        <f t="shared" si="255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1">
        <f t="shared" si="252"/>
        <v>41030.719756944447</v>
      </c>
      <c r="L2744" s="11">
        <f t="shared" si="253"/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254"/>
        <v>0.29239999999999999</v>
      </c>
      <c r="R2744" s="6">
        <f t="shared" si="255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1">
        <f t="shared" si="252"/>
        <v>42632.328784722224</v>
      </c>
      <c r="L2745" s="11">
        <f t="shared" si="253"/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254"/>
        <v>0</v>
      </c>
      <c r="R2745" s="6" t="e">
        <f t="shared" si="255"/>
        <v>#DIV/0!</v>
      </c>
      <c r="S2745" t="str">
        <f t="shared" si="256"/>
        <v>publishing</v>
      </c>
      <c r="T2745" t="str">
        <f t="shared" si="257"/>
        <v>children's books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1">
        <f t="shared" si="252"/>
        <v>40938.062476851854</v>
      </c>
      <c r="L2746" s="11">
        <f t="shared" si="253"/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254"/>
        <v>5.2187499999999998E-2</v>
      </c>
      <c r="R2746" s="6">
        <f t="shared" si="255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1">
        <f t="shared" si="252"/>
        <v>41044.988055555557</v>
      </c>
      <c r="L2747" s="11">
        <f t="shared" si="253"/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254"/>
        <v>0.21887499999999999</v>
      </c>
      <c r="R2747" s="6">
        <f t="shared" si="255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1">
        <f t="shared" si="252"/>
        <v>41850.781377314815</v>
      </c>
      <c r="L2748" s="11">
        <f t="shared" si="253"/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254"/>
        <v>0.26700000000000002</v>
      </c>
      <c r="R2748" s="6">
        <f t="shared" si="255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1">
        <f t="shared" si="252"/>
        <v>41044.64811342593</v>
      </c>
      <c r="L2749" s="11">
        <f t="shared" si="253"/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254"/>
        <v>0.28000000000000003</v>
      </c>
      <c r="R2749" s="6">
        <f t="shared" si="255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1">
        <f t="shared" si="252"/>
        <v>42585.7106712963</v>
      </c>
      <c r="L2750" s="11">
        <f t="shared" si="253"/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254"/>
        <v>1.06E-2</v>
      </c>
      <c r="R2750" s="6">
        <f t="shared" si="255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1">
        <f t="shared" si="252"/>
        <v>42068.799039351856</v>
      </c>
      <c r="L2751" s="11">
        <f t="shared" si="253"/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254"/>
        <v>1.0999999999999999E-2</v>
      </c>
      <c r="R2751" s="6">
        <f t="shared" si="255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1">
        <f t="shared" si="252"/>
        <v>41078.899826388886</v>
      </c>
      <c r="L2752" s="11">
        <f t="shared" si="253"/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254"/>
        <v>0</v>
      </c>
      <c r="R2752" s="6" t="e">
        <f t="shared" si="255"/>
        <v>#DIV/0!</v>
      </c>
      <c r="S2752" t="str">
        <f t="shared" si="256"/>
        <v>publishing</v>
      </c>
      <c r="T2752" t="str">
        <f t="shared" si="257"/>
        <v>children's books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1">
        <f t="shared" si="252"/>
        <v>41747.887060185189</v>
      </c>
      <c r="L2753" s="11">
        <f t="shared" si="253"/>
        <v>41807.887060185189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254"/>
        <v>0</v>
      </c>
      <c r="R2753" s="6" t="e">
        <f t="shared" si="255"/>
        <v>#DIV/0!</v>
      </c>
      <c r="S2753" t="str">
        <f t="shared" si="256"/>
        <v>publishing</v>
      </c>
      <c r="T2753" t="str">
        <f t="shared" si="257"/>
        <v>children's books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1">
        <f t="shared" si="252"/>
        <v>40855.765092592592</v>
      </c>
      <c r="L2754" s="11">
        <f t="shared" si="253"/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254"/>
        <v>0.11458333333333333</v>
      </c>
      <c r="R2754" s="6">
        <f t="shared" si="255"/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1">
        <f t="shared" ref="K2755:K2818" si="258">(((J2755/60)/60)/24)+DATE(1970,1,1)</f>
        <v>41117.900729166664</v>
      </c>
      <c r="L2755" s="11">
        <f t="shared" ref="L2755:L2818" si="259">(((I2755/60)/60)/24)+DATE(1970,1,1)</f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260">E2755/D2755</f>
        <v>0.19</v>
      </c>
      <c r="R2755" s="6">
        <f t="shared" ref="R2755:R2818" si="261">E2755/N2755</f>
        <v>47.5</v>
      </c>
      <c r="S2755" t="str">
        <f t="shared" ref="S2755:S2818" si="262">LEFT(P2755, SEARCH("/", P2755)-1)</f>
        <v>publishing</v>
      </c>
      <c r="T2755" t="str">
        <f t="shared" ref="T2755:T2818" si="263">RIGHT(P2755,LEN(P2755)-SEARCH("/",P2755))</f>
        <v>children's books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1">
        <f t="shared" si="258"/>
        <v>41863.636006944449</v>
      </c>
      <c r="L2756" s="11">
        <f t="shared" si="259"/>
        <v>41893.636006944449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260"/>
        <v>0</v>
      </c>
      <c r="R2756" s="6" t="e">
        <f t="shared" si="261"/>
        <v>#DIV/0!</v>
      </c>
      <c r="S2756" t="str">
        <f t="shared" si="262"/>
        <v>publishing</v>
      </c>
      <c r="T2756" t="str">
        <f t="shared" si="263"/>
        <v>children's books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1">
        <f t="shared" si="258"/>
        <v>42072.790821759263</v>
      </c>
      <c r="L2757" s="11">
        <f t="shared" si="259"/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260"/>
        <v>0.52</v>
      </c>
      <c r="R2757" s="6">
        <f t="shared" si="261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1">
        <f t="shared" si="258"/>
        <v>41620.90047453704</v>
      </c>
      <c r="L2758" s="11">
        <f t="shared" si="259"/>
        <v>41650.90047453704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260"/>
        <v>0.1048</v>
      </c>
      <c r="R2758" s="6">
        <f t="shared" si="261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1">
        <f t="shared" si="258"/>
        <v>42573.65662037037</v>
      </c>
      <c r="L2759" s="11">
        <f t="shared" si="259"/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260"/>
        <v>6.6666666666666671E-3</v>
      </c>
      <c r="R2759" s="6">
        <f t="shared" si="261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1">
        <f t="shared" si="258"/>
        <v>42639.441932870366</v>
      </c>
      <c r="L2760" s="11">
        <f t="shared" si="259"/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260"/>
        <v>0.11700000000000001</v>
      </c>
      <c r="R2760" s="6">
        <f t="shared" si="261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1">
        <f t="shared" si="258"/>
        <v>42524.36650462963</v>
      </c>
      <c r="L2761" s="11">
        <f t="shared" si="259"/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260"/>
        <v>0.105</v>
      </c>
      <c r="R2761" s="6">
        <f t="shared" si="261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1">
        <f t="shared" si="258"/>
        <v>41415.461319444446</v>
      </c>
      <c r="L2762" s="11">
        <f t="shared" si="259"/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260"/>
        <v>0</v>
      </c>
      <c r="R2762" s="6" t="e">
        <f t="shared" si="261"/>
        <v>#DIV/0!</v>
      </c>
      <c r="S2762" t="str">
        <f t="shared" si="262"/>
        <v>publishing</v>
      </c>
      <c r="T2762" t="str">
        <f t="shared" si="263"/>
        <v>children's books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1">
        <f t="shared" si="258"/>
        <v>41247.063576388886</v>
      </c>
      <c r="L2763" s="11">
        <f t="shared" si="259"/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260"/>
        <v>7.1999999999999998E-3</v>
      </c>
      <c r="R2763" s="6">
        <f t="shared" si="261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1">
        <f t="shared" si="258"/>
        <v>40927.036979166667</v>
      </c>
      <c r="L2764" s="11">
        <f t="shared" si="259"/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260"/>
        <v>7.6923076923076927E-3</v>
      </c>
      <c r="R2764" s="6">
        <f t="shared" si="261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1">
        <f t="shared" si="258"/>
        <v>41373.579675925925</v>
      </c>
      <c r="L2765" s="11">
        <f t="shared" si="259"/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260"/>
        <v>2.2842639593908631E-3</v>
      </c>
      <c r="R2765" s="6">
        <f t="shared" si="261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1">
        <f t="shared" si="258"/>
        <v>41030.292025462964</v>
      </c>
      <c r="L2766" s="11">
        <f t="shared" si="259"/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260"/>
        <v>1.125E-2</v>
      </c>
      <c r="R2766" s="6">
        <f t="shared" si="261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1">
        <f t="shared" si="258"/>
        <v>41194.579027777778</v>
      </c>
      <c r="L2767" s="11">
        <f t="shared" si="259"/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260"/>
        <v>0</v>
      </c>
      <c r="R2767" s="6" t="e">
        <f t="shared" si="261"/>
        <v>#DIV/0!</v>
      </c>
      <c r="S2767" t="str">
        <f t="shared" si="262"/>
        <v>publishing</v>
      </c>
      <c r="T2767" t="str">
        <f t="shared" si="263"/>
        <v>children's books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1">
        <f t="shared" si="258"/>
        <v>40736.668032407404</v>
      </c>
      <c r="L2768" s="11">
        <f t="shared" si="259"/>
        <v>40766.668032407404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260"/>
        <v>0.02</v>
      </c>
      <c r="R2768" s="6">
        <f t="shared" si="261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1">
        <f t="shared" si="258"/>
        <v>42172.958912037036</v>
      </c>
      <c r="L2769" s="11">
        <f t="shared" si="259"/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260"/>
        <v>8.5000000000000006E-3</v>
      </c>
      <c r="R2769" s="6">
        <f t="shared" si="261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1">
        <f t="shared" si="258"/>
        <v>40967.614849537036</v>
      </c>
      <c r="L2770" s="11">
        <f t="shared" si="259"/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260"/>
        <v>0.14314285714285716</v>
      </c>
      <c r="R2770" s="6">
        <f t="shared" si="261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1">
        <f t="shared" si="258"/>
        <v>41745.826273148145</v>
      </c>
      <c r="L2771" s="11">
        <f t="shared" si="259"/>
        <v>41795.826273148145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260"/>
        <v>2.5000000000000001E-3</v>
      </c>
      <c r="R2771" s="6">
        <f t="shared" si="261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1">
        <f t="shared" si="258"/>
        <v>41686.705208333333</v>
      </c>
      <c r="L2772" s="11">
        <f t="shared" si="259"/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260"/>
        <v>0.1041125</v>
      </c>
      <c r="R2772" s="6">
        <f t="shared" si="261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1">
        <f t="shared" si="258"/>
        <v>41257.531712962962</v>
      </c>
      <c r="L2773" s="11">
        <f t="shared" si="259"/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260"/>
        <v>0</v>
      </c>
      <c r="R2773" s="6" t="e">
        <f t="shared" si="261"/>
        <v>#DIV/0!</v>
      </c>
      <c r="S2773" t="str">
        <f t="shared" si="262"/>
        <v>publishing</v>
      </c>
      <c r="T2773" t="str">
        <f t="shared" si="263"/>
        <v>children's books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1">
        <f t="shared" si="258"/>
        <v>41537.869143518517</v>
      </c>
      <c r="L2774" s="11">
        <f t="shared" si="259"/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260"/>
        <v>0</v>
      </c>
      <c r="R2774" s="6" t="e">
        <f t="shared" si="261"/>
        <v>#DIV/0!</v>
      </c>
      <c r="S2774" t="str">
        <f t="shared" si="262"/>
        <v>publishing</v>
      </c>
      <c r="T2774" t="str">
        <f t="shared" si="263"/>
        <v>children's books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1">
        <f t="shared" si="258"/>
        <v>42474.86482638889</v>
      </c>
      <c r="L2775" s="11">
        <f t="shared" si="259"/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260"/>
        <v>1.8867924528301887E-3</v>
      </c>
      <c r="R2775" s="6">
        <f t="shared" si="261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1">
        <f t="shared" si="258"/>
        <v>41311.126481481479</v>
      </c>
      <c r="L2776" s="11">
        <f t="shared" si="259"/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260"/>
        <v>0.14249999999999999</v>
      </c>
      <c r="R2776" s="6">
        <f t="shared" si="261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1">
        <f t="shared" si="258"/>
        <v>40863.013356481482</v>
      </c>
      <c r="L2777" s="11">
        <f t="shared" si="259"/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260"/>
        <v>0.03</v>
      </c>
      <c r="R2777" s="6">
        <f t="shared" si="261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1">
        <f t="shared" si="258"/>
        <v>42136.297175925924</v>
      </c>
      <c r="L2778" s="11">
        <f t="shared" si="259"/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260"/>
        <v>7.8809523809523815E-2</v>
      </c>
      <c r="R2778" s="6">
        <f t="shared" si="261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1">
        <f t="shared" si="258"/>
        <v>42172.669027777782</v>
      </c>
      <c r="L2779" s="11">
        <f t="shared" si="259"/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260"/>
        <v>3.3333333333333335E-3</v>
      </c>
      <c r="R2779" s="6">
        <f t="shared" si="261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1">
        <f t="shared" si="258"/>
        <v>41846.978078703702</v>
      </c>
      <c r="L2780" s="11">
        <f t="shared" si="259"/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260"/>
        <v>0.25545454545454543</v>
      </c>
      <c r="R2780" s="6">
        <f t="shared" si="261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1">
        <f t="shared" si="258"/>
        <v>42300.585891203707</v>
      </c>
      <c r="L2781" s="11">
        <f t="shared" si="259"/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260"/>
        <v>2.12E-2</v>
      </c>
      <c r="R2781" s="6">
        <f t="shared" si="261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1">
        <f t="shared" si="258"/>
        <v>42774.447777777779</v>
      </c>
      <c r="L2782" s="11">
        <f t="shared" si="259"/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260"/>
        <v>0</v>
      </c>
      <c r="R2782" s="6" t="e">
        <f t="shared" si="261"/>
        <v>#DIV/0!</v>
      </c>
      <c r="S2782" t="str">
        <f t="shared" si="262"/>
        <v>publishing</v>
      </c>
      <c r="T2782" t="str">
        <f t="shared" si="263"/>
        <v>children's books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1">
        <f t="shared" si="258"/>
        <v>42018.94159722222</v>
      </c>
      <c r="L2783" s="11">
        <f t="shared" si="259"/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260"/>
        <v>1.0528</v>
      </c>
      <c r="R2783" s="6">
        <f t="shared" si="261"/>
        <v>47</v>
      </c>
      <c r="S2783" t="str">
        <f t="shared" si="262"/>
        <v>theater</v>
      </c>
      <c r="T2783" t="str">
        <f t="shared" si="263"/>
        <v>plays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1">
        <f t="shared" si="258"/>
        <v>42026.924976851849</v>
      </c>
      <c r="L2784" s="11">
        <f t="shared" si="259"/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260"/>
        <v>1.2</v>
      </c>
      <c r="R2784" s="6">
        <f t="shared" si="261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1">
        <f t="shared" si="258"/>
        <v>42103.535254629634</v>
      </c>
      <c r="L2785" s="11">
        <f t="shared" si="259"/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260"/>
        <v>1.145</v>
      </c>
      <c r="R2785" s="6">
        <f t="shared" si="261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1">
        <f t="shared" si="258"/>
        <v>41920.787534722222</v>
      </c>
      <c r="L2786" s="11">
        <f t="shared" si="259"/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260"/>
        <v>1.19</v>
      </c>
      <c r="R2786" s="6">
        <f t="shared" si="261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1">
        <f t="shared" si="258"/>
        <v>42558.189432870371</v>
      </c>
      <c r="L2787" s="11">
        <f t="shared" si="259"/>
        <v>42587.875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260"/>
        <v>1.0468</v>
      </c>
      <c r="R2787" s="6">
        <f t="shared" si="261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1">
        <f t="shared" si="258"/>
        <v>41815.569212962961</v>
      </c>
      <c r="L2788" s="11">
        <f t="shared" si="259"/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260"/>
        <v>1.1783999999999999</v>
      </c>
      <c r="R2788" s="6">
        <f t="shared" si="261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1">
        <f t="shared" si="258"/>
        <v>41808.198518518519</v>
      </c>
      <c r="L2789" s="11">
        <f t="shared" si="259"/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260"/>
        <v>1.1970000000000001</v>
      </c>
      <c r="R2789" s="6">
        <f t="shared" si="261"/>
        <v>31.5</v>
      </c>
      <c r="S2789" t="str">
        <f t="shared" si="262"/>
        <v>theater</v>
      </c>
      <c r="T2789" t="str">
        <f t="shared" si="263"/>
        <v>plays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1">
        <f t="shared" si="258"/>
        <v>42550.701886574068</v>
      </c>
      <c r="L2790" s="11">
        <f t="shared" si="259"/>
        <v>42580.701886574068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260"/>
        <v>1.0249999999999999</v>
      </c>
      <c r="R2790" s="6">
        <f t="shared" si="261"/>
        <v>102.5</v>
      </c>
      <c r="S2790" t="str">
        <f t="shared" si="262"/>
        <v>theater</v>
      </c>
      <c r="T2790" t="str">
        <f t="shared" si="263"/>
        <v>plays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1">
        <f t="shared" si="258"/>
        <v>42056.013124999998</v>
      </c>
      <c r="L2791" s="11">
        <f t="shared" si="259"/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260"/>
        <v>1.0116666666666667</v>
      </c>
      <c r="R2791" s="6">
        <f t="shared" si="261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1">
        <f t="shared" si="258"/>
        <v>42016.938692129625</v>
      </c>
      <c r="L2792" s="11">
        <f t="shared" si="259"/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260"/>
        <v>1.0533333333333332</v>
      </c>
      <c r="R2792" s="6">
        <f t="shared" si="261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1">
        <f t="shared" si="258"/>
        <v>42591.899988425925</v>
      </c>
      <c r="L2793" s="11">
        <f t="shared" si="259"/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260"/>
        <v>1.0249999999999999</v>
      </c>
      <c r="R2793" s="6">
        <f t="shared" si="261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1">
        <f t="shared" si="258"/>
        <v>42183.231006944443</v>
      </c>
      <c r="L2794" s="11">
        <f t="shared" si="259"/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260"/>
        <v>1.0760000000000001</v>
      </c>
      <c r="R2794" s="6">
        <f t="shared" si="261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1">
        <f t="shared" si="258"/>
        <v>42176.419039351851</v>
      </c>
      <c r="L2795" s="11">
        <f t="shared" si="259"/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260"/>
        <v>1.105675</v>
      </c>
      <c r="R2795" s="6">
        <f t="shared" si="261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1">
        <f t="shared" si="258"/>
        <v>42416.691655092596</v>
      </c>
      <c r="L2796" s="11">
        <f t="shared" si="259"/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260"/>
        <v>1.5</v>
      </c>
      <c r="R2796" s="6">
        <f t="shared" si="261"/>
        <v>25</v>
      </c>
      <c r="S2796" t="str">
        <f t="shared" si="262"/>
        <v>theater</v>
      </c>
      <c r="T2796" t="str">
        <f t="shared" si="263"/>
        <v>plays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1">
        <f t="shared" si="258"/>
        <v>41780.525937500002</v>
      </c>
      <c r="L2797" s="11">
        <f t="shared" si="259"/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260"/>
        <v>1.0428571428571429</v>
      </c>
      <c r="R2797" s="6">
        <f t="shared" si="261"/>
        <v>36.5</v>
      </c>
      <c r="S2797" t="str">
        <f t="shared" si="262"/>
        <v>theater</v>
      </c>
      <c r="T2797" t="str">
        <f t="shared" si="263"/>
        <v>plays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1">
        <f t="shared" si="258"/>
        <v>41795.528101851851</v>
      </c>
      <c r="L2798" s="11">
        <f t="shared" si="259"/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260"/>
        <v>1.155</v>
      </c>
      <c r="R2798" s="6">
        <f t="shared" si="261"/>
        <v>44</v>
      </c>
      <c r="S2798" t="str">
        <f t="shared" si="262"/>
        <v>theater</v>
      </c>
      <c r="T2798" t="str">
        <f t="shared" si="263"/>
        <v>plays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1">
        <f t="shared" si="258"/>
        <v>41798.94027777778</v>
      </c>
      <c r="L2799" s="11">
        <f t="shared" si="259"/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260"/>
        <v>1.02645125</v>
      </c>
      <c r="R2799" s="6">
        <f t="shared" si="261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1">
        <f t="shared" si="258"/>
        <v>42201.675011574072</v>
      </c>
      <c r="L2800" s="11">
        <f t="shared" si="259"/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260"/>
        <v>1.014</v>
      </c>
      <c r="R2800" s="6">
        <f t="shared" si="261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1">
        <f t="shared" si="258"/>
        <v>42507.264699074076</v>
      </c>
      <c r="L2801" s="11">
        <f t="shared" si="259"/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260"/>
        <v>1.1663479999999999</v>
      </c>
      <c r="R2801" s="6">
        <f t="shared" si="261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1">
        <f t="shared" si="258"/>
        <v>41948.552847222221</v>
      </c>
      <c r="L2802" s="11">
        <f t="shared" si="259"/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260"/>
        <v>1.33</v>
      </c>
      <c r="R2802" s="6">
        <f t="shared" si="261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1">
        <f t="shared" si="258"/>
        <v>41900.243159722224</v>
      </c>
      <c r="L2803" s="11">
        <f t="shared" si="259"/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260"/>
        <v>1.3320000000000001</v>
      </c>
      <c r="R2803" s="6">
        <f t="shared" si="261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1">
        <f t="shared" si="258"/>
        <v>42192.64707175926</v>
      </c>
      <c r="L2804" s="11">
        <f t="shared" si="259"/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260"/>
        <v>1.0183333333333333</v>
      </c>
      <c r="R2804" s="6">
        <f t="shared" si="261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1">
        <f t="shared" si="258"/>
        <v>42158.065694444449</v>
      </c>
      <c r="L2805" s="11">
        <f t="shared" si="259"/>
        <v>42201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260"/>
        <v>1.2795000000000001</v>
      </c>
      <c r="R2805" s="6">
        <f t="shared" si="261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1">
        <f t="shared" si="258"/>
        <v>41881.453587962962</v>
      </c>
      <c r="L2806" s="11">
        <f t="shared" si="259"/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260"/>
        <v>1.1499999999999999</v>
      </c>
      <c r="R2806" s="6">
        <f t="shared" si="261"/>
        <v>50</v>
      </c>
      <c r="S2806" t="str">
        <f t="shared" si="262"/>
        <v>theater</v>
      </c>
      <c r="T2806" t="str">
        <f t="shared" si="263"/>
        <v>plays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1">
        <f t="shared" si="258"/>
        <v>42213.505474537036</v>
      </c>
      <c r="L2807" s="11">
        <f t="shared" si="259"/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260"/>
        <v>1.1000000000000001</v>
      </c>
      <c r="R2807" s="6">
        <f t="shared" si="261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1">
        <f t="shared" si="258"/>
        <v>42185.267245370371</v>
      </c>
      <c r="L2808" s="11">
        <f t="shared" si="259"/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260"/>
        <v>1.121</v>
      </c>
      <c r="R2808" s="6">
        <f t="shared" si="261"/>
        <v>44.25</v>
      </c>
      <c r="S2808" t="str">
        <f t="shared" si="262"/>
        <v>theater</v>
      </c>
      <c r="T2808" t="str">
        <f t="shared" si="263"/>
        <v>plays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1">
        <f t="shared" si="258"/>
        <v>42154.873124999998</v>
      </c>
      <c r="L2809" s="11">
        <f t="shared" si="259"/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260"/>
        <v>1.26</v>
      </c>
      <c r="R2809" s="6">
        <f t="shared" si="261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1">
        <f t="shared" si="258"/>
        <v>42208.84646990741</v>
      </c>
      <c r="L2810" s="11">
        <f t="shared" si="259"/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260"/>
        <v>1.0024444444444445</v>
      </c>
      <c r="R2810" s="6">
        <f t="shared" si="261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1">
        <f t="shared" si="258"/>
        <v>42451.496817129635</v>
      </c>
      <c r="L2811" s="11">
        <f t="shared" si="259"/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260"/>
        <v>1.024</v>
      </c>
      <c r="R2811" s="6">
        <f t="shared" si="261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1">
        <f t="shared" si="258"/>
        <v>41759.13962962963</v>
      </c>
      <c r="L2812" s="11">
        <f t="shared" si="259"/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260"/>
        <v>1.0820000000000001</v>
      </c>
      <c r="R2812" s="6">
        <f t="shared" si="261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1">
        <f t="shared" si="258"/>
        <v>42028.496562500004</v>
      </c>
      <c r="L2813" s="11">
        <f t="shared" si="259"/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260"/>
        <v>1.0026999999999999</v>
      </c>
      <c r="R2813" s="6">
        <f t="shared" si="261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1">
        <f t="shared" si="258"/>
        <v>42054.74418981481</v>
      </c>
      <c r="L2814" s="11">
        <f t="shared" si="259"/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260"/>
        <v>1.133</v>
      </c>
      <c r="R2814" s="6">
        <f t="shared" si="261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1">
        <f t="shared" si="258"/>
        <v>42693.742604166662</v>
      </c>
      <c r="L2815" s="11">
        <f t="shared" si="259"/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260"/>
        <v>1.2757571428571428</v>
      </c>
      <c r="R2815" s="6">
        <f t="shared" si="261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1">
        <f t="shared" si="258"/>
        <v>42103.399479166663</v>
      </c>
      <c r="L2816" s="11">
        <f t="shared" si="259"/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260"/>
        <v>1.0773333333333333</v>
      </c>
      <c r="R2816" s="6">
        <f t="shared" si="261"/>
        <v>25.25</v>
      </c>
      <c r="S2816" t="str">
        <f t="shared" si="262"/>
        <v>theater</v>
      </c>
      <c r="T2816" t="str">
        <f t="shared" si="263"/>
        <v>plays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1">
        <f t="shared" si="258"/>
        <v>42559.776724537034</v>
      </c>
      <c r="L2817" s="11">
        <f t="shared" si="259"/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260"/>
        <v>2.42</v>
      </c>
      <c r="R2817" s="6">
        <f t="shared" si="261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1">
        <f t="shared" si="258"/>
        <v>42188.467499999999</v>
      </c>
      <c r="L2818" s="11">
        <f t="shared" si="259"/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260"/>
        <v>1.4156666666666666</v>
      </c>
      <c r="R2818" s="6">
        <f t="shared" si="261"/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1">
        <f t="shared" ref="K2819:K2882" si="264">(((J2819/60)/60)/24)+DATE(1970,1,1)</f>
        <v>42023.634976851856</v>
      </c>
      <c r="L2819" s="11">
        <f t="shared" ref="L2819:L2882" si="265">(((I2819/60)/60)/24)+DATE(1970,1,1)</f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266">E2819/D2819</f>
        <v>1.3</v>
      </c>
      <c r="R2819" s="6">
        <f t="shared" ref="R2819:R2882" si="267">E2819/N2819</f>
        <v>23.636363636363637</v>
      </c>
      <c r="S2819" t="str">
        <f t="shared" ref="S2819:S2882" si="268">LEFT(P2819, SEARCH("/", P2819)-1)</f>
        <v>theater</v>
      </c>
      <c r="T2819" t="str">
        <f t="shared" ref="T2819:T2882" si="269">RIGHT(P2819,LEN(P2819)-SEARCH("/",P2819))</f>
        <v>plays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1">
        <f t="shared" si="264"/>
        <v>42250.598217592589</v>
      </c>
      <c r="L2820" s="11">
        <f t="shared" si="265"/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266"/>
        <v>1.0603</v>
      </c>
      <c r="R2820" s="6">
        <f t="shared" si="267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1">
        <f t="shared" si="264"/>
        <v>42139.525567129633</v>
      </c>
      <c r="L2821" s="11">
        <f t="shared" si="265"/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266"/>
        <v>1.048</v>
      </c>
      <c r="R2821" s="6">
        <f t="shared" si="267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1">
        <f t="shared" si="264"/>
        <v>42401.610983796301</v>
      </c>
      <c r="L2822" s="11">
        <f t="shared" si="265"/>
        <v>42426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266"/>
        <v>1.36</v>
      </c>
      <c r="R2822" s="6">
        <f t="shared" si="267"/>
        <v>13.6</v>
      </c>
      <c r="S2822" t="str">
        <f t="shared" si="268"/>
        <v>theater</v>
      </c>
      <c r="T2822" t="str">
        <f t="shared" si="269"/>
        <v>plays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1">
        <f t="shared" si="264"/>
        <v>41875.922858796301</v>
      </c>
      <c r="L2823" s="11">
        <f t="shared" si="265"/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266"/>
        <v>1</v>
      </c>
      <c r="R2823" s="6">
        <f t="shared" si="267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1">
        <f t="shared" si="264"/>
        <v>42060.683935185181</v>
      </c>
      <c r="L2824" s="11">
        <f t="shared" si="265"/>
        <v>42090.642268518524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266"/>
        <v>1</v>
      </c>
      <c r="R2824" s="6">
        <f t="shared" si="267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1">
        <f t="shared" si="264"/>
        <v>42067.011643518519</v>
      </c>
      <c r="L2825" s="11">
        <f t="shared" si="265"/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266"/>
        <v>1.24</v>
      </c>
      <c r="R2825" s="6">
        <f t="shared" si="267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1">
        <f t="shared" si="264"/>
        <v>42136.270787037036</v>
      </c>
      <c r="L2826" s="11">
        <f t="shared" si="265"/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266"/>
        <v>1.1692307692307693</v>
      </c>
      <c r="R2826" s="6">
        <f t="shared" si="267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1">
        <f t="shared" si="264"/>
        <v>42312.792662037042</v>
      </c>
      <c r="L2827" s="11">
        <f t="shared" si="265"/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266"/>
        <v>1.0333333333333334</v>
      </c>
      <c r="R2827" s="6">
        <f t="shared" si="267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1">
        <f t="shared" si="264"/>
        <v>42171.034861111111</v>
      </c>
      <c r="L2828" s="11">
        <f t="shared" si="265"/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266"/>
        <v>1.0774999999999999</v>
      </c>
      <c r="R2828" s="6">
        <f t="shared" si="267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1">
        <f t="shared" si="264"/>
        <v>42494.683634259258</v>
      </c>
      <c r="L2829" s="11">
        <f t="shared" si="265"/>
        <v>42524.6875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266"/>
        <v>1.2024999999999999</v>
      </c>
      <c r="R2829" s="6">
        <f t="shared" si="267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1">
        <f t="shared" si="264"/>
        <v>42254.264687499999</v>
      </c>
      <c r="L2830" s="11">
        <f t="shared" si="265"/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266"/>
        <v>1.0037894736842106</v>
      </c>
      <c r="R2830" s="6">
        <f t="shared" si="267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1">
        <f t="shared" si="264"/>
        <v>42495.434236111112</v>
      </c>
      <c r="L2831" s="11">
        <f t="shared" si="265"/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266"/>
        <v>1.0651999999999999</v>
      </c>
      <c r="R2831" s="6">
        <f t="shared" si="267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1">
        <f t="shared" si="264"/>
        <v>41758.839675925927</v>
      </c>
      <c r="L2832" s="11">
        <f t="shared" si="265"/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266"/>
        <v>1</v>
      </c>
      <c r="R2832" s="6">
        <f t="shared" si="267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1">
        <f t="shared" si="264"/>
        <v>42171.824884259258</v>
      </c>
      <c r="L2833" s="11">
        <f t="shared" si="265"/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266"/>
        <v>1.1066666666666667</v>
      </c>
      <c r="R2833" s="6">
        <f t="shared" si="267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1">
        <f t="shared" si="264"/>
        <v>41938.709421296298</v>
      </c>
      <c r="L2834" s="11">
        <f t="shared" si="265"/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266"/>
        <v>1.1471959999999999</v>
      </c>
      <c r="R2834" s="6">
        <f t="shared" si="267"/>
        <v>30.189368421052631</v>
      </c>
      <c r="S2834" t="str">
        <f t="shared" si="268"/>
        <v>theater</v>
      </c>
      <c r="T2834" t="str">
        <f t="shared" si="269"/>
        <v>plays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1">
        <f t="shared" si="264"/>
        <v>42268.127696759257</v>
      </c>
      <c r="L2835" s="11">
        <f t="shared" si="265"/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266"/>
        <v>1.0825925925925926</v>
      </c>
      <c r="R2835" s="6">
        <f t="shared" si="267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1">
        <f t="shared" si="264"/>
        <v>42019.959837962961</v>
      </c>
      <c r="L2836" s="11">
        <f t="shared" si="265"/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266"/>
        <v>1.7</v>
      </c>
      <c r="R2836" s="6">
        <f t="shared" si="267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1">
        <f t="shared" si="264"/>
        <v>42313.703900462962</v>
      </c>
      <c r="L2837" s="11">
        <f t="shared" si="265"/>
        <v>42343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266"/>
        <v>1.8709899999999999</v>
      </c>
      <c r="R2837" s="6">
        <f t="shared" si="267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1">
        <f t="shared" si="264"/>
        <v>42746.261782407411</v>
      </c>
      <c r="L2838" s="11">
        <f t="shared" si="265"/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266"/>
        <v>1.0777777777777777</v>
      </c>
      <c r="R2838" s="6">
        <f t="shared" si="267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1">
        <f t="shared" si="264"/>
        <v>42307.908379629633</v>
      </c>
      <c r="L2839" s="11">
        <f t="shared" si="265"/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266"/>
        <v>1</v>
      </c>
      <c r="R2839" s="6">
        <f t="shared" si="267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1">
        <f t="shared" si="264"/>
        <v>41842.607592592591</v>
      </c>
      <c r="L2840" s="11">
        <f t="shared" si="265"/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266"/>
        <v>1.2024999999999999</v>
      </c>
      <c r="R2840" s="6">
        <f t="shared" si="267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1">
        <f t="shared" si="264"/>
        <v>41853.240208333329</v>
      </c>
      <c r="L2841" s="11">
        <f t="shared" si="265"/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266"/>
        <v>1.1142857142857143</v>
      </c>
      <c r="R2841" s="6">
        <f t="shared" si="267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1">
        <f t="shared" si="264"/>
        <v>42060.035636574074</v>
      </c>
      <c r="L2842" s="11">
        <f t="shared" si="265"/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266"/>
        <v>1.04</v>
      </c>
      <c r="R2842" s="6">
        <f t="shared" si="267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1">
        <f t="shared" si="264"/>
        <v>42291.739548611105</v>
      </c>
      <c r="L2843" s="11">
        <f t="shared" si="265"/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266"/>
        <v>0.01</v>
      </c>
      <c r="R2843" s="6">
        <f t="shared" si="267"/>
        <v>10</v>
      </c>
      <c r="S2843" t="str">
        <f t="shared" si="268"/>
        <v>theater</v>
      </c>
      <c r="T2843" t="str">
        <f t="shared" si="269"/>
        <v>plays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1">
        <f t="shared" si="264"/>
        <v>41784.952488425923</v>
      </c>
      <c r="L2844" s="11">
        <f t="shared" si="265"/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266"/>
        <v>0</v>
      </c>
      <c r="R2844" s="6" t="e">
        <f t="shared" si="267"/>
        <v>#DIV/0!</v>
      </c>
      <c r="S2844" t="str">
        <f t="shared" si="268"/>
        <v>theater</v>
      </c>
      <c r="T2844" t="str">
        <f t="shared" si="269"/>
        <v>plays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1">
        <f t="shared" si="264"/>
        <v>42492.737847222219</v>
      </c>
      <c r="L2845" s="11">
        <f t="shared" si="265"/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266"/>
        <v>0</v>
      </c>
      <c r="R2845" s="6" t="e">
        <f t="shared" si="267"/>
        <v>#DIV/0!</v>
      </c>
      <c r="S2845" t="str">
        <f t="shared" si="268"/>
        <v>theater</v>
      </c>
      <c r="T2845" t="str">
        <f t="shared" si="269"/>
        <v>plays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1">
        <f t="shared" si="264"/>
        <v>42709.546064814815</v>
      </c>
      <c r="L2846" s="11">
        <f t="shared" si="265"/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266"/>
        <v>5.4545454545454543E-2</v>
      </c>
      <c r="R2846" s="6">
        <f t="shared" si="267"/>
        <v>30</v>
      </c>
      <c r="S2846" t="str">
        <f t="shared" si="268"/>
        <v>theater</v>
      </c>
      <c r="T2846" t="str">
        <f t="shared" si="269"/>
        <v>plays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1">
        <f t="shared" si="264"/>
        <v>42103.016585648147</v>
      </c>
      <c r="L2847" s="11">
        <f t="shared" si="265"/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266"/>
        <v>0.31546666666666667</v>
      </c>
      <c r="R2847" s="6">
        <f t="shared" si="267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1">
        <f t="shared" si="264"/>
        <v>42108.692060185189</v>
      </c>
      <c r="L2848" s="11">
        <f t="shared" si="265"/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266"/>
        <v>0</v>
      </c>
      <c r="R2848" s="6" t="e">
        <f t="shared" si="267"/>
        <v>#DIV/0!</v>
      </c>
      <c r="S2848" t="str">
        <f t="shared" si="268"/>
        <v>theater</v>
      </c>
      <c r="T2848" t="str">
        <f t="shared" si="269"/>
        <v>plays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1">
        <f t="shared" si="264"/>
        <v>42453.806307870371</v>
      </c>
      <c r="L2849" s="11">
        <f t="shared" si="265"/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266"/>
        <v>0</v>
      </c>
      <c r="R2849" s="6" t="e">
        <f t="shared" si="267"/>
        <v>#DIV/0!</v>
      </c>
      <c r="S2849" t="str">
        <f t="shared" si="268"/>
        <v>theater</v>
      </c>
      <c r="T2849" t="str">
        <f t="shared" si="269"/>
        <v>plays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1">
        <f t="shared" si="264"/>
        <v>42123.648831018523</v>
      </c>
      <c r="L2850" s="11">
        <f t="shared" si="265"/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266"/>
        <v>2E-3</v>
      </c>
      <c r="R2850" s="6">
        <f t="shared" si="267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1">
        <f t="shared" si="264"/>
        <v>42453.428240740745</v>
      </c>
      <c r="L2851" s="11">
        <f t="shared" si="265"/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266"/>
        <v>0.01</v>
      </c>
      <c r="R2851" s="6">
        <f t="shared" si="267"/>
        <v>5</v>
      </c>
      <c r="S2851" t="str">
        <f t="shared" si="268"/>
        <v>theater</v>
      </c>
      <c r="T2851" t="str">
        <f t="shared" si="269"/>
        <v>plays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1">
        <f t="shared" si="264"/>
        <v>41858.007071759261</v>
      </c>
      <c r="L2852" s="11">
        <f t="shared" si="265"/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266"/>
        <v>3.8875E-2</v>
      </c>
      <c r="R2852" s="6">
        <f t="shared" si="267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1">
        <f t="shared" si="264"/>
        <v>42390.002650462964</v>
      </c>
      <c r="L2853" s="11">
        <f t="shared" si="265"/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266"/>
        <v>0</v>
      </c>
      <c r="R2853" s="6" t="e">
        <f t="shared" si="267"/>
        <v>#DIV/0!</v>
      </c>
      <c r="S2853" t="str">
        <f t="shared" si="268"/>
        <v>theater</v>
      </c>
      <c r="T2853" t="str">
        <f t="shared" si="269"/>
        <v>plays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1">
        <f t="shared" si="264"/>
        <v>41781.045173611114</v>
      </c>
      <c r="L2854" s="11">
        <f t="shared" si="265"/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266"/>
        <v>1.9E-2</v>
      </c>
      <c r="R2854" s="6">
        <f t="shared" si="267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1">
        <f t="shared" si="264"/>
        <v>41836.190937499996</v>
      </c>
      <c r="L2855" s="11">
        <f t="shared" si="265"/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266"/>
        <v>0</v>
      </c>
      <c r="R2855" s="6" t="e">
        <f t="shared" si="267"/>
        <v>#DIV/0!</v>
      </c>
      <c r="S2855" t="str">
        <f t="shared" si="268"/>
        <v>theater</v>
      </c>
      <c r="T2855" t="str">
        <f t="shared" si="269"/>
        <v>plays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1">
        <f t="shared" si="264"/>
        <v>42111.71665509259</v>
      </c>
      <c r="L2856" s="11">
        <f t="shared" si="265"/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266"/>
        <v>0.41699999999999998</v>
      </c>
      <c r="R2856" s="6">
        <f t="shared" si="267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1">
        <f t="shared" si="264"/>
        <v>42370.007766203707</v>
      </c>
      <c r="L2857" s="11">
        <f t="shared" si="265"/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266"/>
        <v>0.5</v>
      </c>
      <c r="R2857" s="6">
        <f t="shared" si="267"/>
        <v>60</v>
      </c>
      <c r="S2857" t="str">
        <f t="shared" si="268"/>
        <v>theater</v>
      </c>
      <c r="T2857" t="str">
        <f t="shared" si="269"/>
        <v>plays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1">
        <f t="shared" si="264"/>
        <v>42165.037581018521</v>
      </c>
      <c r="L2858" s="11">
        <f t="shared" si="265"/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266"/>
        <v>4.8666666666666664E-2</v>
      </c>
      <c r="R2858" s="6">
        <f t="shared" si="267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1">
        <f t="shared" si="264"/>
        <v>42726.920081018514</v>
      </c>
      <c r="L2859" s="11">
        <f t="shared" si="265"/>
        <v>42786.75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266"/>
        <v>0.19736842105263158</v>
      </c>
      <c r="R2859" s="6">
        <f t="shared" si="267"/>
        <v>500</v>
      </c>
      <c r="S2859" t="str">
        <f t="shared" si="268"/>
        <v>theater</v>
      </c>
      <c r="T2859" t="str">
        <f t="shared" si="269"/>
        <v>plays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1">
        <f t="shared" si="264"/>
        <v>41954.545081018514</v>
      </c>
      <c r="L2860" s="11">
        <f t="shared" si="265"/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266"/>
        <v>0</v>
      </c>
      <c r="R2860" s="6" t="e">
        <f t="shared" si="267"/>
        <v>#DIV/0!</v>
      </c>
      <c r="S2860" t="str">
        <f t="shared" si="268"/>
        <v>theater</v>
      </c>
      <c r="T2860" t="str">
        <f t="shared" si="269"/>
        <v>plays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1">
        <f t="shared" si="264"/>
        <v>42233.362314814818</v>
      </c>
      <c r="L2861" s="11">
        <f t="shared" si="265"/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266"/>
        <v>1.7500000000000002E-2</v>
      </c>
      <c r="R2861" s="6">
        <f t="shared" si="267"/>
        <v>35</v>
      </c>
      <c r="S2861" t="str">
        <f t="shared" si="268"/>
        <v>theater</v>
      </c>
      <c r="T2861" t="str">
        <f t="shared" si="269"/>
        <v>plays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1">
        <f t="shared" si="264"/>
        <v>42480.800648148142</v>
      </c>
      <c r="L2862" s="11">
        <f t="shared" si="265"/>
        <v>42540.800648148142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266"/>
        <v>6.6500000000000004E-2</v>
      </c>
      <c r="R2862" s="6">
        <f t="shared" si="267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1">
        <f t="shared" si="264"/>
        <v>42257.590833333335</v>
      </c>
      <c r="L2863" s="11">
        <f t="shared" si="265"/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266"/>
        <v>0.32</v>
      </c>
      <c r="R2863" s="6">
        <f t="shared" si="267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1">
        <f t="shared" si="264"/>
        <v>41784.789687500001</v>
      </c>
      <c r="L2864" s="11">
        <f t="shared" si="265"/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266"/>
        <v>4.3307086614173228E-3</v>
      </c>
      <c r="R2864" s="6">
        <f t="shared" si="267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1">
        <f t="shared" si="264"/>
        <v>41831.675034722226</v>
      </c>
      <c r="L2865" s="11">
        <f t="shared" si="265"/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266"/>
        <v>4.0000000000000002E-4</v>
      </c>
      <c r="R2865" s="6">
        <f t="shared" si="267"/>
        <v>20</v>
      </c>
      <c r="S2865" t="str">
        <f t="shared" si="268"/>
        <v>theater</v>
      </c>
      <c r="T2865" t="str">
        <f t="shared" si="269"/>
        <v>plays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1">
        <f t="shared" si="264"/>
        <v>42172.613506944443</v>
      </c>
      <c r="L2866" s="11">
        <f t="shared" si="265"/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266"/>
        <v>1.6E-2</v>
      </c>
      <c r="R2866" s="6">
        <f t="shared" si="267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1">
        <f t="shared" si="264"/>
        <v>41950.114108796297</v>
      </c>
      <c r="L2867" s="11">
        <f t="shared" si="265"/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266"/>
        <v>0</v>
      </c>
      <c r="R2867" s="6" t="e">
        <f t="shared" si="267"/>
        <v>#DIV/0!</v>
      </c>
      <c r="S2867" t="str">
        <f t="shared" si="268"/>
        <v>theater</v>
      </c>
      <c r="T2867" t="str">
        <f t="shared" si="269"/>
        <v>plays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1">
        <f t="shared" si="264"/>
        <v>42627.955104166671</v>
      </c>
      <c r="L2868" s="11">
        <f t="shared" si="265"/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266"/>
        <v>8.9999999999999993E-3</v>
      </c>
      <c r="R2868" s="6">
        <f t="shared" si="267"/>
        <v>22.5</v>
      </c>
      <c r="S2868" t="str">
        <f t="shared" si="268"/>
        <v>theater</v>
      </c>
      <c r="T2868" t="str">
        <f t="shared" si="269"/>
        <v>plays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1">
        <f t="shared" si="264"/>
        <v>42531.195277777777</v>
      </c>
      <c r="L2869" s="11">
        <f t="shared" si="265"/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266"/>
        <v>0.2016</v>
      </c>
      <c r="R2869" s="6">
        <f t="shared" si="267"/>
        <v>50.4</v>
      </c>
      <c r="S2869" t="str">
        <f t="shared" si="268"/>
        <v>theater</v>
      </c>
      <c r="T2869" t="str">
        <f t="shared" si="269"/>
        <v>plays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1">
        <f t="shared" si="264"/>
        <v>42618.827013888891</v>
      </c>
      <c r="L2870" s="11">
        <f t="shared" si="265"/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266"/>
        <v>0.42011733333333334</v>
      </c>
      <c r="R2870" s="6">
        <f t="shared" si="267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1">
        <f t="shared" si="264"/>
        <v>42540.593530092592</v>
      </c>
      <c r="L2871" s="11">
        <f t="shared" si="265"/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266"/>
        <v>8.8500000000000002E-3</v>
      </c>
      <c r="R2871" s="6">
        <f t="shared" si="267"/>
        <v>35.4</v>
      </c>
      <c r="S2871" t="str">
        <f t="shared" si="268"/>
        <v>theater</v>
      </c>
      <c r="T2871" t="str">
        <f t="shared" si="269"/>
        <v>plays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1">
        <f t="shared" si="264"/>
        <v>41746.189409722225</v>
      </c>
      <c r="L2872" s="11">
        <f t="shared" si="265"/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266"/>
        <v>0.15</v>
      </c>
      <c r="R2872" s="6">
        <f t="shared" si="267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1">
        <f t="shared" si="264"/>
        <v>41974.738576388889</v>
      </c>
      <c r="L2873" s="11">
        <f t="shared" si="265"/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266"/>
        <v>4.6699999999999998E-2</v>
      </c>
      <c r="R2873" s="6">
        <f t="shared" si="267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1">
        <f t="shared" si="264"/>
        <v>42115.11618055556</v>
      </c>
      <c r="L2874" s="11">
        <f t="shared" si="265"/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266"/>
        <v>0</v>
      </c>
      <c r="R2874" s="6" t="e">
        <f t="shared" si="267"/>
        <v>#DIV/0!</v>
      </c>
      <c r="S2874" t="str">
        <f t="shared" si="268"/>
        <v>theater</v>
      </c>
      <c r="T2874" t="str">
        <f t="shared" si="269"/>
        <v>plays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1">
        <f t="shared" si="264"/>
        <v>42002.817488425921</v>
      </c>
      <c r="L2875" s="11">
        <f t="shared" si="265"/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266"/>
        <v>0.38119999999999998</v>
      </c>
      <c r="R2875" s="6">
        <f t="shared" si="267"/>
        <v>119.125</v>
      </c>
      <c r="S2875" t="str">
        <f t="shared" si="268"/>
        <v>theater</v>
      </c>
      <c r="T2875" t="str">
        <f t="shared" si="269"/>
        <v>plays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1">
        <f t="shared" si="264"/>
        <v>42722.84474537037</v>
      </c>
      <c r="L2876" s="11">
        <f t="shared" si="265"/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266"/>
        <v>5.4199999999999998E-2</v>
      </c>
      <c r="R2876" s="6">
        <f t="shared" si="267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1">
        <f t="shared" si="264"/>
        <v>42465.128391203703</v>
      </c>
      <c r="L2877" s="11">
        <f t="shared" si="265"/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266"/>
        <v>3.5E-4</v>
      </c>
      <c r="R2877" s="6">
        <f t="shared" si="267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1">
        <f t="shared" si="264"/>
        <v>42171.743969907402</v>
      </c>
      <c r="L2878" s="11">
        <f t="shared" si="265"/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266"/>
        <v>0</v>
      </c>
      <c r="R2878" s="6" t="e">
        <f t="shared" si="267"/>
        <v>#DIV/0!</v>
      </c>
      <c r="S2878" t="str">
        <f t="shared" si="268"/>
        <v>theater</v>
      </c>
      <c r="T2878" t="str">
        <f t="shared" si="269"/>
        <v>plays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1">
        <f t="shared" si="264"/>
        <v>42672.955138888887</v>
      </c>
      <c r="L2879" s="11">
        <f t="shared" si="265"/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266"/>
        <v>0.10833333333333334</v>
      </c>
      <c r="R2879" s="6">
        <f t="shared" si="267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1">
        <f t="shared" si="264"/>
        <v>42128.615682870368</v>
      </c>
      <c r="L2880" s="11">
        <f t="shared" si="265"/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266"/>
        <v>2.1000000000000001E-2</v>
      </c>
      <c r="R2880" s="6">
        <f t="shared" si="267"/>
        <v>15.75</v>
      </c>
      <c r="S2880" t="str">
        <f t="shared" si="268"/>
        <v>theater</v>
      </c>
      <c r="T2880" t="str">
        <f t="shared" si="269"/>
        <v>plays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1">
        <f t="shared" si="264"/>
        <v>42359.725243055553</v>
      </c>
      <c r="L2881" s="11">
        <f t="shared" si="265"/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266"/>
        <v>2.5892857142857141E-3</v>
      </c>
      <c r="R2881" s="6">
        <f t="shared" si="267"/>
        <v>29</v>
      </c>
      <c r="S2881" t="str">
        <f t="shared" si="268"/>
        <v>theater</v>
      </c>
      <c r="T2881" t="str">
        <f t="shared" si="269"/>
        <v>plays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1">
        <f t="shared" si="264"/>
        <v>42192.905694444446</v>
      </c>
      <c r="L2882" s="11">
        <f t="shared" si="265"/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266"/>
        <v>0.23333333333333334</v>
      </c>
      <c r="R2882" s="6">
        <f t="shared" si="267"/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1">
        <f t="shared" ref="K2883:K2946" si="270">(((J2883/60)/60)/24)+DATE(1970,1,1)</f>
        <v>41916.597638888888</v>
      </c>
      <c r="L2883" s="11">
        <f t="shared" ref="L2883:L2946" si="271">(((I2883/60)/60)/24)+DATE(1970,1,1)</f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272">E2883/D2883</f>
        <v>0</v>
      </c>
      <c r="R2883" s="6" t="e">
        <f t="shared" ref="R2883:R2946" si="273">E2883/N2883</f>
        <v>#DIV/0!</v>
      </c>
      <c r="S2883" t="str">
        <f t="shared" ref="S2883:S2946" si="274">LEFT(P2883, SEARCH("/", P2883)-1)</f>
        <v>theater</v>
      </c>
      <c r="T2883" t="str">
        <f t="shared" ref="T2883:T2946" si="275">RIGHT(P2883,LEN(P2883)-SEARCH("/",P2883))</f>
        <v>plays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1">
        <f t="shared" si="270"/>
        <v>42461.596273148149</v>
      </c>
      <c r="L2884" s="11">
        <f t="shared" si="271"/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272"/>
        <v>0.33600000000000002</v>
      </c>
      <c r="R2884" s="6">
        <f t="shared" si="273"/>
        <v>63</v>
      </c>
      <c r="S2884" t="str">
        <f t="shared" si="274"/>
        <v>theater</v>
      </c>
      <c r="T2884" t="str">
        <f t="shared" si="275"/>
        <v>plays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1">
        <f t="shared" si="270"/>
        <v>42370.90320601852</v>
      </c>
      <c r="L2885" s="11">
        <f t="shared" si="271"/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272"/>
        <v>0.1908</v>
      </c>
      <c r="R2885" s="6">
        <f t="shared" si="273"/>
        <v>381.6</v>
      </c>
      <c r="S2885" t="str">
        <f t="shared" si="274"/>
        <v>theater</v>
      </c>
      <c r="T2885" t="str">
        <f t="shared" si="275"/>
        <v>plays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1">
        <f t="shared" si="270"/>
        <v>41948.727256944447</v>
      </c>
      <c r="L2886" s="11">
        <f t="shared" si="271"/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272"/>
        <v>4.1111111111111114E-3</v>
      </c>
      <c r="R2886" s="6">
        <f t="shared" si="273"/>
        <v>46.25</v>
      </c>
      <c r="S2886" t="str">
        <f t="shared" si="274"/>
        <v>theater</v>
      </c>
      <c r="T2886" t="str">
        <f t="shared" si="275"/>
        <v>plays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1">
        <f t="shared" si="270"/>
        <v>42047.07640046296</v>
      </c>
      <c r="L2887" s="11">
        <f t="shared" si="271"/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272"/>
        <v>0.32500000000000001</v>
      </c>
      <c r="R2887" s="6">
        <f t="shared" si="273"/>
        <v>26</v>
      </c>
      <c r="S2887" t="str">
        <f t="shared" si="274"/>
        <v>theater</v>
      </c>
      <c r="T2887" t="str">
        <f t="shared" si="275"/>
        <v>plays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1">
        <f t="shared" si="270"/>
        <v>42261.632916666669</v>
      </c>
      <c r="L2888" s="11">
        <f t="shared" si="271"/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272"/>
        <v>0.05</v>
      </c>
      <c r="R2888" s="6">
        <f t="shared" si="273"/>
        <v>10</v>
      </c>
      <c r="S2888" t="str">
        <f t="shared" si="274"/>
        <v>theater</v>
      </c>
      <c r="T2888" t="str">
        <f t="shared" si="275"/>
        <v>plays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1">
        <f t="shared" si="270"/>
        <v>41985.427361111113</v>
      </c>
      <c r="L2889" s="11">
        <f t="shared" si="271"/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272"/>
        <v>1.6666666666666668E-3</v>
      </c>
      <c r="R2889" s="6">
        <f t="shared" si="273"/>
        <v>5</v>
      </c>
      <c r="S2889" t="str">
        <f t="shared" si="274"/>
        <v>theater</v>
      </c>
      <c r="T2889" t="str">
        <f t="shared" si="275"/>
        <v>plays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1">
        <f t="shared" si="270"/>
        <v>41922.535185185188</v>
      </c>
      <c r="L2890" s="11">
        <f t="shared" si="271"/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272"/>
        <v>0</v>
      </c>
      <c r="R2890" s="6" t="e">
        <f t="shared" si="273"/>
        <v>#DIV/0!</v>
      </c>
      <c r="S2890" t="str">
        <f t="shared" si="274"/>
        <v>theater</v>
      </c>
      <c r="T2890" t="str">
        <f t="shared" si="275"/>
        <v>plays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1">
        <f t="shared" si="270"/>
        <v>41850.863252314812</v>
      </c>
      <c r="L2891" s="11">
        <f t="shared" si="271"/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272"/>
        <v>0.38066666666666665</v>
      </c>
      <c r="R2891" s="6">
        <f t="shared" si="273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1">
        <f t="shared" si="270"/>
        <v>41831.742962962962</v>
      </c>
      <c r="L2892" s="11">
        <f t="shared" si="271"/>
        <v>41860.125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272"/>
        <v>1.0500000000000001E-2</v>
      </c>
      <c r="R2892" s="6">
        <f t="shared" si="273"/>
        <v>7</v>
      </c>
      <c r="S2892" t="str">
        <f t="shared" si="274"/>
        <v>theater</v>
      </c>
      <c r="T2892" t="str">
        <f t="shared" si="275"/>
        <v>plays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1">
        <f t="shared" si="270"/>
        <v>42415.883425925931</v>
      </c>
      <c r="L2893" s="11">
        <f t="shared" si="271"/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272"/>
        <v>2.7300000000000001E-2</v>
      </c>
      <c r="R2893" s="6">
        <f t="shared" si="273"/>
        <v>27.3</v>
      </c>
      <c r="S2893" t="str">
        <f t="shared" si="274"/>
        <v>theater</v>
      </c>
      <c r="T2893" t="str">
        <f t="shared" si="275"/>
        <v>plays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1">
        <f t="shared" si="270"/>
        <v>41869.714166666665</v>
      </c>
      <c r="L2894" s="11">
        <f t="shared" si="271"/>
        <v>41876.875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272"/>
        <v>9.0909090909090912E-2</v>
      </c>
      <c r="R2894" s="6">
        <f t="shared" si="273"/>
        <v>29.411764705882351</v>
      </c>
      <c r="S2894" t="str">
        <f t="shared" si="274"/>
        <v>theater</v>
      </c>
      <c r="T2894" t="str">
        <f t="shared" si="275"/>
        <v>plays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1">
        <f t="shared" si="270"/>
        <v>41953.773090277777</v>
      </c>
      <c r="L2895" s="11">
        <f t="shared" si="271"/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272"/>
        <v>5.0000000000000001E-3</v>
      </c>
      <c r="R2895" s="6">
        <f t="shared" si="273"/>
        <v>12.5</v>
      </c>
      <c r="S2895" t="str">
        <f t="shared" si="274"/>
        <v>theater</v>
      </c>
      <c r="T2895" t="str">
        <f t="shared" si="275"/>
        <v>plays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1">
        <f t="shared" si="270"/>
        <v>42037.986284722225</v>
      </c>
      <c r="L2896" s="11">
        <f t="shared" si="271"/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272"/>
        <v>0</v>
      </c>
      <c r="R2896" s="6" t="e">
        <f t="shared" si="273"/>
        <v>#DIV/0!</v>
      </c>
      <c r="S2896" t="str">
        <f t="shared" si="274"/>
        <v>theater</v>
      </c>
      <c r="T2896" t="str">
        <f t="shared" si="275"/>
        <v>plays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1">
        <f t="shared" si="270"/>
        <v>41811.555462962962</v>
      </c>
      <c r="L2897" s="11">
        <f t="shared" si="271"/>
        <v>41812.875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272"/>
        <v>4.5999999999999999E-2</v>
      </c>
      <c r="R2897" s="6">
        <f t="shared" si="273"/>
        <v>5.75</v>
      </c>
      <c r="S2897" t="str">
        <f t="shared" si="274"/>
        <v>theater</v>
      </c>
      <c r="T2897" t="str">
        <f t="shared" si="275"/>
        <v>plays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1">
        <f t="shared" si="270"/>
        <v>42701.908807870372</v>
      </c>
      <c r="L2898" s="11">
        <f t="shared" si="271"/>
        <v>42716.25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272"/>
        <v>0.20833333333333334</v>
      </c>
      <c r="R2898" s="6">
        <f t="shared" si="273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1">
        <f t="shared" si="270"/>
        <v>42258.646504629629</v>
      </c>
      <c r="L2899" s="11">
        <f t="shared" si="271"/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272"/>
        <v>4.583333333333333E-2</v>
      </c>
      <c r="R2899" s="6">
        <f t="shared" si="273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1">
        <f t="shared" si="270"/>
        <v>42278.664965277778</v>
      </c>
      <c r="L2900" s="11">
        <f t="shared" si="271"/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272"/>
        <v>4.2133333333333335E-2</v>
      </c>
      <c r="R2900" s="6">
        <f t="shared" si="273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1">
        <f t="shared" si="270"/>
        <v>42515.078217592592</v>
      </c>
      <c r="L2901" s="11">
        <f t="shared" si="271"/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272"/>
        <v>0</v>
      </c>
      <c r="R2901" s="6" t="e">
        <f t="shared" si="273"/>
        <v>#DIV/0!</v>
      </c>
      <c r="S2901" t="str">
        <f t="shared" si="274"/>
        <v>theater</v>
      </c>
      <c r="T2901" t="str">
        <f t="shared" si="275"/>
        <v>plays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1">
        <f t="shared" si="270"/>
        <v>41830.234166666669</v>
      </c>
      <c r="L2902" s="11">
        <f t="shared" si="271"/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272"/>
        <v>0.61909090909090914</v>
      </c>
      <c r="R2902" s="6">
        <f t="shared" si="273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1">
        <f t="shared" si="270"/>
        <v>41982.904386574075</v>
      </c>
      <c r="L2903" s="11">
        <f t="shared" si="271"/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272"/>
        <v>8.0000000000000002E-3</v>
      </c>
      <c r="R2903" s="6">
        <f t="shared" si="273"/>
        <v>3</v>
      </c>
      <c r="S2903" t="str">
        <f t="shared" si="274"/>
        <v>theater</v>
      </c>
      <c r="T2903" t="str">
        <f t="shared" si="275"/>
        <v>plays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1">
        <f t="shared" si="270"/>
        <v>42210.439768518518</v>
      </c>
      <c r="L2904" s="11">
        <f t="shared" si="271"/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272"/>
        <v>1.6666666666666666E-4</v>
      </c>
      <c r="R2904" s="6">
        <f t="shared" si="273"/>
        <v>25</v>
      </c>
      <c r="S2904" t="str">
        <f t="shared" si="274"/>
        <v>theater</v>
      </c>
      <c r="T2904" t="str">
        <f t="shared" si="275"/>
        <v>plays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1">
        <f t="shared" si="270"/>
        <v>42196.166874999995</v>
      </c>
      <c r="L2905" s="11">
        <f t="shared" si="271"/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272"/>
        <v>7.7999999999999996E-3</v>
      </c>
      <c r="R2905" s="6">
        <f t="shared" si="273"/>
        <v>9.75</v>
      </c>
      <c r="S2905" t="str">
        <f t="shared" si="274"/>
        <v>theater</v>
      </c>
      <c r="T2905" t="str">
        <f t="shared" si="275"/>
        <v>plays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1">
        <f t="shared" si="270"/>
        <v>41940.967951388891</v>
      </c>
      <c r="L2906" s="11">
        <f t="shared" si="271"/>
        <v>41952.5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272"/>
        <v>0.05</v>
      </c>
      <c r="R2906" s="6">
        <f t="shared" si="273"/>
        <v>18.75</v>
      </c>
      <c r="S2906" t="str">
        <f t="shared" si="274"/>
        <v>theater</v>
      </c>
      <c r="T2906" t="str">
        <f t="shared" si="275"/>
        <v>plays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1">
        <f t="shared" si="270"/>
        <v>42606.056863425925</v>
      </c>
      <c r="L2907" s="11">
        <f t="shared" si="271"/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272"/>
        <v>0.17771428571428571</v>
      </c>
      <c r="R2907" s="6">
        <f t="shared" si="273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1">
        <f t="shared" si="270"/>
        <v>42199.648912037039</v>
      </c>
      <c r="L2908" s="11">
        <f t="shared" si="271"/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272"/>
        <v>9.4166666666666662E-2</v>
      </c>
      <c r="R2908" s="6">
        <f t="shared" si="273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1">
        <f t="shared" si="270"/>
        <v>42444.877743055549</v>
      </c>
      <c r="L2909" s="11">
        <f t="shared" si="271"/>
        <v>42504.877743055549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272"/>
        <v>8.0000000000000004E-4</v>
      </c>
      <c r="R2909" s="6">
        <f t="shared" si="273"/>
        <v>1</v>
      </c>
      <c r="S2909" t="str">
        <f t="shared" si="274"/>
        <v>theater</v>
      </c>
      <c r="T2909" t="str">
        <f t="shared" si="275"/>
        <v>plays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1">
        <f t="shared" si="270"/>
        <v>42499.731701388882</v>
      </c>
      <c r="L2910" s="11">
        <f t="shared" si="271"/>
        <v>42529.731701388882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272"/>
        <v>2.75E-2</v>
      </c>
      <c r="R2910" s="6">
        <f t="shared" si="273"/>
        <v>52.8</v>
      </c>
      <c r="S2910" t="str">
        <f t="shared" si="274"/>
        <v>theater</v>
      </c>
      <c r="T2910" t="str">
        <f t="shared" si="275"/>
        <v>plays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1">
        <f t="shared" si="270"/>
        <v>41929.266215277778</v>
      </c>
      <c r="L2911" s="11">
        <f t="shared" si="271"/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272"/>
        <v>1.1111111111111112E-4</v>
      </c>
      <c r="R2911" s="6">
        <f t="shared" si="273"/>
        <v>20</v>
      </c>
      <c r="S2911" t="str">
        <f t="shared" si="274"/>
        <v>theater</v>
      </c>
      <c r="T2911" t="str">
        <f t="shared" si="275"/>
        <v>plays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1">
        <f t="shared" si="270"/>
        <v>42107.841284722221</v>
      </c>
      <c r="L2912" s="11">
        <f t="shared" si="271"/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272"/>
        <v>3.3333333333333335E-5</v>
      </c>
      <c r="R2912" s="6">
        <f t="shared" si="273"/>
        <v>1</v>
      </c>
      <c r="S2912" t="str">
        <f t="shared" si="274"/>
        <v>theater</v>
      </c>
      <c r="T2912" t="str">
        <f t="shared" si="275"/>
        <v>plays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1">
        <f t="shared" si="270"/>
        <v>42142.768819444449</v>
      </c>
      <c r="L2913" s="11">
        <f t="shared" si="271"/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272"/>
        <v>0.36499999999999999</v>
      </c>
      <c r="R2913" s="6">
        <f t="shared" si="273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1">
        <f t="shared" si="270"/>
        <v>42354.131643518514</v>
      </c>
      <c r="L2914" s="11">
        <f t="shared" si="271"/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272"/>
        <v>0.14058171745152354</v>
      </c>
      <c r="R2914" s="6">
        <f t="shared" si="273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1">
        <f t="shared" si="270"/>
        <v>41828.922905092593</v>
      </c>
      <c r="L2915" s="11">
        <f t="shared" si="271"/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272"/>
        <v>2.0000000000000001E-4</v>
      </c>
      <c r="R2915" s="6">
        <f t="shared" si="273"/>
        <v>1</v>
      </c>
      <c r="S2915" t="str">
        <f t="shared" si="274"/>
        <v>theater</v>
      </c>
      <c r="T2915" t="str">
        <f t="shared" si="275"/>
        <v>plays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1">
        <f t="shared" si="270"/>
        <v>42017.907337962963</v>
      </c>
      <c r="L2916" s="11">
        <f t="shared" si="271"/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272"/>
        <v>4.0000000000000003E-5</v>
      </c>
      <c r="R2916" s="6">
        <f t="shared" si="273"/>
        <v>1</v>
      </c>
      <c r="S2916" t="str">
        <f t="shared" si="274"/>
        <v>theater</v>
      </c>
      <c r="T2916" t="str">
        <f t="shared" si="275"/>
        <v>plays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1">
        <f t="shared" si="270"/>
        <v>42415.398032407407</v>
      </c>
      <c r="L2917" s="11">
        <f t="shared" si="271"/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272"/>
        <v>0.61099999999999999</v>
      </c>
      <c r="R2917" s="6">
        <f t="shared" si="273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1">
        <f t="shared" si="270"/>
        <v>41755.476724537039</v>
      </c>
      <c r="L2918" s="11">
        <f t="shared" si="271"/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272"/>
        <v>7.8378378378378383E-2</v>
      </c>
      <c r="R2918" s="6">
        <f t="shared" si="273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1">
        <f t="shared" si="270"/>
        <v>42245.234340277777</v>
      </c>
      <c r="L2919" s="11">
        <f t="shared" si="271"/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272"/>
        <v>0.2185</v>
      </c>
      <c r="R2919" s="6">
        <f t="shared" si="273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1">
        <f t="shared" si="270"/>
        <v>42278.629710648151</v>
      </c>
      <c r="L2920" s="11">
        <f t="shared" si="271"/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272"/>
        <v>0.27239999999999998</v>
      </c>
      <c r="R2920" s="6">
        <f t="shared" si="273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1">
        <f t="shared" si="270"/>
        <v>41826.61954861111</v>
      </c>
      <c r="L2921" s="11">
        <f t="shared" si="271"/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272"/>
        <v>8.5000000000000006E-2</v>
      </c>
      <c r="R2921" s="6">
        <f t="shared" si="273"/>
        <v>8.5</v>
      </c>
      <c r="S2921" t="str">
        <f t="shared" si="274"/>
        <v>theater</v>
      </c>
      <c r="T2921" t="str">
        <f t="shared" si="275"/>
        <v>plays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1">
        <f t="shared" si="270"/>
        <v>42058.792476851857</v>
      </c>
      <c r="L2922" s="11">
        <f t="shared" si="271"/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272"/>
        <v>0.26840000000000003</v>
      </c>
      <c r="R2922" s="6">
        <f t="shared" si="273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1">
        <f t="shared" si="270"/>
        <v>41877.886620370373</v>
      </c>
      <c r="L2923" s="11">
        <f t="shared" si="271"/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272"/>
        <v>1.29</v>
      </c>
      <c r="R2923" s="6">
        <f t="shared" si="273"/>
        <v>43</v>
      </c>
      <c r="S2923" t="str">
        <f t="shared" si="274"/>
        <v>theater</v>
      </c>
      <c r="T2923" t="str">
        <f t="shared" si="275"/>
        <v>musical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1">
        <f t="shared" si="270"/>
        <v>42097.874155092592</v>
      </c>
      <c r="L2924" s="11">
        <f t="shared" si="271"/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272"/>
        <v>1</v>
      </c>
      <c r="R2924" s="6">
        <f t="shared" si="273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1">
        <f t="shared" si="270"/>
        <v>42013.15253472222</v>
      </c>
      <c r="L2925" s="11">
        <f t="shared" si="271"/>
        <v>42028.125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272"/>
        <v>1</v>
      </c>
      <c r="R2925" s="6">
        <f t="shared" si="273"/>
        <v>30</v>
      </c>
      <c r="S2925" t="str">
        <f t="shared" si="274"/>
        <v>theater</v>
      </c>
      <c r="T2925" t="str">
        <f t="shared" si="275"/>
        <v>musical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1">
        <f t="shared" si="270"/>
        <v>42103.556828703702</v>
      </c>
      <c r="L2926" s="11">
        <f t="shared" si="271"/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272"/>
        <v>1.032</v>
      </c>
      <c r="R2926" s="6">
        <f t="shared" si="273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1">
        <f t="shared" si="270"/>
        <v>41863.584120370368</v>
      </c>
      <c r="L2927" s="11">
        <f t="shared" si="271"/>
        <v>41893.584120370368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272"/>
        <v>1.0244597777777777</v>
      </c>
      <c r="R2927" s="6">
        <f t="shared" si="273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1">
        <f t="shared" si="270"/>
        <v>42044.765960648147</v>
      </c>
      <c r="L2928" s="11">
        <f t="shared" si="271"/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272"/>
        <v>1.25</v>
      </c>
      <c r="R2928" s="6">
        <f t="shared" si="273"/>
        <v>75</v>
      </c>
      <c r="S2928" t="str">
        <f t="shared" si="274"/>
        <v>theater</v>
      </c>
      <c r="T2928" t="str">
        <f t="shared" si="275"/>
        <v>musical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1">
        <f t="shared" si="270"/>
        <v>41806.669317129628</v>
      </c>
      <c r="L2929" s="11">
        <f t="shared" si="271"/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272"/>
        <v>1.3083333333333333</v>
      </c>
      <c r="R2929" s="6">
        <f t="shared" si="273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1">
        <f t="shared" si="270"/>
        <v>42403.998217592598</v>
      </c>
      <c r="L2930" s="11">
        <f t="shared" si="271"/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272"/>
        <v>1</v>
      </c>
      <c r="R2930" s="6">
        <f t="shared" si="273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1">
        <f t="shared" si="270"/>
        <v>41754.564328703702</v>
      </c>
      <c r="L2931" s="11">
        <f t="shared" si="271"/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272"/>
        <v>1.02069375</v>
      </c>
      <c r="R2931" s="6">
        <f t="shared" si="273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1">
        <f t="shared" si="270"/>
        <v>42101.584074074075</v>
      </c>
      <c r="L2932" s="11">
        <f t="shared" si="271"/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272"/>
        <v>1.0092000000000001</v>
      </c>
      <c r="R2932" s="6">
        <f t="shared" si="273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1">
        <f t="shared" si="270"/>
        <v>41872.291238425925</v>
      </c>
      <c r="L2933" s="11">
        <f t="shared" si="271"/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272"/>
        <v>1.06</v>
      </c>
      <c r="R2933" s="6">
        <f t="shared" si="273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1">
        <f t="shared" si="270"/>
        <v>42025.164780092593</v>
      </c>
      <c r="L2934" s="11">
        <f t="shared" si="271"/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272"/>
        <v>1.0509677419354839</v>
      </c>
      <c r="R2934" s="6">
        <f t="shared" si="273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1">
        <f t="shared" si="270"/>
        <v>42495.956631944442</v>
      </c>
      <c r="L2935" s="11">
        <f t="shared" si="271"/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272"/>
        <v>1.0276000000000001</v>
      </c>
      <c r="R2935" s="6">
        <f t="shared" si="273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1">
        <f t="shared" si="270"/>
        <v>41775.636157407411</v>
      </c>
      <c r="L2936" s="11">
        <f t="shared" si="271"/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272"/>
        <v>1.08</v>
      </c>
      <c r="R2936" s="6">
        <f t="shared" si="273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1">
        <f t="shared" si="270"/>
        <v>42553.583425925928</v>
      </c>
      <c r="L2937" s="11">
        <f t="shared" si="271"/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272"/>
        <v>1.0088571428571429</v>
      </c>
      <c r="R2937" s="6">
        <f t="shared" si="273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1">
        <f t="shared" si="270"/>
        <v>41912.650729166664</v>
      </c>
      <c r="L2938" s="11">
        <f t="shared" si="271"/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272"/>
        <v>1.28</v>
      </c>
      <c r="R2938" s="6">
        <f t="shared" si="273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1">
        <f t="shared" si="270"/>
        <v>41803.457326388889</v>
      </c>
      <c r="L2939" s="11">
        <f t="shared" si="271"/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272"/>
        <v>1.3333333333333333</v>
      </c>
      <c r="R2939" s="6">
        <f t="shared" si="273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1">
        <f t="shared" si="270"/>
        <v>42004.703865740739</v>
      </c>
      <c r="L2940" s="11">
        <f t="shared" si="271"/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272"/>
        <v>1.0137499999999999</v>
      </c>
      <c r="R2940" s="6">
        <f t="shared" si="273"/>
        <v>126.71875</v>
      </c>
      <c r="S2940" t="str">
        <f t="shared" si="274"/>
        <v>theater</v>
      </c>
      <c r="T2940" t="str">
        <f t="shared" si="275"/>
        <v>musical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1">
        <f t="shared" si="270"/>
        <v>41845.809166666666</v>
      </c>
      <c r="L2941" s="11">
        <f t="shared" si="271"/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272"/>
        <v>1.0287500000000001</v>
      </c>
      <c r="R2941" s="6">
        <f t="shared" si="273"/>
        <v>329.2</v>
      </c>
      <c r="S2941" t="str">
        <f t="shared" si="274"/>
        <v>theater</v>
      </c>
      <c r="T2941" t="str">
        <f t="shared" si="275"/>
        <v>musical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1">
        <f t="shared" si="270"/>
        <v>41982.773356481484</v>
      </c>
      <c r="L2942" s="11">
        <f t="shared" si="271"/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272"/>
        <v>1.0724</v>
      </c>
      <c r="R2942" s="6">
        <f t="shared" si="273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1">
        <f t="shared" si="270"/>
        <v>42034.960127314815</v>
      </c>
      <c r="L2943" s="11">
        <f t="shared" si="271"/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272"/>
        <v>4.0000000000000003E-5</v>
      </c>
      <c r="R2943" s="6">
        <f t="shared" si="273"/>
        <v>1</v>
      </c>
      <c r="S2943" t="str">
        <f t="shared" si="274"/>
        <v>theater</v>
      </c>
      <c r="T2943" t="str">
        <f t="shared" si="275"/>
        <v>spaces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1">
        <f t="shared" si="270"/>
        <v>42334.803923611107</v>
      </c>
      <c r="L2944" s="11">
        <f t="shared" si="271"/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272"/>
        <v>0.20424999999999999</v>
      </c>
      <c r="R2944" s="6">
        <f t="shared" si="273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1">
        <f t="shared" si="270"/>
        <v>42077.129398148143</v>
      </c>
      <c r="L2945" s="11">
        <f t="shared" si="271"/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272"/>
        <v>0</v>
      </c>
      <c r="R2945" s="6" t="e">
        <f t="shared" si="273"/>
        <v>#DIV/0!</v>
      </c>
      <c r="S2945" t="str">
        <f t="shared" si="274"/>
        <v>theater</v>
      </c>
      <c r="T2945" t="str">
        <f t="shared" si="275"/>
        <v>spaces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1">
        <f t="shared" si="270"/>
        <v>42132.9143287037</v>
      </c>
      <c r="L2946" s="11">
        <f t="shared" si="271"/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272"/>
        <v>0.01</v>
      </c>
      <c r="R2946" s="6">
        <f t="shared" si="273"/>
        <v>100</v>
      </c>
      <c r="S2946" t="str">
        <f t="shared" si="274"/>
        <v>theater</v>
      </c>
      <c r="T2946" t="str">
        <f t="shared" si="275"/>
        <v>spaces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1">
        <f t="shared" ref="K2947:K3010" si="276">(((J2947/60)/60)/24)+DATE(1970,1,1)</f>
        <v>42118.139583333337</v>
      </c>
      <c r="L2947" s="11">
        <f t="shared" ref="L2947:L3010" si="277">(((I2947/60)/60)/24)+DATE(1970,1,1)</f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278">E2947/D2947</f>
        <v>0</v>
      </c>
      <c r="R2947" s="6" t="e">
        <f t="shared" ref="R2947:R3010" si="279">E2947/N2947</f>
        <v>#DIV/0!</v>
      </c>
      <c r="S2947" t="str">
        <f t="shared" ref="S2947:S3010" si="280">LEFT(P2947, SEARCH("/", P2947)-1)</f>
        <v>theater</v>
      </c>
      <c r="T2947" t="str">
        <f t="shared" ref="T2947:T3010" si="281">RIGHT(P2947,LEN(P2947)-SEARCH("/",P2947))</f>
        <v>spaces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1">
        <f t="shared" si="276"/>
        <v>42567.531157407408</v>
      </c>
      <c r="L2948" s="11">
        <f t="shared" si="277"/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278"/>
        <v>1E-3</v>
      </c>
      <c r="R2948" s="6">
        <f t="shared" si="279"/>
        <v>1</v>
      </c>
      <c r="S2948" t="str">
        <f t="shared" si="280"/>
        <v>theater</v>
      </c>
      <c r="T2948" t="str">
        <f t="shared" si="281"/>
        <v>spaces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1">
        <f t="shared" si="276"/>
        <v>42649.562118055561</v>
      </c>
      <c r="L2949" s="11">
        <f t="shared" si="277"/>
        <v>42698.715972222228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278"/>
        <v>4.2880000000000001E-2</v>
      </c>
      <c r="R2949" s="6">
        <f t="shared" si="279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1">
        <f t="shared" si="276"/>
        <v>42097.649224537032</v>
      </c>
      <c r="L2950" s="11">
        <f t="shared" si="277"/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278"/>
        <v>4.8000000000000001E-5</v>
      </c>
      <c r="R2950" s="6">
        <f t="shared" si="279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1">
        <f t="shared" si="276"/>
        <v>42297.823113425926</v>
      </c>
      <c r="L2951" s="11">
        <f t="shared" si="277"/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278"/>
        <v>2.5000000000000001E-2</v>
      </c>
      <c r="R2951" s="6">
        <f t="shared" si="279"/>
        <v>12.5</v>
      </c>
      <c r="S2951" t="str">
        <f t="shared" si="280"/>
        <v>theater</v>
      </c>
      <c r="T2951" t="str">
        <f t="shared" si="281"/>
        <v>spaces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1">
        <f t="shared" si="276"/>
        <v>42362.36518518519</v>
      </c>
      <c r="L2952" s="11">
        <f t="shared" si="277"/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278"/>
        <v>0</v>
      </c>
      <c r="R2952" s="6" t="e">
        <f t="shared" si="279"/>
        <v>#DIV/0!</v>
      </c>
      <c r="S2952" t="str">
        <f t="shared" si="280"/>
        <v>theater</v>
      </c>
      <c r="T2952" t="str">
        <f t="shared" si="281"/>
        <v>spaces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8394</v>
      </c>
      <c r="G2953" t="s">
        <v>8224</v>
      </c>
      <c r="H2953" t="s">
        <v>8246</v>
      </c>
      <c r="I2953">
        <v>1412536573</v>
      </c>
      <c r="J2953">
        <v>1408648573</v>
      </c>
      <c r="K2953" s="11">
        <f t="shared" si="276"/>
        <v>41872.802928240737</v>
      </c>
      <c r="L2953" s="11">
        <f t="shared" si="277"/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278"/>
        <v>2.1919999999999999E-2</v>
      </c>
      <c r="R2953" s="6">
        <f t="shared" si="279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8394</v>
      </c>
      <c r="G2954" t="s">
        <v>8224</v>
      </c>
      <c r="H2954" t="s">
        <v>8246</v>
      </c>
      <c r="I2954">
        <v>1476676800</v>
      </c>
      <c r="J2954">
        <v>1473957239</v>
      </c>
      <c r="K2954" s="11">
        <f t="shared" si="276"/>
        <v>42628.690266203703</v>
      </c>
      <c r="L2954" s="11">
        <f t="shared" si="277"/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278"/>
        <v>8.0250000000000002E-2</v>
      </c>
      <c r="R2954" s="6">
        <f t="shared" si="279"/>
        <v>200.625</v>
      </c>
      <c r="S2954" t="str">
        <f t="shared" si="280"/>
        <v>theater</v>
      </c>
      <c r="T2954" t="str">
        <f t="shared" si="281"/>
        <v>spaces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8394</v>
      </c>
      <c r="G2955" t="s">
        <v>8224</v>
      </c>
      <c r="H2955" t="s">
        <v>8246</v>
      </c>
      <c r="I2955">
        <v>1444330821</v>
      </c>
      <c r="J2955">
        <v>1441738821</v>
      </c>
      <c r="K2955" s="11">
        <f t="shared" si="276"/>
        <v>42255.791909722218</v>
      </c>
      <c r="L2955" s="11">
        <f t="shared" si="277"/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278"/>
        <v>1.5125E-3</v>
      </c>
      <c r="R2955" s="6">
        <f t="shared" si="279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8394</v>
      </c>
      <c r="G2956" t="s">
        <v>8224</v>
      </c>
      <c r="H2956" t="s">
        <v>8246</v>
      </c>
      <c r="I2956">
        <v>1489669203</v>
      </c>
      <c r="J2956">
        <v>1487944803</v>
      </c>
      <c r="K2956" s="11">
        <f t="shared" si="276"/>
        <v>42790.583368055552</v>
      </c>
      <c r="L2956" s="11">
        <f t="shared" si="277"/>
        <v>42810.541701388895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278"/>
        <v>0</v>
      </c>
      <c r="R2956" s="6" t="e">
        <f t="shared" si="279"/>
        <v>#DIV/0!</v>
      </c>
      <c r="S2956" t="str">
        <f t="shared" si="280"/>
        <v>theater</v>
      </c>
      <c r="T2956" t="str">
        <f t="shared" si="281"/>
        <v>spaces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8394</v>
      </c>
      <c r="G2957" t="s">
        <v>8224</v>
      </c>
      <c r="H2957" t="s">
        <v>8246</v>
      </c>
      <c r="I2957">
        <v>1434476849</v>
      </c>
      <c r="J2957">
        <v>1431884849</v>
      </c>
      <c r="K2957" s="11">
        <f t="shared" si="276"/>
        <v>42141.741307870368</v>
      </c>
      <c r="L2957" s="11">
        <f t="shared" si="277"/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278"/>
        <v>0.59583333333333333</v>
      </c>
      <c r="R2957" s="6">
        <f t="shared" si="279"/>
        <v>65</v>
      </c>
      <c r="S2957" t="str">
        <f t="shared" si="280"/>
        <v>theater</v>
      </c>
      <c r="T2957" t="str">
        <f t="shared" si="281"/>
        <v>spaces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8394</v>
      </c>
      <c r="G2958" t="s">
        <v>8224</v>
      </c>
      <c r="H2958" t="s">
        <v>8246</v>
      </c>
      <c r="I2958">
        <v>1462402850</v>
      </c>
      <c r="J2958">
        <v>1459810850</v>
      </c>
      <c r="K2958" s="11">
        <f t="shared" si="276"/>
        <v>42464.958912037036</v>
      </c>
      <c r="L2958" s="11">
        <f t="shared" si="277"/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278"/>
        <v>0.16734177215189874</v>
      </c>
      <c r="R2958" s="6">
        <f t="shared" si="279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8394</v>
      </c>
      <c r="G2959" t="s">
        <v>8224</v>
      </c>
      <c r="H2959" t="s">
        <v>8246</v>
      </c>
      <c r="I2959">
        <v>1427498172</v>
      </c>
      <c r="J2959">
        <v>1422317772</v>
      </c>
      <c r="K2959" s="11">
        <f t="shared" si="276"/>
        <v>42031.011249999996</v>
      </c>
      <c r="L2959" s="11">
        <f t="shared" si="277"/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278"/>
        <v>1.8666666666666668E-2</v>
      </c>
      <c r="R2959" s="6">
        <f t="shared" si="279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8394</v>
      </c>
      <c r="G2960" t="s">
        <v>8224</v>
      </c>
      <c r="H2960" t="s">
        <v>8246</v>
      </c>
      <c r="I2960">
        <v>1462729317</v>
      </c>
      <c r="J2960">
        <v>1457548917</v>
      </c>
      <c r="K2960" s="11">
        <f t="shared" si="276"/>
        <v>42438.779131944444</v>
      </c>
      <c r="L2960" s="11">
        <f t="shared" si="277"/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278"/>
        <v>0</v>
      </c>
      <c r="R2960" s="6" t="e">
        <f t="shared" si="279"/>
        <v>#DIV/0!</v>
      </c>
      <c r="S2960" t="str">
        <f t="shared" si="280"/>
        <v>theater</v>
      </c>
      <c r="T2960" t="str">
        <f t="shared" si="281"/>
        <v>spaces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8394</v>
      </c>
      <c r="G2961" t="s">
        <v>8225</v>
      </c>
      <c r="H2961" t="s">
        <v>8247</v>
      </c>
      <c r="I2961">
        <v>1465258325</v>
      </c>
      <c r="J2961">
        <v>1462666325</v>
      </c>
      <c r="K2961" s="11">
        <f t="shared" si="276"/>
        <v>42498.008391203708</v>
      </c>
      <c r="L2961" s="11">
        <f t="shared" si="277"/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278"/>
        <v>0</v>
      </c>
      <c r="R2961" s="6" t="e">
        <f t="shared" si="279"/>
        <v>#DIV/0!</v>
      </c>
      <c r="S2961" t="str">
        <f t="shared" si="280"/>
        <v>theater</v>
      </c>
      <c r="T2961" t="str">
        <f t="shared" si="281"/>
        <v>spaces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8394</v>
      </c>
      <c r="G2962" t="s">
        <v>8224</v>
      </c>
      <c r="H2962" t="s">
        <v>8246</v>
      </c>
      <c r="I2962">
        <v>1410459023</v>
      </c>
      <c r="J2962">
        <v>1407867023</v>
      </c>
      <c r="K2962" s="11">
        <f t="shared" si="276"/>
        <v>41863.757210648146</v>
      </c>
      <c r="L2962" s="11">
        <f t="shared" si="277"/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278"/>
        <v>0</v>
      </c>
      <c r="R2962" s="6" t="e">
        <f t="shared" si="279"/>
        <v>#DIV/0!</v>
      </c>
      <c r="S2962" t="str">
        <f t="shared" si="280"/>
        <v>theater</v>
      </c>
      <c r="T2962" t="str">
        <f t="shared" si="281"/>
        <v>spaces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1">
        <f t="shared" si="276"/>
        <v>42061.212488425925</v>
      </c>
      <c r="L2963" s="11">
        <f t="shared" si="277"/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278"/>
        <v>1.0962000000000001</v>
      </c>
      <c r="R2963" s="6">
        <f t="shared" si="279"/>
        <v>50.75</v>
      </c>
      <c r="S2963" t="str">
        <f t="shared" si="280"/>
        <v>theater</v>
      </c>
      <c r="T2963" t="str">
        <f t="shared" si="281"/>
        <v>plays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1">
        <f t="shared" si="276"/>
        <v>42036.24428240741</v>
      </c>
      <c r="L2964" s="11">
        <f t="shared" si="277"/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278"/>
        <v>1.218</v>
      </c>
      <c r="R2964" s="6">
        <f t="shared" si="279"/>
        <v>60.9</v>
      </c>
      <c r="S2964" t="str">
        <f t="shared" si="280"/>
        <v>theater</v>
      </c>
      <c r="T2964" t="str">
        <f t="shared" si="281"/>
        <v>plays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1">
        <f t="shared" si="276"/>
        <v>42157.470185185186</v>
      </c>
      <c r="L2965" s="11">
        <f t="shared" si="277"/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278"/>
        <v>1.0685</v>
      </c>
      <c r="R2965" s="6">
        <f t="shared" si="279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1">
        <f t="shared" si="276"/>
        <v>41827.909942129627</v>
      </c>
      <c r="L2966" s="11">
        <f t="shared" si="277"/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278"/>
        <v>1.0071379999999999</v>
      </c>
      <c r="R2966" s="6">
        <f t="shared" si="279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1">
        <f t="shared" si="276"/>
        <v>42162.729548611111</v>
      </c>
      <c r="L2967" s="11">
        <f t="shared" si="277"/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278"/>
        <v>1.0900000000000001</v>
      </c>
      <c r="R2967" s="6">
        <f t="shared" si="279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1">
        <f t="shared" si="276"/>
        <v>42233.738564814819</v>
      </c>
      <c r="L2968" s="11">
        <f t="shared" si="277"/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278"/>
        <v>1.1363000000000001</v>
      </c>
      <c r="R2968" s="6">
        <f t="shared" si="279"/>
        <v>88.7734375</v>
      </c>
      <c r="S2968" t="str">
        <f t="shared" si="280"/>
        <v>theater</v>
      </c>
      <c r="T2968" t="str">
        <f t="shared" si="281"/>
        <v>plays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1">
        <f t="shared" si="276"/>
        <v>42042.197824074072</v>
      </c>
      <c r="L2969" s="11">
        <f t="shared" si="277"/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278"/>
        <v>1.1392</v>
      </c>
      <c r="R2969" s="6">
        <f t="shared" si="279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1">
        <f t="shared" si="276"/>
        <v>42585.523842592593</v>
      </c>
      <c r="L2970" s="11">
        <f t="shared" si="277"/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278"/>
        <v>1.06</v>
      </c>
      <c r="R2970" s="6">
        <f t="shared" si="279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1">
        <f t="shared" si="276"/>
        <v>42097.786493055552</v>
      </c>
      <c r="L2971" s="11">
        <f t="shared" si="277"/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278"/>
        <v>1.625</v>
      </c>
      <c r="R2971" s="6">
        <f t="shared" si="279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1">
        <f t="shared" si="276"/>
        <v>41808.669571759259</v>
      </c>
      <c r="L2972" s="11">
        <f t="shared" si="277"/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278"/>
        <v>1.06</v>
      </c>
      <c r="R2972" s="6">
        <f t="shared" si="279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1">
        <f t="shared" si="276"/>
        <v>41852.658310185187</v>
      </c>
      <c r="L2973" s="11">
        <f t="shared" si="277"/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278"/>
        <v>1.0015624999999999</v>
      </c>
      <c r="R2973" s="6">
        <f t="shared" si="279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1">
        <f t="shared" si="276"/>
        <v>42694.110185185185</v>
      </c>
      <c r="L2974" s="11">
        <f t="shared" si="277"/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278"/>
        <v>1.0535000000000001</v>
      </c>
      <c r="R2974" s="6">
        <f t="shared" si="279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1">
        <f t="shared" si="276"/>
        <v>42341.818379629629</v>
      </c>
      <c r="L2975" s="11">
        <f t="shared" si="277"/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278"/>
        <v>1.748</v>
      </c>
      <c r="R2975" s="6">
        <f t="shared" si="279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1">
        <f t="shared" si="276"/>
        <v>41880.061006944445</v>
      </c>
      <c r="L2976" s="11">
        <f t="shared" si="277"/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278"/>
        <v>1.02</v>
      </c>
      <c r="R2976" s="6">
        <f t="shared" si="279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1">
        <f t="shared" si="276"/>
        <v>41941.683865740742</v>
      </c>
      <c r="L2977" s="11">
        <f t="shared" si="277"/>
        <v>41970.125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278"/>
        <v>1.00125</v>
      </c>
      <c r="R2977" s="6">
        <f t="shared" si="279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1">
        <f t="shared" si="276"/>
        <v>42425.730671296296</v>
      </c>
      <c r="L2978" s="11">
        <f t="shared" si="277"/>
        <v>42442.5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278"/>
        <v>1.7142857142857142</v>
      </c>
      <c r="R2978" s="6">
        <f t="shared" si="279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1">
        <f t="shared" si="276"/>
        <v>42026.88118055556</v>
      </c>
      <c r="L2979" s="11">
        <f t="shared" si="277"/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278"/>
        <v>1.1356666666666666</v>
      </c>
      <c r="R2979" s="6">
        <f t="shared" si="279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1">
        <f t="shared" si="276"/>
        <v>41922.640590277777</v>
      </c>
      <c r="L2980" s="11">
        <f t="shared" si="277"/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278"/>
        <v>1.2946666666666666</v>
      </c>
      <c r="R2980" s="6">
        <f t="shared" si="279"/>
        <v>60.6875</v>
      </c>
      <c r="S2980" t="str">
        <f t="shared" si="280"/>
        <v>theater</v>
      </c>
      <c r="T2980" t="str">
        <f t="shared" si="281"/>
        <v>plays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1">
        <f t="shared" si="276"/>
        <v>41993.824340277773</v>
      </c>
      <c r="L2981" s="11">
        <f t="shared" si="277"/>
        <v>42010.25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278"/>
        <v>1.014</v>
      </c>
      <c r="R2981" s="6">
        <f t="shared" si="279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1">
        <f t="shared" si="276"/>
        <v>42219.915856481486</v>
      </c>
      <c r="L2982" s="11">
        <f t="shared" si="277"/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278"/>
        <v>1.0916666666666666</v>
      </c>
      <c r="R2982" s="6">
        <f t="shared" si="279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1">
        <f t="shared" si="276"/>
        <v>42225.559675925921</v>
      </c>
      <c r="L2983" s="11">
        <f t="shared" si="277"/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278"/>
        <v>1.28925</v>
      </c>
      <c r="R2983" s="6">
        <f t="shared" si="279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1">
        <f t="shared" si="276"/>
        <v>42381.686840277776</v>
      </c>
      <c r="L2984" s="11">
        <f t="shared" si="277"/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278"/>
        <v>1.0206</v>
      </c>
      <c r="R2984" s="6">
        <f t="shared" si="279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1">
        <f t="shared" si="276"/>
        <v>41894.632361111115</v>
      </c>
      <c r="L2985" s="11">
        <f t="shared" si="277"/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278"/>
        <v>1.465395775862069</v>
      </c>
      <c r="R2985" s="6">
        <f t="shared" si="279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1">
        <f t="shared" si="276"/>
        <v>42576.278715277775</v>
      </c>
      <c r="L2986" s="11">
        <f t="shared" si="277"/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278"/>
        <v>1.00352</v>
      </c>
      <c r="R2986" s="6">
        <f t="shared" si="279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1">
        <f t="shared" si="276"/>
        <v>42654.973703703698</v>
      </c>
      <c r="L2987" s="11">
        <f t="shared" si="277"/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278"/>
        <v>1.2164999999999999</v>
      </c>
      <c r="R2987" s="6">
        <f t="shared" si="279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1">
        <f t="shared" si="276"/>
        <v>42431.500069444446</v>
      </c>
      <c r="L2988" s="11">
        <f t="shared" si="277"/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278"/>
        <v>1.0549999999999999</v>
      </c>
      <c r="R2988" s="6">
        <f t="shared" si="279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1">
        <f t="shared" si="276"/>
        <v>42627.307303240741</v>
      </c>
      <c r="L2989" s="11">
        <f t="shared" si="277"/>
        <v>42656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278"/>
        <v>1.1040080000000001</v>
      </c>
      <c r="R2989" s="6">
        <f t="shared" si="279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1">
        <f t="shared" si="276"/>
        <v>42511.362048611118</v>
      </c>
      <c r="L2990" s="11">
        <f t="shared" si="277"/>
        <v>42541.362048611118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278"/>
        <v>1</v>
      </c>
      <c r="R2990" s="6">
        <f t="shared" si="279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1">
        <f t="shared" si="276"/>
        <v>42337.02039351852</v>
      </c>
      <c r="L2991" s="11">
        <f t="shared" si="277"/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278"/>
        <v>1.76535</v>
      </c>
      <c r="R2991" s="6">
        <f t="shared" si="279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1">
        <f t="shared" si="276"/>
        <v>42341.57430555555</v>
      </c>
      <c r="L2992" s="11">
        <f t="shared" si="277"/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278"/>
        <v>1</v>
      </c>
      <c r="R2992" s="6">
        <f t="shared" si="279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1">
        <f t="shared" si="276"/>
        <v>42740.837152777778</v>
      </c>
      <c r="L2993" s="11">
        <f t="shared" si="277"/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278"/>
        <v>1.0329411764705883</v>
      </c>
      <c r="R2993" s="6">
        <f t="shared" si="279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1">
        <f t="shared" si="276"/>
        <v>42622.767476851848</v>
      </c>
      <c r="L2994" s="11">
        <f t="shared" si="277"/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278"/>
        <v>1.0449999999999999</v>
      </c>
      <c r="R2994" s="6">
        <f t="shared" si="279"/>
        <v>48.984375</v>
      </c>
      <c r="S2994" t="str">
        <f t="shared" si="280"/>
        <v>theater</v>
      </c>
      <c r="T2994" t="str">
        <f t="shared" si="281"/>
        <v>spaces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1">
        <f t="shared" si="276"/>
        <v>42390.838738425926</v>
      </c>
      <c r="L2995" s="11">
        <f t="shared" si="277"/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278"/>
        <v>1.0029999999999999</v>
      </c>
      <c r="R2995" s="6">
        <f t="shared" si="279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1">
        <f t="shared" si="276"/>
        <v>41885.478842592594</v>
      </c>
      <c r="L2996" s="11">
        <f t="shared" si="277"/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278"/>
        <v>4.577466666666667</v>
      </c>
      <c r="R2996" s="6">
        <f t="shared" si="279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1">
        <f t="shared" si="276"/>
        <v>42724.665173611109</v>
      </c>
      <c r="L2997" s="11">
        <f t="shared" si="277"/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278"/>
        <v>1.0496000000000001</v>
      </c>
      <c r="R2997" s="6">
        <f t="shared" si="279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1">
        <f t="shared" si="276"/>
        <v>42090.912500000006</v>
      </c>
      <c r="L2998" s="11">
        <f t="shared" si="277"/>
        <v>42150.912500000006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278"/>
        <v>1.7194285714285715</v>
      </c>
      <c r="R2998" s="6">
        <f t="shared" si="279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1">
        <f t="shared" si="276"/>
        <v>42775.733715277776</v>
      </c>
      <c r="L2999" s="11">
        <f t="shared" si="277"/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278"/>
        <v>1.0373000000000001</v>
      </c>
      <c r="R2999" s="6">
        <f t="shared" si="279"/>
        <v>90.2</v>
      </c>
      <c r="S2999" t="str">
        <f t="shared" si="280"/>
        <v>theater</v>
      </c>
      <c r="T2999" t="str">
        <f t="shared" si="281"/>
        <v>spaces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1">
        <f t="shared" si="276"/>
        <v>41778.193622685183</v>
      </c>
      <c r="L3000" s="11">
        <f t="shared" si="277"/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278"/>
        <v>1.0302899999999999</v>
      </c>
      <c r="R3000" s="6">
        <f t="shared" si="279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1">
        <f t="shared" si="276"/>
        <v>42780.740277777775</v>
      </c>
      <c r="L3001" s="11">
        <f t="shared" si="277"/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278"/>
        <v>1.1888888888888889</v>
      </c>
      <c r="R3001" s="6">
        <f t="shared" si="279"/>
        <v>80.25</v>
      </c>
      <c r="S3001" t="str">
        <f t="shared" si="280"/>
        <v>theater</v>
      </c>
      <c r="T3001" t="str">
        <f t="shared" si="281"/>
        <v>spaces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1">
        <f t="shared" si="276"/>
        <v>42752.827199074076</v>
      </c>
      <c r="L3002" s="11">
        <f t="shared" si="277"/>
        <v>42766.75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278"/>
        <v>1</v>
      </c>
      <c r="R3002" s="6">
        <f t="shared" si="279"/>
        <v>62.5</v>
      </c>
      <c r="S3002" t="str">
        <f t="shared" si="280"/>
        <v>theater</v>
      </c>
      <c r="T3002" t="str">
        <f t="shared" si="281"/>
        <v>spaces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1">
        <f t="shared" si="276"/>
        <v>42534.895625000005</v>
      </c>
      <c r="L3003" s="11">
        <f t="shared" si="277"/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278"/>
        <v>3.1869988910451896</v>
      </c>
      <c r="R3003" s="6">
        <f t="shared" si="279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1">
        <f t="shared" si="276"/>
        <v>41239.83625</v>
      </c>
      <c r="L3004" s="11">
        <f t="shared" si="277"/>
        <v>41269.83625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278"/>
        <v>1.0850614285714286</v>
      </c>
      <c r="R3004" s="6">
        <f t="shared" si="279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1">
        <f t="shared" si="276"/>
        <v>42398.849259259259</v>
      </c>
      <c r="L3005" s="11">
        <f t="shared" si="277"/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278"/>
        <v>1.0116666666666667</v>
      </c>
      <c r="R3005" s="6">
        <f t="shared" si="279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1">
        <f t="shared" si="276"/>
        <v>41928.881064814814</v>
      </c>
      <c r="L3006" s="11">
        <f t="shared" si="277"/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278"/>
        <v>1.12815</v>
      </c>
      <c r="R3006" s="6">
        <f t="shared" si="279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1">
        <f t="shared" si="276"/>
        <v>41888.674826388888</v>
      </c>
      <c r="L3007" s="11">
        <f t="shared" si="277"/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278"/>
        <v>1.2049622641509434</v>
      </c>
      <c r="R3007" s="6">
        <f t="shared" si="279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1">
        <f t="shared" si="276"/>
        <v>41957.756840277783</v>
      </c>
      <c r="L3008" s="11">
        <f t="shared" si="277"/>
        <v>41987.756840277783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278"/>
        <v>1.0774999999999999</v>
      </c>
      <c r="R3008" s="6">
        <f t="shared" si="279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1">
        <f t="shared" si="276"/>
        <v>42098.216238425928</v>
      </c>
      <c r="L3009" s="11">
        <f t="shared" si="277"/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278"/>
        <v>1.8</v>
      </c>
      <c r="R3009" s="6">
        <f t="shared" si="279"/>
        <v>54</v>
      </c>
      <c r="S3009" t="str">
        <f t="shared" si="280"/>
        <v>theater</v>
      </c>
      <c r="T3009" t="str">
        <f t="shared" si="281"/>
        <v>spaces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1">
        <f t="shared" si="276"/>
        <v>42360.212025462963</v>
      </c>
      <c r="L3010" s="11">
        <f t="shared" si="277"/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278"/>
        <v>1.0116666666666667</v>
      </c>
      <c r="R3010" s="6">
        <f t="shared" si="279"/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1">
        <f t="shared" ref="K3011:K3074" si="282">(((J3011/60)/60)/24)+DATE(1970,1,1)</f>
        <v>41939.569907407407</v>
      </c>
      <c r="L3011" s="11">
        <f t="shared" ref="L3011:L3074" si="283">(((I3011/60)/60)/24)+DATE(1970,1,1)</f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284">E3011/D3011</f>
        <v>1.19756</v>
      </c>
      <c r="R3011" s="6">
        <f t="shared" ref="R3011:R3074" si="285">E3011/N3011</f>
        <v>233.8984375</v>
      </c>
      <c r="S3011" t="str">
        <f t="shared" ref="S3011:S3074" si="286">LEFT(P3011, SEARCH("/", P3011)-1)</f>
        <v>theater</v>
      </c>
      <c r="T3011" t="str">
        <f t="shared" ref="T3011:T3074" si="287">RIGHT(P3011,LEN(P3011)-SEARCH("/",P3011))</f>
        <v>spaces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1">
        <f t="shared" si="282"/>
        <v>41996.832395833335</v>
      </c>
      <c r="L3012" s="11">
        <f t="shared" si="283"/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284"/>
        <v>1.58</v>
      </c>
      <c r="R3012" s="6">
        <f t="shared" si="285"/>
        <v>158</v>
      </c>
      <c r="S3012" t="str">
        <f t="shared" si="286"/>
        <v>theater</v>
      </c>
      <c r="T3012" t="str">
        <f t="shared" si="287"/>
        <v>spaces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1">
        <f t="shared" si="282"/>
        <v>42334.468935185185</v>
      </c>
      <c r="L3013" s="11">
        <f t="shared" si="283"/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284"/>
        <v>1.2366666666666666</v>
      </c>
      <c r="R3013" s="6">
        <f t="shared" si="285"/>
        <v>14.84</v>
      </c>
      <c r="S3013" t="str">
        <f t="shared" si="286"/>
        <v>theater</v>
      </c>
      <c r="T3013" t="str">
        <f t="shared" si="287"/>
        <v>spaces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1">
        <f t="shared" si="282"/>
        <v>42024.702893518523</v>
      </c>
      <c r="L3014" s="11">
        <f t="shared" si="283"/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284"/>
        <v>1.1712499999999999</v>
      </c>
      <c r="R3014" s="6">
        <f t="shared" si="285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1">
        <f t="shared" si="282"/>
        <v>42146.836215277777</v>
      </c>
      <c r="L3015" s="11">
        <f t="shared" si="283"/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284"/>
        <v>1.5696000000000001</v>
      </c>
      <c r="R3015" s="6">
        <f t="shared" si="285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1">
        <f t="shared" si="282"/>
        <v>41920.123611111114</v>
      </c>
      <c r="L3016" s="11">
        <f t="shared" si="283"/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284"/>
        <v>1.13104</v>
      </c>
      <c r="R3016" s="6">
        <f t="shared" si="285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1">
        <f t="shared" si="282"/>
        <v>41785.72729166667</v>
      </c>
      <c r="L3017" s="11">
        <f t="shared" si="283"/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284"/>
        <v>1.0317647058823529</v>
      </c>
      <c r="R3017" s="6">
        <f t="shared" si="285"/>
        <v>87.7</v>
      </c>
      <c r="S3017" t="str">
        <f t="shared" si="286"/>
        <v>theater</v>
      </c>
      <c r="T3017" t="str">
        <f t="shared" si="287"/>
        <v>spaces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1">
        <f t="shared" si="282"/>
        <v>41778.548055555555</v>
      </c>
      <c r="L3018" s="11">
        <f t="shared" si="283"/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284"/>
        <v>1.0261176470588236</v>
      </c>
      <c r="R3018" s="6">
        <f t="shared" si="285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1">
        <f t="shared" si="282"/>
        <v>41841.850034722222</v>
      </c>
      <c r="L3019" s="11">
        <f t="shared" si="283"/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284"/>
        <v>1.0584090909090909</v>
      </c>
      <c r="R3019" s="6">
        <f t="shared" si="285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1">
        <f t="shared" si="282"/>
        <v>42163.29833333334</v>
      </c>
      <c r="L3020" s="11">
        <f t="shared" si="283"/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284"/>
        <v>1.0071428571428571</v>
      </c>
      <c r="R3020" s="6">
        <f t="shared" si="285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1">
        <f t="shared" si="282"/>
        <v>41758.833564814813</v>
      </c>
      <c r="L3021" s="11">
        <f t="shared" si="283"/>
        <v>41786.125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284"/>
        <v>1.2123333333333333</v>
      </c>
      <c r="R3021" s="6">
        <f t="shared" si="285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1">
        <f t="shared" si="282"/>
        <v>42170.846446759257</v>
      </c>
      <c r="L3022" s="11">
        <f t="shared" si="283"/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284"/>
        <v>1.0057142857142858</v>
      </c>
      <c r="R3022" s="6">
        <f t="shared" si="285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1">
        <f t="shared" si="282"/>
        <v>42660.618854166663</v>
      </c>
      <c r="L3023" s="11">
        <f t="shared" si="283"/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284"/>
        <v>1.1602222222222223</v>
      </c>
      <c r="R3023" s="6">
        <f t="shared" si="285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1">
        <f t="shared" si="282"/>
        <v>42564.95380787037</v>
      </c>
      <c r="L3024" s="11">
        <f t="shared" si="283"/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284"/>
        <v>1.0087999999999999</v>
      </c>
      <c r="R3024" s="6">
        <f t="shared" si="285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1">
        <f t="shared" si="282"/>
        <v>42121.675763888896</v>
      </c>
      <c r="L3025" s="11">
        <f t="shared" si="283"/>
        <v>42166.675763888896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284"/>
        <v>1.03</v>
      </c>
      <c r="R3025" s="6">
        <f t="shared" si="285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1">
        <f t="shared" si="282"/>
        <v>41158.993923611109</v>
      </c>
      <c r="L3026" s="11">
        <f t="shared" si="283"/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284"/>
        <v>2.4641999999999999</v>
      </c>
      <c r="R3026" s="6">
        <f t="shared" si="285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1">
        <f t="shared" si="282"/>
        <v>41761.509409722225</v>
      </c>
      <c r="L3027" s="11">
        <f t="shared" si="283"/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284"/>
        <v>3.0219999999999998</v>
      </c>
      <c r="R3027" s="6">
        <f t="shared" si="285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1">
        <f t="shared" si="282"/>
        <v>42783.459398148145</v>
      </c>
      <c r="L3028" s="11">
        <f t="shared" si="283"/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284"/>
        <v>1.4333333333333333</v>
      </c>
      <c r="R3028" s="6">
        <f t="shared" si="285"/>
        <v>51.6</v>
      </c>
      <c r="S3028" t="str">
        <f t="shared" si="286"/>
        <v>theater</v>
      </c>
      <c r="T3028" t="str">
        <f t="shared" si="287"/>
        <v>spaces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1">
        <f t="shared" si="282"/>
        <v>42053.704293981486</v>
      </c>
      <c r="L3029" s="11">
        <f t="shared" si="283"/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284"/>
        <v>1.3144</v>
      </c>
      <c r="R3029" s="6">
        <f t="shared" si="285"/>
        <v>164.3</v>
      </c>
      <c r="S3029" t="str">
        <f t="shared" si="286"/>
        <v>theater</v>
      </c>
      <c r="T3029" t="str">
        <f t="shared" si="287"/>
        <v>spaces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1">
        <f t="shared" si="282"/>
        <v>42567.264178240745</v>
      </c>
      <c r="L3030" s="11">
        <f t="shared" si="283"/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284"/>
        <v>1.6801999999999999</v>
      </c>
      <c r="R3030" s="6">
        <f t="shared" si="285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1">
        <f t="shared" si="282"/>
        <v>41932.708877314813</v>
      </c>
      <c r="L3031" s="11">
        <f t="shared" si="283"/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284"/>
        <v>1.0967666666666667</v>
      </c>
      <c r="R3031" s="6">
        <f t="shared" si="285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1">
        <f t="shared" si="282"/>
        <v>42233.747349537036</v>
      </c>
      <c r="L3032" s="11">
        <f t="shared" si="283"/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284"/>
        <v>1.0668571428571429</v>
      </c>
      <c r="R3032" s="6">
        <f t="shared" si="285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1">
        <f t="shared" si="282"/>
        <v>42597.882488425923</v>
      </c>
      <c r="L3033" s="11">
        <f t="shared" si="283"/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284"/>
        <v>1</v>
      </c>
      <c r="R3033" s="6">
        <f t="shared" si="285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1">
        <f t="shared" si="282"/>
        <v>42228.044664351852</v>
      </c>
      <c r="L3034" s="11">
        <f t="shared" si="283"/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284"/>
        <v>1.272</v>
      </c>
      <c r="R3034" s="6">
        <f t="shared" si="285"/>
        <v>50.88</v>
      </c>
      <c r="S3034" t="str">
        <f t="shared" si="286"/>
        <v>theater</v>
      </c>
      <c r="T3034" t="str">
        <f t="shared" si="287"/>
        <v>spaces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1">
        <f t="shared" si="282"/>
        <v>42570.110243055555</v>
      </c>
      <c r="L3035" s="11">
        <f t="shared" si="283"/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284"/>
        <v>1.4653333333333334</v>
      </c>
      <c r="R3035" s="6">
        <f t="shared" si="285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1">
        <f t="shared" si="282"/>
        <v>42644.535358796296</v>
      </c>
      <c r="L3036" s="11">
        <f t="shared" si="283"/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284"/>
        <v>1.1253599999999999</v>
      </c>
      <c r="R3036" s="6">
        <f t="shared" si="285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1">
        <f t="shared" si="282"/>
        <v>41368.560289351852</v>
      </c>
      <c r="L3037" s="11">
        <f t="shared" si="283"/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284"/>
        <v>1.0878684000000001</v>
      </c>
      <c r="R3037" s="6">
        <f t="shared" si="285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1">
        <f t="shared" si="282"/>
        <v>41466.785231481481</v>
      </c>
      <c r="L3038" s="11">
        <f t="shared" si="283"/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284"/>
        <v>1.26732</v>
      </c>
      <c r="R3038" s="6">
        <f t="shared" si="285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1">
        <f t="shared" si="282"/>
        <v>40378.893206018518</v>
      </c>
      <c r="L3039" s="11">
        <f t="shared" si="283"/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284"/>
        <v>2.1320000000000001</v>
      </c>
      <c r="R3039" s="6">
        <f t="shared" si="285"/>
        <v>33.3125</v>
      </c>
      <c r="S3039" t="str">
        <f t="shared" si="286"/>
        <v>theater</v>
      </c>
      <c r="T3039" t="str">
        <f t="shared" si="287"/>
        <v>spaces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1">
        <f t="shared" si="282"/>
        <v>42373.252280092594</v>
      </c>
      <c r="L3040" s="11">
        <f t="shared" si="283"/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284"/>
        <v>1.0049999999999999</v>
      </c>
      <c r="R3040" s="6">
        <f t="shared" si="285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1">
        <f t="shared" si="282"/>
        <v>41610.794421296298</v>
      </c>
      <c r="L3041" s="11">
        <f t="shared" si="283"/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284"/>
        <v>1.0871389999999999</v>
      </c>
      <c r="R3041" s="6">
        <f t="shared" si="285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1">
        <f t="shared" si="282"/>
        <v>42177.791909722218</v>
      </c>
      <c r="L3042" s="11">
        <f t="shared" si="283"/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284"/>
        <v>1.075</v>
      </c>
      <c r="R3042" s="6">
        <f t="shared" si="285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1">
        <f t="shared" si="282"/>
        <v>42359.868611111116</v>
      </c>
      <c r="L3043" s="11">
        <f t="shared" si="283"/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284"/>
        <v>1.1048192771084338</v>
      </c>
      <c r="R3043" s="6">
        <f t="shared" si="285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1">
        <f t="shared" si="282"/>
        <v>42253.688043981485</v>
      </c>
      <c r="L3044" s="11">
        <f t="shared" si="283"/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284"/>
        <v>1.28</v>
      </c>
      <c r="R3044" s="6">
        <f t="shared" si="285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1">
        <f t="shared" si="282"/>
        <v>42083.070590277777</v>
      </c>
      <c r="L3045" s="11">
        <f t="shared" si="283"/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284"/>
        <v>1.1000666666666667</v>
      </c>
      <c r="R3045" s="6">
        <f t="shared" si="285"/>
        <v>128.9140625</v>
      </c>
      <c r="S3045" t="str">
        <f t="shared" si="286"/>
        <v>theater</v>
      </c>
      <c r="T3045" t="str">
        <f t="shared" si="287"/>
        <v>spaces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1">
        <f t="shared" si="282"/>
        <v>42387.7268287037</v>
      </c>
      <c r="L3046" s="11">
        <f t="shared" si="283"/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284"/>
        <v>1.0934166666666667</v>
      </c>
      <c r="R3046" s="6">
        <f t="shared" si="285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1">
        <f t="shared" si="282"/>
        <v>41843.155729166669</v>
      </c>
      <c r="L3047" s="11">
        <f t="shared" si="283"/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284"/>
        <v>1.3270650000000002</v>
      </c>
      <c r="R3047" s="6">
        <f t="shared" si="285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1">
        <f t="shared" si="282"/>
        <v>41862.803078703706</v>
      </c>
      <c r="L3048" s="11">
        <f t="shared" si="283"/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284"/>
        <v>1.9084810126582279</v>
      </c>
      <c r="R3048" s="6">
        <f t="shared" si="285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1">
        <f t="shared" si="282"/>
        <v>42443.989050925928</v>
      </c>
      <c r="L3049" s="11">
        <f t="shared" si="283"/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284"/>
        <v>1.49</v>
      </c>
      <c r="R3049" s="6">
        <f t="shared" si="285"/>
        <v>37.25</v>
      </c>
      <c r="S3049" t="str">
        <f t="shared" si="286"/>
        <v>theater</v>
      </c>
      <c r="T3049" t="str">
        <f t="shared" si="287"/>
        <v>spaces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1">
        <f t="shared" si="282"/>
        <v>41975.901180555549</v>
      </c>
      <c r="L3050" s="11">
        <f t="shared" si="283"/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284"/>
        <v>1.6639999999999999</v>
      </c>
      <c r="R3050" s="6">
        <f t="shared" si="285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1">
        <f t="shared" si="282"/>
        <v>42139.014525462961</v>
      </c>
      <c r="L3051" s="11">
        <f t="shared" si="283"/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284"/>
        <v>1.0666666666666667</v>
      </c>
      <c r="R3051" s="6">
        <f t="shared" si="285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1">
        <f t="shared" si="282"/>
        <v>42465.16851851852</v>
      </c>
      <c r="L3052" s="11">
        <f t="shared" si="283"/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284"/>
        <v>1.06</v>
      </c>
      <c r="R3052" s="6">
        <f t="shared" si="285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1">
        <f t="shared" si="282"/>
        <v>42744.416030092587</v>
      </c>
      <c r="L3053" s="11">
        <f t="shared" si="283"/>
        <v>42774.416030092587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284"/>
        <v>0.23628571428571429</v>
      </c>
      <c r="R3053" s="6">
        <f t="shared" si="285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1">
        <f t="shared" si="282"/>
        <v>42122.670069444444</v>
      </c>
      <c r="L3054" s="11">
        <f t="shared" si="283"/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284"/>
        <v>1.5E-3</v>
      </c>
      <c r="R3054" s="6">
        <f t="shared" si="285"/>
        <v>37.5</v>
      </c>
      <c r="S3054" t="str">
        <f t="shared" si="286"/>
        <v>theater</v>
      </c>
      <c r="T3054" t="str">
        <f t="shared" si="287"/>
        <v>spaces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1">
        <f t="shared" si="282"/>
        <v>41862.761724537035</v>
      </c>
      <c r="L3055" s="11">
        <f t="shared" si="283"/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284"/>
        <v>4.0000000000000001E-3</v>
      </c>
      <c r="R3055" s="6">
        <f t="shared" si="285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1">
        <f t="shared" si="282"/>
        <v>42027.832800925928</v>
      </c>
      <c r="L3056" s="11">
        <f t="shared" si="283"/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284"/>
        <v>0</v>
      </c>
      <c r="R3056" s="6" t="e">
        <f t="shared" si="285"/>
        <v>#DIV/0!</v>
      </c>
      <c r="S3056" t="str">
        <f t="shared" si="286"/>
        <v>theater</v>
      </c>
      <c r="T3056" t="str">
        <f t="shared" si="287"/>
        <v>spaces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1">
        <f t="shared" si="282"/>
        <v>41953.95821759259</v>
      </c>
      <c r="L3057" s="11">
        <f t="shared" si="283"/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284"/>
        <v>5.0000000000000002E-5</v>
      </c>
      <c r="R3057" s="6">
        <f t="shared" si="285"/>
        <v>1</v>
      </c>
      <c r="S3057" t="str">
        <f t="shared" si="286"/>
        <v>theater</v>
      </c>
      <c r="T3057" t="str">
        <f t="shared" si="287"/>
        <v>spaces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1">
        <f t="shared" si="282"/>
        <v>41851.636388888888</v>
      </c>
      <c r="L3058" s="11">
        <f t="shared" si="283"/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284"/>
        <v>0</v>
      </c>
      <c r="R3058" s="6" t="e">
        <f t="shared" si="285"/>
        <v>#DIV/0!</v>
      </c>
      <c r="S3058" t="str">
        <f t="shared" si="286"/>
        <v>theater</v>
      </c>
      <c r="T3058" t="str">
        <f t="shared" si="287"/>
        <v>spaces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1">
        <f t="shared" si="282"/>
        <v>42433.650590277779</v>
      </c>
      <c r="L3059" s="11">
        <f t="shared" si="283"/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284"/>
        <v>0</v>
      </c>
      <c r="R3059" s="6" t="e">
        <f t="shared" si="285"/>
        <v>#DIV/0!</v>
      </c>
      <c r="S3059" t="str">
        <f t="shared" si="286"/>
        <v>theater</v>
      </c>
      <c r="T3059" t="str">
        <f t="shared" si="287"/>
        <v>spaces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1">
        <f t="shared" si="282"/>
        <v>42460.374305555553</v>
      </c>
      <c r="L3060" s="11">
        <f t="shared" si="283"/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284"/>
        <v>1.6666666666666666E-4</v>
      </c>
      <c r="R3060" s="6">
        <f t="shared" si="285"/>
        <v>1</v>
      </c>
      <c r="S3060" t="str">
        <f t="shared" si="286"/>
        <v>theater</v>
      </c>
      <c r="T3060" t="str">
        <f t="shared" si="287"/>
        <v>spaces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1">
        <f t="shared" si="282"/>
        <v>41829.935717592591</v>
      </c>
      <c r="L3061" s="11">
        <f t="shared" si="283"/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284"/>
        <v>3.0066666666666665E-2</v>
      </c>
      <c r="R3061" s="6">
        <f t="shared" si="285"/>
        <v>41</v>
      </c>
      <c r="S3061" t="str">
        <f t="shared" si="286"/>
        <v>theater</v>
      </c>
      <c r="T3061" t="str">
        <f t="shared" si="287"/>
        <v>spaces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1">
        <f t="shared" si="282"/>
        <v>42245.274699074071</v>
      </c>
      <c r="L3062" s="11">
        <f t="shared" si="283"/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284"/>
        <v>1.5227272727272728E-3</v>
      </c>
      <c r="R3062" s="6">
        <f t="shared" si="285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1">
        <f t="shared" si="282"/>
        <v>41834.784120370372</v>
      </c>
      <c r="L3063" s="11">
        <f t="shared" si="283"/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284"/>
        <v>0</v>
      </c>
      <c r="R3063" s="6" t="e">
        <f t="shared" si="285"/>
        <v>#DIV/0!</v>
      </c>
      <c r="S3063" t="str">
        <f t="shared" si="286"/>
        <v>theater</v>
      </c>
      <c r="T3063" t="str">
        <f t="shared" si="287"/>
        <v>spaces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1">
        <f t="shared" si="282"/>
        <v>42248.535787037035</v>
      </c>
      <c r="L3064" s="11">
        <f t="shared" si="283"/>
        <v>42277.75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284"/>
        <v>0.66839999999999999</v>
      </c>
      <c r="R3064" s="6">
        <f t="shared" si="285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1">
        <f t="shared" si="282"/>
        <v>42630.922893518517</v>
      </c>
      <c r="L3065" s="11">
        <f t="shared" si="283"/>
        <v>42665.922893518517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284"/>
        <v>0.19566666666666666</v>
      </c>
      <c r="R3065" s="6">
        <f t="shared" si="285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1">
        <f t="shared" si="282"/>
        <v>42299.130162037036</v>
      </c>
      <c r="L3066" s="11">
        <f t="shared" si="283"/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284"/>
        <v>0.11294666666666667</v>
      </c>
      <c r="R3066" s="6">
        <f t="shared" si="285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1">
        <f t="shared" si="282"/>
        <v>41825.055231481485</v>
      </c>
      <c r="L3067" s="11">
        <f t="shared" si="283"/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284"/>
        <v>4.0000000000000002E-4</v>
      </c>
      <c r="R3067" s="6">
        <f t="shared" si="285"/>
        <v>5</v>
      </c>
      <c r="S3067" t="str">
        <f t="shared" si="286"/>
        <v>theater</v>
      </c>
      <c r="T3067" t="str">
        <f t="shared" si="287"/>
        <v>spaces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1">
        <f t="shared" si="282"/>
        <v>42531.228437500002</v>
      </c>
      <c r="L3068" s="11">
        <f t="shared" si="283"/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284"/>
        <v>0.11985714285714286</v>
      </c>
      <c r="R3068" s="6">
        <f t="shared" si="285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1">
        <f t="shared" si="282"/>
        <v>42226.938414351855</v>
      </c>
      <c r="L3069" s="11">
        <f t="shared" si="283"/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284"/>
        <v>2.5000000000000001E-2</v>
      </c>
      <c r="R3069" s="6">
        <f t="shared" si="285"/>
        <v>200</v>
      </c>
      <c r="S3069" t="str">
        <f t="shared" si="286"/>
        <v>theater</v>
      </c>
      <c r="T3069" t="str">
        <f t="shared" si="287"/>
        <v>spaces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1">
        <f t="shared" si="282"/>
        <v>42263.691574074073</v>
      </c>
      <c r="L3070" s="11">
        <f t="shared" si="283"/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284"/>
        <v>6.9999999999999999E-4</v>
      </c>
      <c r="R3070" s="6">
        <f t="shared" si="285"/>
        <v>87.5</v>
      </c>
      <c r="S3070" t="str">
        <f t="shared" si="286"/>
        <v>theater</v>
      </c>
      <c r="T3070" t="str">
        <f t="shared" si="287"/>
        <v>spaces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1">
        <f t="shared" si="282"/>
        <v>41957.833726851852</v>
      </c>
      <c r="L3071" s="11">
        <f t="shared" si="283"/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284"/>
        <v>0.14099999999999999</v>
      </c>
      <c r="R3071" s="6">
        <f t="shared" si="285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1">
        <f t="shared" si="282"/>
        <v>42690.733437499999</v>
      </c>
      <c r="L3072" s="11">
        <f t="shared" si="283"/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284"/>
        <v>3.3399999999999999E-2</v>
      </c>
      <c r="R3072" s="6">
        <f t="shared" si="285"/>
        <v>20.875</v>
      </c>
      <c r="S3072" t="str">
        <f t="shared" si="286"/>
        <v>theater</v>
      </c>
      <c r="T3072" t="str">
        <f t="shared" si="287"/>
        <v>spaces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1">
        <f t="shared" si="282"/>
        <v>42097.732418981483</v>
      </c>
      <c r="L3073" s="11">
        <f t="shared" si="283"/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284"/>
        <v>0.59775</v>
      </c>
      <c r="R3073" s="6">
        <f t="shared" si="285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1">
        <f t="shared" si="282"/>
        <v>42658.690532407403</v>
      </c>
      <c r="L3074" s="11">
        <f t="shared" si="283"/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284"/>
        <v>1.6666666666666666E-4</v>
      </c>
      <c r="R3074" s="6">
        <f t="shared" si="285"/>
        <v>1</v>
      </c>
      <c r="S3074" t="str">
        <f t="shared" si="286"/>
        <v>theater</v>
      </c>
      <c r="T3074" t="str">
        <f t="shared" si="287"/>
        <v>spaces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1">
        <f t="shared" ref="K3075:K3138" si="288">(((J3075/60)/60)/24)+DATE(1970,1,1)</f>
        <v>42111.684027777781</v>
      </c>
      <c r="L3075" s="11">
        <f t="shared" ref="L3075:L3138" si="289">(((I3075/60)/60)/24)+DATE(1970,1,1)</f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290">E3075/D3075</f>
        <v>2.3035714285714285E-4</v>
      </c>
      <c r="R3075" s="6">
        <f t="shared" ref="R3075:R3138" si="291">E3075/N3075</f>
        <v>92.142857142857139</v>
      </c>
      <c r="S3075" t="str">
        <f t="shared" ref="S3075:S3138" si="292">LEFT(P3075, SEARCH("/", P3075)-1)</f>
        <v>theater</v>
      </c>
      <c r="T3075" t="str">
        <f t="shared" ref="T3075:T3138" si="293">RIGHT(P3075,LEN(P3075)-SEARCH("/",P3075))</f>
        <v>spaces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1">
        <f t="shared" si="288"/>
        <v>42409.571284722217</v>
      </c>
      <c r="L3076" s="11">
        <f t="shared" si="289"/>
        <v>42439.571284722217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290"/>
        <v>8.8000000000000003E-4</v>
      </c>
      <c r="R3076" s="6">
        <f t="shared" si="291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1">
        <f t="shared" si="288"/>
        <v>42551.102314814809</v>
      </c>
      <c r="L3077" s="11">
        <f t="shared" si="289"/>
        <v>42601.102314814809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290"/>
        <v>8.6400000000000005E-2</v>
      </c>
      <c r="R3077" s="6">
        <f t="shared" si="291"/>
        <v>64.8</v>
      </c>
      <c r="S3077" t="str">
        <f t="shared" si="292"/>
        <v>theater</v>
      </c>
      <c r="T3077" t="str">
        <f t="shared" si="293"/>
        <v>spaces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1">
        <f t="shared" si="288"/>
        <v>42226.651886574073</v>
      </c>
      <c r="L3078" s="11">
        <f t="shared" si="289"/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290"/>
        <v>0.15060000000000001</v>
      </c>
      <c r="R3078" s="6">
        <f t="shared" si="291"/>
        <v>30.12</v>
      </c>
      <c r="S3078" t="str">
        <f t="shared" si="292"/>
        <v>theater</v>
      </c>
      <c r="T3078" t="str">
        <f t="shared" si="293"/>
        <v>spaces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1">
        <f t="shared" si="288"/>
        <v>42766.956921296296</v>
      </c>
      <c r="L3079" s="11">
        <f t="shared" si="289"/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290"/>
        <v>4.7727272727272731E-3</v>
      </c>
      <c r="R3079" s="6">
        <f t="shared" si="291"/>
        <v>52.5</v>
      </c>
      <c r="S3079" t="str">
        <f t="shared" si="292"/>
        <v>theater</v>
      </c>
      <c r="T3079" t="str">
        <f t="shared" si="293"/>
        <v>spaces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1">
        <f t="shared" si="288"/>
        <v>42031.138831018514</v>
      </c>
      <c r="L3080" s="11">
        <f t="shared" si="289"/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290"/>
        <v>1.1833333333333333E-3</v>
      </c>
      <c r="R3080" s="6">
        <f t="shared" si="291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1">
        <f t="shared" si="288"/>
        <v>42055.713368055556</v>
      </c>
      <c r="L3081" s="11">
        <f t="shared" si="289"/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290"/>
        <v>8.4173998587352451E-3</v>
      </c>
      <c r="R3081" s="6">
        <f t="shared" si="291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1">
        <f t="shared" si="288"/>
        <v>41940.028287037036</v>
      </c>
      <c r="L3082" s="11">
        <f t="shared" si="289"/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290"/>
        <v>1.8799999999999999E-4</v>
      </c>
      <c r="R3082" s="6">
        <f t="shared" si="291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1">
        <f t="shared" si="288"/>
        <v>42237.181608796294</v>
      </c>
      <c r="L3083" s="11">
        <f t="shared" si="289"/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290"/>
        <v>2.1029999999999998E-3</v>
      </c>
      <c r="R3083" s="6">
        <f t="shared" si="291"/>
        <v>420.6</v>
      </c>
      <c r="S3083" t="str">
        <f t="shared" si="292"/>
        <v>theater</v>
      </c>
      <c r="T3083" t="str">
        <f t="shared" si="293"/>
        <v>spaces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1">
        <f t="shared" si="288"/>
        <v>42293.922986111109</v>
      </c>
      <c r="L3084" s="11">
        <f t="shared" si="289"/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290"/>
        <v>0</v>
      </c>
      <c r="R3084" s="6" t="e">
        <f t="shared" si="291"/>
        <v>#DIV/0!</v>
      </c>
      <c r="S3084" t="str">
        <f t="shared" si="292"/>
        <v>theater</v>
      </c>
      <c r="T3084" t="str">
        <f t="shared" si="293"/>
        <v>spaces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1">
        <f t="shared" si="288"/>
        <v>41853.563402777778</v>
      </c>
      <c r="L3085" s="11">
        <f t="shared" si="289"/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290"/>
        <v>2.8E-3</v>
      </c>
      <c r="R3085" s="6">
        <f t="shared" si="291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1">
        <f t="shared" si="288"/>
        <v>42100.723738425921</v>
      </c>
      <c r="L3086" s="11">
        <f t="shared" si="289"/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290"/>
        <v>0.11579206701157921</v>
      </c>
      <c r="R3086" s="6">
        <f t="shared" si="291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1">
        <f t="shared" si="288"/>
        <v>42246.883784722217</v>
      </c>
      <c r="L3087" s="11">
        <f t="shared" si="289"/>
        <v>42276.883784722217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290"/>
        <v>2.4400000000000002E-2</v>
      </c>
      <c r="R3087" s="6">
        <f t="shared" si="291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1">
        <f t="shared" si="288"/>
        <v>42173.67082175926</v>
      </c>
      <c r="L3088" s="11">
        <f t="shared" si="289"/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290"/>
        <v>2.5000000000000001E-3</v>
      </c>
      <c r="R3088" s="6">
        <f t="shared" si="291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1">
        <f t="shared" si="288"/>
        <v>42665.150347222225</v>
      </c>
      <c r="L3089" s="11">
        <f t="shared" si="289"/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290"/>
        <v>6.2500000000000003E-3</v>
      </c>
      <c r="R3089" s="6">
        <f t="shared" si="291"/>
        <v>62.5</v>
      </c>
      <c r="S3089" t="str">
        <f t="shared" si="292"/>
        <v>theater</v>
      </c>
      <c r="T3089" t="str">
        <f t="shared" si="293"/>
        <v>spaces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1">
        <f t="shared" si="288"/>
        <v>41981.57230324074</v>
      </c>
      <c r="L3090" s="11">
        <f t="shared" si="289"/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290"/>
        <v>1.9384615384615384E-3</v>
      </c>
      <c r="R3090" s="6">
        <f t="shared" si="291"/>
        <v>42</v>
      </c>
      <c r="S3090" t="str">
        <f t="shared" si="292"/>
        <v>theater</v>
      </c>
      <c r="T3090" t="str">
        <f t="shared" si="293"/>
        <v>spaces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1">
        <f t="shared" si="288"/>
        <v>42528.542627314819</v>
      </c>
      <c r="L3091" s="11">
        <f t="shared" si="289"/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290"/>
        <v>0.23416000000000001</v>
      </c>
      <c r="R3091" s="6">
        <f t="shared" si="291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1">
        <f t="shared" si="288"/>
        <v>42065.818807870368</v>
      </c>
      <c r="L3092" s="11">
        <f t="shared" si="289"/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290"/>
        <v>5.080888888888889E-2</v>
      </c>
      <c r="R3092" s="6">
        <f t="shared" si="291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1">
        <f t="shared" si="288"/>
        <v>42566.948414351849</v>
      </c>
      <c r="L3093" s="11">
        <f t="shared" si="289"/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290"/>
        <v>0.15920000000000001</v>
      </c>
      <c r="R3093" s="6">
        <f t="shared" si="291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1">
        <f t="shared" si="288"/>
        <v>42255.619351851856</v>
      </c>
      <c r="L3094" s="11">
        <f t="shared" si="289"/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290"/>
        <v>1.1831900000000001E-2</v>
      </c>
      <c r="R3094" s="6">
        <f t="shared" si="291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1">
        <f t="shared" si="288"/>
        <v>41760.909039351849</v>
      </c>
      <c r="L3095" s="11">
        <f t="shared" si="289"/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290"/>
        <v>0.22750000000000001</v>
      </c>
      <c r="R3095" s="6">
        <f t="shared" si="291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1">
        <f t="shared" si="288"/>
        <v>42207.795787037037</v>
      </c>
      <c r="L3096" s="11">
        <f t="shared" si="289"/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290"/>
        <v>2.5000000000000001E-4</v>
      </c>
      <c r="R3096" s="6">
        <f t="shared" si="291"/>
        <v>25</v>
      </c>
      <c r="S3096" t="str">
        <f t="shared" si="292"/>
        <v>theater</v>
      </c>
      <c r="T3096" t="str">
        <f t="shared" si="293"/>
        <v>spaces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1">
        <f t="shared" si="288"/>
        <v>42523.025231481486</v>
      </c>
      <c r="L3097" s="11">
        <f t="shared" si="289"/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290"/>
        <v>3.351206434316354E-3</v>
      </c>
      <c r="R3097" s="6">
        <f t="shared" si="291"/>
        <v>50</v>
      </c>
      <c r="S3097" t="str">
        <f t="shared" si="292"/>
        <v>theater</v>
      </c>
      <c r="T3097" t="str">
        <f t="shared" si="293"/>
        <v>spaces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1">
        <f t="shared" si="288"/>
        <v>42114.825532407413</v>
      </c>
      <c r="L3098" s="11">
        <f t="shared" si="289"/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290"/>
        <v>3.9750000000000001E-2</v>
      </c>
      <c r="R3098" s="6">
        <f t="shared" si="291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1">
        <f t="shared" si="288"/>
        <v>42629.503483796296</v>
      </c>
      <c r="L3099" s="11">
        <f t="shared" si="289"/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290"/>
        <v>0.17150000000000001</v>
      </c>
      <c r="R3099" s="6">
        <f t="shared" si="291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1">
        <f t="shared" si="288"/>
        <v>42359.792233796295</v>
      </c>
      <c r="L3100" s="11">
        <f t="shared" si="289"/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290"/>
        <v>3.608004104669061E-2</v>
      </c>
      <c r="R3100" s="6">
        <f t="shared" si="291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1">
        <f t="shared" si="288"/>
        <v>42382.189710648148</v>
      </c>
      <c r="L3101" s="11">
        <f t="shared" si="289"/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290"/>
        <v>0.13900000000000001</v>
      </c>
      <c r="R3101" s="6">
        <f t="shared" si="291"/>
        <v>55.6</v>
      </c>
      <c r="S3101" t="str">
        <f t="shared" si="292"/>
        <v>theater</v>
      </c>
      <c r="T3101" t="str">
        <f t="shared" si="293"/>
        <v>spaces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1">
        <f t="shared" si="288"/>
        <v>41902.622395833336</v>
      </c>
      <c r="L3102" s="11">
        <f t="shared" si="289"/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290"/>
        <v>0.15225</v>
      </c>
      <c r="R3102" s="6">
        <f t="shared" si="291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1">
        <f t="shared" si="288"/>
        <v>42171.383530092593</v>
      </c>
      <c r="L3103" s="11">
        <f t="shared" si="289"/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290"/>
        <v>0.12</v>
      </c>
      <c r="R3103" s="6">
        <f t="shared" si="291"/>
        <v>25</v>
      </c>
      <c r="S3103" t="str">
        <f t="shared" si="292"/>
        <v>theater</v>
      </c>
      <c r="T3103" t="str">
        <f t="shared" si="293"/>
        <v>spaces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1">
        <f t="shared" si="288"/>
        <v>42555.340486111112</v>
      </c>
      <c r="L3104" s="11">
        <f t="shared" si="289"/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290"/>
        <v>0.391125</v>
      </c>
      <c r="R3104" s="6">
        <f t="shared" si="291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1">
        <f t="shared" si="288"/>
        <v>42107.156319444446</v>
      </c>
      <c r="L3105" s="11">
        <f t="shared" si="289"/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290"/>
        <v>2.6829268292682929E-3</v>
      </c>
      <c r="R3105" s="6">
        <f t="shared" si="291"/>
        <v>5.5</v>
      </c>
      <c r="S3105" t="str">
        <f t="shared" si="292"/>
        <v>theater</v>
      </c>
      <c r="T3105" t="str">
        <f t="shared" si="293"/>
        <v>spaces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1">
        <f t="shared" si="288"/>
        <v>42006.908692129626</v>
      </c>
      <c r="L3106" s="11">
        <f t="shared" si="289"/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290"/>
        <v>0.29625000000000001</v>
      </c>
      <c r="R3106" s="6">
        <f t="shared" si="291"/>
        <v>237</v>
      </c>
      <c r="S3106" t="str">
        <f t="shared" si="292"/>
        <v>theater</v>
      </c>
      <c r="T3106" t="str">
        <f t="shared" si="293"/>
        <v>spaces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1">
        <f t="shared" si="288"/>
        <v>41876.718935185185</v>
      </c>
      <c r="L3107" s="11">
        <f t="shared" si="289"/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290"/>
        <v>0.4236099230111206</v>
      </c>
      <c r="R3107" s="6">
        <f t="shared" si="291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1">
        <f t="shared" si="288"/>
        <v>42241.429120370376</v>
      </c>
      <c r="L3108" s="11">
        <f t="shared" si="289"/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290"/>
        <v>4.1000000000000002E-2</v>
      </c>
      <c r="R3108" s="6">
        <f t="shared" si="291"/>
        <v>10.25</v>
      </c>
      <c r="S3108" t="str">
        <f t="shared" si="292"/>
        <v>theater</v>
      </c>
      <c r="T3108" t="str">
        <f t="shared" si="293"/>
        <v>spaces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1">
        <f t="shared" si="288"/>
        <v>42128.814247685179</v>
      </c>
      <c r="L3109" s="11">
        <f t="shared" si="289"/>
        <v>42135.814247685179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290"/>
        <v>0.197625</v>
      </c>
      <c r="R3109" s="6">
        <f t="shared" si="291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1">
        <f t="shared" si="288"/>
        <v>42062.680486111116</v>
      </c>
      <c r="L3110" s="11">
        <f t="shared" si="289"/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290"/>
        <v>5.1999999999999995E-4</v>
      </c>
      <c r="R3110" s="6">
        <f t="shared" si="291"/>
        <v>13</v>
      </c>
      <c r="S3110" t="str">
        <f t="shared" si="292"/>
        <v>theater</v>
      </c>
      <c r="T3110" t="str">
        <f t="shared" si="293"/>
        <v>spaces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1">
        <f t="shared" si="288"/>
        <v>41844.125115740739</v>
      </c>
      <c r="L3111" s="11">
        <f t="shared" si="289"/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290"/>
        <v>0.25030188679245285</v>
      </c>
      <c r="R3111" s="6">
        <f t="shared" si="291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1">
        <f t="shared" si="288"/>
        <v>42745.031469907408</v>
      </c>
      <c r="L3112" s="11">
        <f t="shared" si="289"/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290"/>
        <v>4.0000000000000002E-4</v>
      </c>
      <c r="R3112" s="6">
        <f t="shared" si="291"/>
        <v>10</v>
      </c>
      <c r="S3112" t="str">
        <f t="shared" si="292"/>
        <v>theater</v>
      </c>
      <c r="T3112" t="str">
        <f t="shared" si="293"/>
        <v>spaces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1">
        <f t="shared" si="288"/>
        <v>41885.595138888886</v>
      </c>
      <c r="L3113" s="11">
        <f t="shared" si="289"/>
        <v>41916.595138888886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290"/>
        <v>0.26640000000000003</v>
      </c>
      <c r="R3113" s="6">
        <f t="shared" si="291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1">
        <f t="shared" si="288"/>
        <v>42615.121921296297</v>
      </c>
      <c r="L3114" s="11">
        <f t="shared" si="289"/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290"/>
        <v>4.7363636363636365E-2</v>
      </c>
      <c r="R3114" s="6">
        <f t="shared" si="291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1">
        <f t="shared" si="288"/>
        <v>42081.731273148151</v>
      </c>
      <c r="L3115" s="11">
        <f t="shared" si="289"/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290"/>
        <v>4.2435339894712751E-2</v>
      </c>
      <c r="R3115" s="6">
        <f t="shared" si="291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1">
        <f t="shared" si="288"/>
        <v>41843.632523148146</v>
      </c>
      <c r="L3116" s="11">
        <f t="shared" si="289"/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290"/>
        <v>0</v>
      </c>
      <c r="R3116" s="6" t="e">
        <f t="shared" si="291"/>
        <v>#DIV/0!</v>
      </c>
      <c r="S3116" t="str">
        <f t="shared" si="292"/>
        <v>theater</v>
      </c>
      <c r="T3116" t="str">
        <f t="shared" si="293"/>
        <v>spaces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1">
        <f t="shared" si="288"/>
        <v>42496.447071759263</v>
      </c>
      <c r="L3117" s="11">
        <f t="shared" si="289"/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290"/>
        <v>0.03</v>
      </c>
      <c r="R3117" s="6">
        <f t="shared" si="291"/>
        <v>300</v>
      </c>
      <c r="S3117" t="str">
        <f t="shared" si="292"/>
        <v>theater</v>
      </c>
      <c r="T3117" t="str">
        <f t="shared" si="293"/>
        <v>spaces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1">
        <f t="shared" si="288"/>
        <v>42081.515335648146</v>
      </c>
      <c r="L3118" s="11">
        <f t="shared" si="289"/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290"/>
        <v>0.57333333333333336</v>
      </c>
      <c r="R3118" s="6">
        <f t="shared" si="291"/>
        <v>43</v>
      </c>
      <c r="S3118" t="str">
        <f t="shared" si="292"/>
        <v>theater</v>
      </c>
      <c r="T3118" t="str">
        <f t="shared" si="293"/>
        <v>spaces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1">
        <f t="shared" si="288"/>
        <v>42509.374537037031</v>
      </c>
      <c r="L3119" s="11">
        <f t="shared" si="289"/>
        <v>42517.55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290"/>
        <v>1E-3</v>
      </c>
      <c r="R3119" s="6">
        <f t="shared" si="291"/>
        <v>1</v>
      </c>
      <c r="S3119" t="str">
        <f t="shared" si="292"/>
        <v>theater</v>
      </c>
      <c r="T3119" t="str">
        <f t="shared" si="293"/>
        <v>spaces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1">
        <f t="shared" si="288"/>
        <v>42534.649571759262</v>
      </c>
      <c r="L3120" s="11">
        <f t="shared" si="289"/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290"/>
        <v>3.0999999999999999E-3</v>
      </c>
      <c r="R3120" s="6">
        <f t="shared" si="291"/>
        <v>775</v>
      </c>
      <c r="S3120" t="str">
        <f t="shared" si="292"/>
        <v>theater</v>
      </c>
      <c r="T3120" t="str">
        <f t="shared" si="293"/>
        <v>spaces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1">
        <f t="shared" si="288"/>
        <v>42060.04550925926</v>
      </c>
      <c r="L3121" s="11">
        <f t="shared" si="289"/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290"/>
        <v>5.0000000000000001E-4</v>
      </c>
      <c r="R3121" s="6">
        <f t="shared" si="291"/>
        <v>5</v>
      </c>
      <c r="S3121" t="str">
        <f t="shared" si="292"/>
        <v>theater</v>
      </c>
      <c r="T3121" t="str">
        <f t="shared" si="293"/>
        <v>spaces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1">
        <f t="shared" si="288"/>
        <v>42435.942083333335</v>
      </c>
      <c r="L3122" s="11">
        <f t="shared" si="289"/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290"/>
        <v>9.8461538461538464E-5</v>
      </c>
      <c r="R3122" s="6">
        <f t="shared" si="291"/>
        <v>12.8</v>
      </c>
      <c r="S3122" t="str">
        <f t="shared" si="292"/>
        <v>theater</v>
      </c>
      <c r="T3122" t="str">
        <f t="shared" si="293"/>
        <v>spaces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8394</v>
      </c>
      <c r="G3123" t="s">
        <v>8229</v>
      </c>
      <c r="H3123" t="s">
        <v>8251</v>
      </c>
      <c r="I3123">
        <v>1411748335</v>
      </c>
      <c r="J3123">
        <v>1406564335</v>
      </c>
      <c r="K3123" s="11">
        <f t="shared" si="288"/>
        <v>41848.679803240739</v>
      </c>
      <c r="L3123" s="11">
        <f t="shared" si="289"/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290"/>
        <v>6.6666666666666671E-3</v>
      </c>
      <c r="R3123" s="6">
        <f t="shared" si="291"/>
        <v>10</v>
      </c>
      <c r="S3123" t="str">
        <f t="shared" si="292"/>
        <v>theater</v>
      </c>
      <c r="T3123" t="str">
        <f t="shared" si="293"/>
        <v>spaces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8394</v>
      </c>
      <c r="G3124" t="s">
        <v>8224</v>
      </c>
      <c r="H3124" t="s">
        <v>8246</v>
      </c>
      <c r="I3124">
        <v>1478733732</v>
      </c>
      <c r="J3124">
        <v>1478298132</v>
      </c>
      <c r="K3124" s="11">
        <f t="shared" si="288"/>
        <v>42678.932083333333</v>
      </c>
      <c r="L3124" s="11">
        <f t="shared" si="289"/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290"/>
        <v>0.58291457286432158</v>
      </c>
      <c r="R3124" s="6">
        <f t="shared" si="291"/>
        <v>58</v>
      </c>
      <c r="S3124" t="str">
        <f t="shared" si="292"/>
        <v>theater</v>
      </c>
      <c r="T3124" t="str">
        <f t="shared" si="293"/>
        <v>spaces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8394</v>
      </c>
      <c r="G3125" t="s">
        <v>8224</v>
      </c>
      <c r="H3125" t="s">
        <v>8246</v>
      </c>
      <c r="I3125">
        <v>1468108198</v>
      </c>
      <c r="J3125">
        <v>1465516198</v>
      </c>
      <c r="K3125" s="11">
        <f t="shared" si="288"/>
        <v>42530.993032407408</v>
      </c>
      <c r="L3125" s="11">
        <f t="shared" si="289"/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290"/>
        <v>0.68153600000000003</v>
      </c>
      <c r="R3125" s="6">
        <f t="shared" si="291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8394</v>
      </c>
      <c r="G3126" t="s">
        <v>8224</v>
      </c>
      <c r="H3126" t="s">
        <v>8246</v>
      </c>
      <c r="I3126">
        <v>1422902601</v>
      </c>
      <c r="J3126">
        <v>1417718601</v>
      </c>
      <c r="K3126" s="11">
        <f t="shared" si="288"/>
        <v>41977.780104166668</v>
      </c>
      <c r="L3126" s="11">
        <f t="shared" si="289"/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290"/>
        <v>3.2499999999999997E-5</v>
      </c>
      <c r="R3126" s="6">
        <f t="shared" si="291"/>
        <v>6.5</v>
      </c>
      <c r="S3126" t="str">
        <f t="shared" si="292"/>
        <v>theater</v>
      </c>
      <c r="T3126" t="str">
        <f t="shared" si="293"/>
        <v>spaces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8394</v>
      </c>
      <c r="G3127" t="s">
        <v>8224</v>
      </c>
      <c r="H3127" t="s">
        <v>8246</v>
      </c>
      <c r="I3127">
        <v>1452142672</v>
      </c>
      <c r="J3127">
        <v>1449550672</v>
      </c>
      <c r="K3127" s="11">
        <f t="shared" si="288"/>
        <v>42346.20685185185</v>
      </c>
      <c r="L3127" s="11">
        <f t="shared" si="289"/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290"/>
        <v>0</v>
      </c>
      <c r="R3127" s="6" t="e">
        <f t="shared" si="291"/>
        <v>#DIV/0!</v>
      </c>
      <c r="S3127" t="str">
        <f t="shared" si="292"/>
        <v>theater</v>
      </c>
      <c r="T3127" t="str">
        <f t="shared" si="293"/>
        <v>spaces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8394</v>
      </c>
      <c r="G3128" t="s">
        <v>8224</v>
      </c>
      <c r="H3128" t="s">
        <v>8246</v>
      </c>
      <c r="I3128">
        <v>1459121162</v>
      </c>
      <c r="J3128">
        <v>1456532762</v>
      </c>
      <c r="K3128" s="11">
        <f t="shared" si="288"/>
        <v>42427.01807870371</v>
      </c>
      <c r="L3128" s="11">
        <f t="shared" si="289"/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290"/>
        <v>4.1599999999999998E-2</v>
      </c>
      <c r="R3128" s="6">
        <f t="shared" si="291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8394</v>
      </c>
      <c r="G3129" t="s">
        <v>8224</v>
      </c>
      <c r="H3129" t="s">
        <v>8246</v>
      </c>
      <c r="I3129">
        <v>1425242029</v>
      </c>
      <c r="J3129">
        <v>1422650029</v>
      </c>
      <c r="K3129" s="11">
        <f t="shared" si="288"/>
        <v>42034.856817129628</v>
      </c>
      <c r="L3129" s="11">
        <f t="shared" si="289"/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290"/>
        <v>0</v>
      </c>
      <c r="R3129" s="6" t="e">
        <f t="shared" si="291"/>
        <v>#DIV/0!</v>
      </c>
      <c r="S3129" t="str">
        <f t="shared" si="292"/>
        <v>theater</v>
      </c>
      <c r="T3129" t="str">
        <f t="shared" si="293"/>
        <v>spaces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1">
        <f t="shared" si="288"/>
        <v>42780.825706018513</v>
      </c>
      <c r="L3130" s="11">
        <f t="shared" si="289"/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290"/>
        <v>1.0860666666666667</v>
      </c>
      <c r="R3130" s="6">
        <f t="shared" si="291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1">
        <f t="shared" si="288"/>
        <v>42803.842812499999</v>
      </c>
      <c r="L3131" s="11">
        <f t="shared" si="289"/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290"/>
        <v>8.0000000000000002E-3</v>
      </c>
      <c r="R3131" s="6">
        <f t="shared" si="291"/>
        <v>10</v>
      </c>
      <c r="S3131" t="str">
        <f t="shared" si="292"/>
        <v>theater</v>
      </c>
      <c r="T3131" t="str">
        <f t="shared" si="293"/>
        <v>plays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1">
        <f t="shared" si="288"/>
        <v>42808.640231481477</v>
      </c>
      <c r="L3132" s="11">
        <f t="shared" si="289"/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290"/>
        <v>3.7499999999999999E-2</v>
      </c>
      <c r="R3132" s="6">
        <f t="shared" si="291"/>
        <v>93.75</v>
      </c>
      <c r="S3132" t="str">
        <f t="shared" si="292"/>
        <v>theater</v>
      </c>
      <c r="T3132" t="str">
        <f t="shared" si="293"/>
        <v>plays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1">
        <f t="shared" si="288"/>
        <v>42803.579224537039</v>
      </c>
      <c r="L3133" s="11">
        <f t="shared" si="289"/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290"/>
        <v>0.15731707317073171</v>
      </c>
      <c r="R3133" s="6">
        <f t="shared" si="291"/>
        <v>53.75</v>
      </c>
      <c r="S3133" t="str">
        <f t="shared" si="292"/>
        <v>theater</v>
      </c>
      <c r="T3133" t="str">
        <f t="shared" si="293"/>
        <v>plays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1">
        <f t="shared" si="288"/>
        <v>42786.350231481483</v>
      </c>
      <c r="L3134" s="11">
        <f t="shared" si="289"/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290"/>
        <v>3.3333333333333332E-4</v>
      </c>
      <c r="R3134" s="6">
        <f t="shared" si="291"/>
        <v>10</v>
      </c>
      <c r="S3134" t="str">
        <f t="shared" si="292"/>
        <v>theater</v>
      </c>
      <c r="T3134" t="str">
        <f t="shared" si="293"/>
        <v>plays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1">
        <f t="shared" si="288"/>
        <v>42788.565208333333</v>
      </c>
      <c r="L3135" s="11">
        <f t="shared" si="289"/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290"/>
        <v>1.08</v>
      </c>
      <c r="R3135" s="6">
        <f t="shared" si="291"/>
        <v>33.75</v>
      </c>
      <c r="S3135" t="str">
        <f t="shared" si="292"/>
        <v>theater</v>
      </c>
      <c r="T3135" t="str">
        <f t="shared" si="293"/>
        <v>plays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1">
        <f t="shared" si="288"/>
        <v>42800.720127314817</v>
      </c>
      <c r="L3136" s="11">
        <f t="shared" si="289"/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290"/>
        <v>0.22500000000000001</v>
      </c>
      <c r="R3136" s="6">
        <f t="shared" si="291"/>
        <v>18.75</v>
      </c>
      <c r="S3136" t="str">
        <f t="shared" si="292"/>
        <v>theater</v>
      </c>
      <c r="T3136" t="str">
        <f t="shared" si="293"/>
        <v>plays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1">
        <f t="shared" si="288"/>
        <v>42807.151863425926</v>
      </c>
      <c r="L3137" s="11">
        <f t="shared" si="289"/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290"/>
        <v>0.20849420849420849</v>
      </c>
      <c r="R3137" s="6">
        <f t="shared" si="291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1">
        <f t="shared" si="288"/>
        <v>42789.462430555555</v>
      </c>
      <c r="L3138" s="11">
        <f t="shared" si="289"/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290"/>
        <v>1.278</v>
      </c>
      <c r="R3138" s="6">
        <f t="shared" si="291"/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1">
        <f t="shared" ref="K3139:K3202" si="294">(((J3139/60)/60)/24)+DATE(1970,1,1)</f>
        <v>42807.885057870371</v>
      </c>
      <c r="L3139" s="11">
        <f t="shared" ref="L3139:L3202" si="295">(((I3139/60)/60)/24)+DATE(1970,1,1)</f>
        <v>42858.8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296">E3139/D3139</f>
        <v>3.3333333333333333E-2</v>
      </c>
      <c r="R3139" s="6">
        <f t="shared" ref="R3139:R3202" si="297">E3139/N3139</f>
        <v>50</v>
      </c>
      <c r="S3139" t="str">
        <f t="shared" ref="S3139:S3202" si="298">LEFT(P3139, SEARCH("/", P3139)-1)</f>
        <v>theater</v>
      </c>
      <c r="T3139" t="str">
        <f t="shared" ref="T3139:T3202" si="299">RIGHT(P3139,LEN(P3139)-SEARCH("/",P3139))</f>
        <v>plays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1">
        <f t="shared" si="294"/>
        <v>42809.645914351851</v>
      </c>
      <c r="L3140" s="11">
        <f t="shared" si="295"/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296"/>
        <v>0</v>
      </c>
      <c r="R3140" s="6" t="e">
        <f t="shared" si="297"/>
        <v>#DIV/0!</v>
      </c>
      <c r="S3140" t="str">
        <f t="shared" si="298"/>
        <v>theater</v>
      </c>
      <c r="T3140" t="str">
        <f t="shared" si="299"/>
        <v>plays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1">
        <f t="shared" si="294"/>
        <v>42785.270370370374</v>
      </c>
      <c r="L3141" s="11">
        <f t="shared" si="295"/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296"/>
        <v>5.3999999999999999E-2</v>
      </c>
      <c r="R3141" s="6">
        <f t="shared" si="297"/>
        <v>450</v>
      </c>
      <c r="S3141" t="str">
        <f t="shared" si="298"/>
        <v>theater</v>
      </c>
      <c r="T3141" t="str">
        <f t="shared" si="299"/>
        <v>plays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1">
        <f t="shared" si="294"/>
        <v>42802.718784722223</v>
      </c>
      <c r="L3142" s="11">
        <f t="shared" si="295"/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296"/>
        <v>9.5999999999999992E-3</v>
      </c>
      <c r="R3142" s="6">
        <f t="shared" si="297"/>
        <v>24</v>
      </c>
      <c r="S3142" t="str">
        <f t="shared" si="298"/>
        <v>theater</v>
      </c>
      <c r="T3142" t="str">
        <f t="shared" si="299"/>
        <v>plays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1">
        <f t="shared" si="294"/>
        <v>42800.753333333334</v>
      </c>
      <c r="L3143" s="11">
        <f t="shared" si="295"/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296"/>
        <v>0.51600000000000001</v>
      </c>
      <c r="R3143" s="6">
        <f t="shared" si="297"/>
        <v>32.25</v>
      </c>
      <c r="S3143" t="str">
        <f t="shared" si="298"/>
        <v>theater</v>
      </c>
      <c r="T3143" t="str">
        <f t="shared" si="299"/>
        <v>plays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1">
        <f t="shared" si="294"/>
        <v>42783.513182870374</v>
      </c>
      <c r="L3144" s="11">
        <f t="shared" si="295"/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296"/>
        <v>1.6363636363636365E-2</v>
      </c>
      <c r="R3144" s="6">
        <f t="shared" si="297"/>
        <v>15</v>
      </c>
      <c r="S3144" t="str">
        <f t="shared" si="298"/>
        <v>theater</v>
      </c>
      <c r="T3144" t="str">
        <f t="shared" si="299"/>
        <v>plays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1">
        <f t="shared" si="294"/>
        <v>42808.358287037037</v>
      </c>
      <c r="L3145" s="11">
        <f t="shared" si="295"/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296"/>
        <v>0</v>
      </c>
      <c r="R3145" s="6" t="e">
        <f t="shared" si="297"/>
        <v>#DIV/0!</v>
      </c>
      <c r="S3145" t="str">
        <f t="shared" si="298"/>
        <v>theater</v>
      </c>
      <c r="T3145" t="str">
        <f t="shared" si="299"/>
        <v>plays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1">
        <f t="shared" si="294"/>
        <v>42796.538275462968</v>
      </c>
      <c r="L3146" s="11">
        <f t="shared" si="295"/>
        <v>42813.25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296"/>
        <v>0.754</v>
      </c>
      <c r="R3146" s="6">
        <f t="shared" si="297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1">
        <f t="shared" si="294"/>
        <v>42762.040902777779</v>
      </c>
      <c r="L3147" s="11">
        <f t="shared" si="295"/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296"/>
        <v>0</v>
      </c>
      <c r="R3147" s="6" t="e">
        <f t="shared" si="297"/>
        <v>#DIV/0!</v>
      </c>
      <c r="S3147" t="str">
        <f t="shared" si="298"/>
        <v>theater</v>
      </c>
      <c r="T3147" t="str">
        <f t="shared" si="299"/>
        <v>plays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1">
        <f t="shared" si="294"/>
        <v>42796.682476851856</v>
      </c>
      <c r="L3148" s="11">
        <f t="shared" si="295"/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296"/>
        <v>0.105</v>
      </c>
      <c r="R3148" s="6">
        <f t="shared" si="297"/>
        <v>437.5</v>
      </c>
      <c r="S3148" t="str">
        <f t="shared" si="298"/>
        <v>theater</v>
      </c>
      <c r="T3148" t="str">
        <f t="shared" si="299"/>
        <v>plays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1">
        <f t="shared" si="294"/>
        <v>41909.969386574077</v>
      </c>
      <c r="L3149" s="11">
        <f t="shared" si="295"/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296"/>
        <v>1.1752499999999999</v>
      </c>
      <c r="R3149" s="6">
        <f t="shared" si="297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1">
        <f t="shared" si="294"/>
        <v>41891.665324074071</v>
      </c>
      <c r="L3150" s="11">
        <f t="shared" si="295"/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296"/>
        <v>1.3116666666666668</v>
      </c>
      <c r="R3150" s="6">
        <f t="shared" si="297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1">
        <f t="shared" si="294"/>
        <v>41226.017361111109</v>
      </c>
      <c r="L3151" s="11">
        <f t="shared" si="295"/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296"/>
        <v>1.04</v>
      </c>
      <c r="R3151" s="6">
        <f t="shared" si="297"/>
        <v>52</v>
      </c>
      <c r="S3151" t="str">
        <f t="shared" si="298"/>
        <v>theater</v>
      </c>
      <c r="T3151" t="str">
        <f t="shared" si="299"/>
        <v>plays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1">
        <f t="shared" si="294"/>
        <v>40478.263923611114</v>
      </c>
      <c r="L3152" s="11">
        <f t="shared" si="295"/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296"/>
        <v>1.01</v>
      </c>
      <c r="R3152" s="6">
        <f t="shared" si="297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1">
        <f t="shared" si="294"/>
        <v>41862.83997685185</v>
      </c>
      <c r="L3153" s="11">
        <f t="shared" si="295"/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296"/>
        <v>1.004</v>
      </c>
      <c r="R3153" s="6">
        <f t="shared" si="297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1">
        <f t="shared" si="294"/>
        <v>41550.867673611108</v>
      </c>
      <c r="L3154" s="11">
        <f t="shared" si="295"/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296"/>
        <v>1.0595454545454546</v>
      </c>
      <c r="R3154" s="6">
        <f t="shared" si="297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1">
        <f t="shared" si="294"/>
        <v>40633.154363425929</v>
      </c>
      <c r="L3155" s="11">
        <f t="shared" si="295"/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296"/>
        <v>3.3558333333333334</v>
      </c>
      <c r="R3155" s="6">
        <f t="shared" si="297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1">
        <f t="shared" si="294"/>
        <v>40970.875671296293</v>
      </c>
      <c r="L3156" s="11">
        <f t="shared" si="295"/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296"/>
        <v>1.1292857142857142</v>
      </c>
      <c r="R3156" s="6">
        <f t="shared" si="297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1">
        <f t="shared" si="294"/>
        <v>41233.499131944445</v>
      </c>
      <c r="L3157" s="11">
        <f t="shared" si="295"/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296"/>
        <v>1.885046</v>
      </c>
      <c r="R3157" s="6">
        <f t="shared" si="297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1">
        <f t="shared" si="294"/>
        <v>41026.953055555554</v>
      </c>
      <c r="L3158" s="11">
        <f t="shared" si="295"/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296"/>
        <v>1.0181818181818181</v>
      </c>
      <c r="R3158" s="6">
        <f t="shared" si="297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1">
        <f t="shared" si="294"/>
        <v>41829.788252314815</v>
      </c>
      <c r="L3159" s="11">
        <f t="shared" si="295"/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296"/>
        <v>1.01</v>
      </c>
      <c r="R3159" s="6">
        <f t="shared" si="297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1">
        <f t="shared" si="294"/>
        <v>41447.839722222219</v>
      </c>
      <c r="L3160" s="11">
        <f t="shared" si="295"/>
        <v>41477.839722222219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296"/>
        <v>1.1399999999999999</v>
      </c>
      <c r="R3160" s="6">
        <f t="shared" si="297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1">
        <f t="shared" si="294"/>
        <v>40884.066678240742</v>
      </c>
      <c r="L3161" s="11">
        <f t="shared" si="295"/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296"/>
        <v>1.3348133333333334</v>
      </c>
      <c r="R3161" s="6">
        <f t="shared" si="297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1">
        <f t="shared" si="294"/>
        <v>41841.26489583333</v>
      </c>
      <c r="L3162" s="11">
        <f t="shared" si="295"/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296"/>
        <v>1.0153333333333334</v>
      </c>
      <c r="R3162" s="6">
        <f t="shared" si="297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1">
        <f t="shared" si="294"/>
        <v>41897.536134259259</v>
      </c>
      <c r="L3163" s="11">
        <f t="shared" si="295"/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296"/>
        <v>1.0509999999999999</v>
      </c>
      <c r="R3163" s="6">
        <f t="shared" si="297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1">
        <f t="shared" si="294"/>
        <v>41799.685902777775</v>
      </c>
      <c r="L3164" s="11">
        <f t="shared" si="295"/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296"/>
        <v>1.2715000000000001</v>
      </c>
      <c r="R3164" s="6">
        <f t="shared" si="297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1">
        <f t="shared" si="294"/>
        <v>41775.753761574073</v>
      </c>
      <c r="L3165" s="11">
        <f t="shared" si="295"/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296"/>
        <v>1.1115384615384616</v>
      </c>
      <c r="R3165" s="6">
        <f t="shared" si="297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1">
        <f t="shared" si="294"/>
        <v>41766.80572916667</v>
      </c>
      <c r="L3166" s="11">
        <f t="shared" si="295"/>
        <v>41799.80572916667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296"/>
        <v>1.0676000000000001</v>
      </c>
      <c r="R3166" s="6">
        <f t="shared" si="297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1">
        <f t="shared" si="294"/>
        <v>40644.159259259257</v>
      </c>
      <c r="L3167" s="11">
        <f t="shared" si="295"/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296"/>
        <v>1.6266666666666667</v>
      </c>
      <c r="R3167" s="6">
        <f t="shared" si="297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1">
        <f t="shared" si="294"/>
        <v>41940.69158564815</v>
      </c>
      <c r="L3168" s="11">
        <f t="shared" si="295"/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296"/>
        <v>1.6022808571428573</v>
      </c>
      <c r="R3168" s="6">
        <f t="shared" si="297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1">
        <f t="shared" si="294"/>
        <v>41839.175706018519</v>
      </c>
      <c r="L3169" s="11">
        <f t="shared" si="295"/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296"/>
        <v>1.1616666666666666</v>
      </c>
      <c r="R3169" s="6">
        <f t="shared" si="297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1">
        <f t="shared" si="294"/>
        <v>41772.105937500004</v>
      </c>
      <c r="L3170" s="11">
        <f t="shared" si="295"/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296"/>
        <v>1.242</v>
      </c>
      <c r="R3170" s="6">
        <f t="shared" si="297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1">
        <f t="shared" si="294"/>
        <v>41591.737974537034</v>
      </c>
      <c r="L3171" s="11">
        <f t="shared" si="295"/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296"/>
        <v>1.030125</v>
      </c>
      <c r="R3171" s="6">
        <f t="shared" si="297"/>
        <v>100.5</v>
      </c>
      <c r="S3171" t="str">
        <f t="shared" si="298"/>
        <v>theater</v>
      </c>
      <c r="T3171" t="str">
        <f t="shared" si="299"/>
        <v>plays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1">
        <f t="shared" si="294"/>
        <v>41789.080370370371</v>
      </c>
      <c r="L3172" s="11">
        <f t="shared" si="295"/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296"/>
        <v>1.1225000000000001</v>
      </c>
      <c r="R3172" s="6">
        <f t="shared" si="297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1">
        <f t="shared" si="294"/>
        <v>42466.608310185184</v>
      </c>
      <c r="L3173" s="11">
        <f t="shared" si="295"/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296"/>
        <v>1.0881428571428571</v>
      </c>
      <c r="R3173" s="6">
        <f t="shared" si="297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1">
        <f t="shared" si="294"/>
        <v>40923.729953703703</v>
      </c>
      <c r="L3174" s="11">
        <f t="shared" si="295"/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296"/>
        <v>1.1499999999999999</v>
      </c>
      <c r="R3174" s="6">
        <f t="shared" si="297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1">
        <f t="shared" si="294"/>
        <v>41878.878379629627</v>
      </c>
      <c r="L3175" s="11">
        <f t="shared" si="295"/>
        <v>41908.878379629627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296"/>
        <v>1.03</v>
      </c>
      <c r="R3175" s="6">
        <f t="shared" si="297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1">
        <f t="shared" si="294"/>
        <v>41862.864675925928</v>
      </c>
      <c r="L3176" s="11">
        <f t="shared" si="295"/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296"/>
        <v>1.0113333333333334</v>
      </c>
      <c r="R3176" s="6">
        <f t="shared" si="297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1">
        <f t="shared" si="294"/>
        <v>40531.886886574073</v>
      </c>
      <c r="L3177" s="11">
        <f t="shared" si="295"/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296"/>
        <v>1.0955999999999999</v>
      </c>
      <c r="R3177" s="6">
        <f t="shared" si="297"/>
        <v>91.3</v>
      </c>
      <c r="S3177" t="str">
        <f t="shared" si="298"/>
        <v>theater</v>
      </c>
      <c r="T3177" t="str">
        <f t="shared" si="299"/>
        <v>plays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1">
        <f t="shared" si="294"/>
        <v>41477.930914351848</v>
      </c>
      <c r="L3178" s="11">
        <f t="shared" si="295"/>
        <v>41504.625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296"/>
        <v>1.148421052631579</v>
      </c>
      <c r="R3178" s="6">
        <f t="shared" si="297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1">
        <f t="shared" si="294"/>
        <v>41781.666770833333</v>
      </c>
      <c r="L3179" s="11">
        <f t="shared" si="295"/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296"/>
        <v>1.1739999999999999</v>
      </c>
      <c r="R3179" s="6">
        <f t="shared" si="297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1">
        <f t="shared" si="294"/>
        <v>41806.605034722219</v>
      </c>
      <c r="L3180" s="11">
        <f t="shared" si="295"/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296"/>
        <v>1.7173333333333334</v>
      </c>
      <c r="R3180" s="6">
        <f t="shared" si="297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1">
        <f t="shared" si="294"/>
        <v>41375.702210648145</v>
      </c>
      <c r="L3181" s="11">
        <f t="shared" si="295"/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296"/>
        <v>1.1416238095238094</v>
      </c>
      <c r="R3181" s="6">
        <f t="shared" si="297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1">
        <f t="shared" si="294"/>
        <v>41780.412604166668</v>
      </c>
      <c r="L3182" s="11">
        <f t="shared" si="295"/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296"/>
        <v>1.1975</v>
      </c>
      <c r="R3182" s="6">
        <f t="shared" si="297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1">
        <f t="shared" si="294"/>
        <v>41779.310034722221</v>
      </c>
      <c r="L3183" s="11">
        <f t="shared" si="295"/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296"/>
        <v>1.0900000000000001</v>
      </c>
      <c r="R3183" s="6">
        <f t="shared" si="297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1">
        <f t="shared" si="294"/>
        <v>40883.949317129627</v>
      </c>
      <c r="L3184" s="11">
        <f t="shared" si="295"/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296"/>
        <v>1.0088571428571429</v>
      </c>
      <c r="R3184" s="6">
        <f t="shared" si="297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1">
        <f t="shared" si="294"/>
        <v>41491.79478009259</v>
      </c>
      <c r="L3185" s="11">
        <f t="shared" si="295"/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296"/>
        <v>1.0900000000000001</v>
      </c>
      <c r="R3185" s="6">
        <f t="shared" si="297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1">
        <f t="shared" si="294"/>
        <v>41791.993414351848</v>
      </c>
      <c r="L3186" s="11">
        <f t="shared" si="295"/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296"/>
        <v>1.0720930232558139</v>
      </c>
      <c r="R3186" s="6">
        <f t="shared" si="297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1">
        <f t="shared" si="294"/>
        <v>41829.977326388893</v>
      </c>
      <c r="L3187" s="11">
        <f t="shared" si="295"/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296"/>
        <v>1</v>
      </c>
      <c r="R3187" s="6">
        <f t="shared" si="297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1">
        <f t="shared" si="294"/>
        <v>41868.924050925925</v>
      </c>
      <c r="L3188" s="11">
        <f t="shared" si="295"/>
        <v>41898.875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296"/>
        <v>1.0218750000000001</v>
      </c>
      <c r="R3188" s="6">
        <f t="shared" si="297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1">
        <f t="shared" si="294"/>
        <v>41835.666354166664</v>
      </c>
      <c r="L3189" s="11">
        <f t="shared" si="295"/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296"/>
        <v>1.1629333333333334</v>
      </c>
      <c r="R3189" s="6">
        <f t="shared" si="297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1">
        <f t="shared" si="294"/>
        <v>42144.415532407409</v>
      </c>
      <c r="L3190" s="11">
        <f t="shared" si="295"/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296"/>
        <v>0.65</v>
      </c>
      <c r="R3190" s="6">
        <f t="shared" si="297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1">
        <f t="shared" si="294"/>
        <v>42118.346435185187</v>
      </c>
      <c r="L3191" s="11">
        <f t="shared" si="295"/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296"/>
        <v>0.12327272727272727</v>
      </c>
      <c r="R3191" s="6">
        <f t="shared" si="297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1">
        <f t="shared" si="294"/>
        <v>42683.151331018518</v>
      </c>
      <c r="L3192" s="11">
        <f t="shared" si="295"/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296"/>
        <v>0</v>
      </c>
      <c r="R3192" s="6" t="e">
        <f t="shared" si="297"/>
        <v>#DIV/0!</v>
      </c>
      <c r="S3192" t="str">
        <f t="shared" si="298"/>
        <v>theater</v>
      </c>
      <c r="T3192" t="str">
        <f t="shared" si="299"/>
        <v>musical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1">
        <f t="shared" si="294"/>
        <v>42538.755428240736</v>
      </c>
      <c r="L3193" s="11">
        <f t="shared" si="295"/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296"/>
        <v>4.0266666666666666E-2</v>
      </c>
      <c r="R3193" s="6">
        <f t="shared" si="297"/>
        <v>37.75</v>
      </c>
      <c r="S3193" t="str">
        <f t="shared" si="298"/>
        <v>theater</v>
      </c>
      <c r="T3193" t="str">
        <f t="shared" si="299"/>
        <v>musical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1">
        <f t="shared" si="294"/>
        <v>42018.94049768518</v>
      </c>
      <c r="L3194" s="11">
        <f t="shared" si="295"/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296"/>
        <v>1.0200000000000001E-2</v>
      </c>
      <c r="R3194" s="6">
        <f t="shared" si="297"/>
        <v>12.75</v>
      </c>
      <c r="S3194" t="str">
        <f t="shared" si="298"/>
        <v>theater</v>
      </c>
      <c r="T3194" t="str">
        <f t="shared" si="299"/>
        <v>musical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1">
        <f t="shared" si="294"/>
        <v>42010.968240740738</v>
      </c>
      <c r="L3195" s="11">
        <f t="shared" si="295"/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296"/>
        <v>0.1174</v>
      </c>
      <c r="R3195" s="6">
        <f t="shared" si="297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1">
        <f t="shared" si="294"/>
        <v>42182.062476851846</v>
      </c>
      <c r="L3196" s="11">
        <f t="shared" si="295"/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296"/>
        <v>0</v>
      </c>
      <c r="R3196" s="6" t="e">
        <f t="shared" si="297"/>
        <v>#DIV/0!</v>
      </c>
      <c r="S3196" t="str">
        <f t="shared" si="298"/>
        <v>theater</v>
      </c>
      <c r="T3196" t="str">
        <f t="shared" si="299"/>
        <v>musical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1">
        <f t="shared" si="294"/>
        <v>42017.594236111108</v>
      </c>
      <c r="L3197" s="11">
        <f t="shared" si="295"/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296"/>
        <v>0.59142857142857141</v>
      </c>
      <c r="R3197" s="6">
        <f t="shared" si="297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1">
        <f t="shared" si="294"/>
        <v>42157.598090277781</v>
      </c>
      <c r="L3198" s="11">
        <f t="shared" si="295"/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296"/>
        <v>5.9999999999999995E-4</v>
      </c>
      <c r="R3198" s="6">
        <f t="shared" si="297"/>
        <v>300</v>
      </c>
      <c r="S3198" t="str">
        <f t="shared" si="298"/>
        <v>theater</v>
      </c>
      <c r="T3198" t="str">
        <f t="shared" si="299"/>
        <v>musical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1">
        <f t="shared" si="294"/>
        <v>42009.493263888886</v>
      </c>
      <c r="L3199" s="11">
        <f t="shared" si="295"/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296"/>
        <v>0.1145</v>
      </c>
      <c r="R3199" s="6">
        <f t="shared" si="297"/>
        <v>286.25</v>
      </c>
      <c r="S3199" t="str">
        <f t="shared" si="298"/>
        <v>theater</v>
      </c>
      <c r="T3199" t="str">
        <f t="shared" si="299"/>
        <v>musical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1">
        <f t="shared" si="294"/>
        <v>42013.424502314811</v>
      </c>
      <c r="L3200" s="11">
        <f t="shared" si="295"/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296"/>
        <v>3.6666666666666666E-3</v>
      </c>
      <c r="R3200" s="6">
        <f t="shared" si="297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1">
        <f t="shared" si="294"/>
        <v>41858.761782407404</v>
      </c>
      <c r="L3201" s="11">
        <f t="shared" si="295"/>
        <v>41888.875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296"/>
        <v>0.52159999999999995</v>
      </c>
      <c r="R3201" s="6">
        <f t="shared" si="297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1">
        <f t="shared" si="294"/>
        <v>42460.320613425924</v>
      </c>
      <c r="L3202" s="11">
        <f t="shared" si="295"/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296"/>
        <v>2.0000000000000002E-5</v>
      </c>
      <c r="R3202" s="6">
        <f t="shared" si="297"/>
        <v>1</v>
      </c>
      <c r="S3202" t="str">
        <f t="shared" si="298"/>
        <v>theater</v>
      </c>
      <c r="T3202" t="str">
        <f t="shared" si="299"/>
        <v>musical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1">
        <f t="shared" ref="K3203:K3266" si="300">(((J3203/60)/60)/24)+DATE(1970,1,1)</f>
        <v>41861.767094907409</v>
      </c>
      <c r="L3203" s="11">
        <f t="shared" ref="L3203:L3266" si="301">(((I3203/60)/60)/24)+DATE(1970,1,1)</f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302">E3203/D3203</f>
        <v>1.2500000000000001E-2</v>
      </c>
      <c r="R3203" s="6">
        <f t="shared" ref="R3203:R3266" si="303">E3203/N3203</f>
        <v>12.5</v>
      </c>
      <c r="S3203" t="str">
        <f t="shared" ref="S3203:S3266" si="304">LEFT(P3203, SEARCH("/", P3203)-1)</f>
        <v>theater</v>
      </c>
      <c r="T3203" t="str">
        <f t="shared" ref="T3203:T3266" si="305">RIGHT(P3203,LEN(P3203)-SEARCH("/",P3203))</f>
        <v>musical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1">
        <f t="shared" si="300"/>
        <v>42293.853541666671</v>
      </c>
      <c r="L3204" s="11">
        <f t="shared" si="301"/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302"/>
        <v>0.54520000000000002</v>
      </c>
      <c r="R3204" s="6">
        <f t="shared" si="303"/>
        <v>109.04</v>
      </c>
      <c r="S3204" t="str">
        <f t="shared" si="304"/>
        <v>theater</v>
      </c>
      <c r="T3204" t="str">
        <f t="shared" si="305"/>
        <v>musical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1">
        <f t="shared" si="300"/>
        <v>42242.988680555558</v>
      </c>
      <c r="L3205" s="11">
        <f t="shared" si="301"/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302"/>
        <v>0.25</v>
      </c>
      <c r="R3205" s="6">
        <f t="shared" si="303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1">
        <f t="shared" si="300"/>
        <v>42172.686099537037</v>
      </c>
      <c r="L3206" s="11">
        <f t="shared" si="301"/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302"/>
        <v>0</v>
      </c>
      <c r="R3206" s="6" t="e">
        <f t="shared" si="303"/>
        <v>#DIV/0!</v>
      </c>
      <c r="S3206" t="str">
        <f t="shared" si="304"/>
        <v>theater</v>
      </c>
      <c r="T3206" t="str">
        <f t="shared" si="305"/>
        <v>musical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1">
        <f t="shared" si="300"/>
        <v>42095.374675925923</v>
      </c>
      <c r="L3207" s="11">
        <f t="shared" si="301"/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302"/>
        <v>3.4125000000000003E-2</v>
      </c>
      <c r="R3207" s="6">
        <f t="shared" si="303"/>
        <v>22.75</v>
      </c>
      <c r="S3207" t="str">
        <f t="shared" si="304"/>
        <v>theater</v>
      </c>
      <c r="T3207" t="str">
        <f t="shared" si="305"/>
        <v>musical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1">
        <f t="shared" si="300"/>
        <v>42236.276053240741</v>
      </c>
      <c r="L3208" s="11">
        <f t="shared" si="301"/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302"/>
        <v>0</v>
      </c>
      <c r="R3208" s="6" t="e">
        <f t="shared" si="303"/>
        <v>#DIV/0!</v>
      </c>
      <c r="S3208" t="str">
        <f t="shared" si="304"/>
        <v>theater</v>
      </c>
      <c r="T3208" t="str">
        <f t="shared" si="305"/>
        <v>musical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1">
        <f t="shared" si="300"/>
        <v>42057.277858796297</v>
      </c>
      <c r="L3209" s="11">
        <f t="shared" si="301"/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302"/>
        <v>0.46363636363636362</v>
      </c>
      <c r="R3209" s="6">
        <f t="shared" si="303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1">
        <f t="shared" si="300"/>
        <v>41827.605057870373</v>
      </c>
      <c r="L3210" s="11">
        <f t="shared" si="301"/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302"/>
        <v>1.0349999999999999</v>
      </c>
      <c r="R3210" s="6">
        <f t="shared" si="303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1">
        <f t="shared" si="300"/>
        <v>41778.637245370373</v>
      </c>
      <c r="L3211" s="11">
        <f t="shared" si="301"/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302"/>
        <v>1.1932315789473684</v>
      </c>
      <c r="R3211" s="6">
        <f t="shared" si="303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1">
        <f t="shared" si="300"/>
        <v>41013.936562499999</v>
      </c>
      <c r="L3212" s="11">
        <f t="shared" si="301"/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302"/>
        <v>1.2576666666666667</v>
      </c>
      <c r="R3212" s="6">
        <f t="shared" si="303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1">
        <f t="shared" si="300"/>
        <v>41834.586574074077</v>
      </c>
      <c r="L3213" s="11">
        <f t="shared" si="301"/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302"/>
        <v>1.1974347826086957</v>
      </c>
      <c r="R3213" s="6">
        <f t="shared" si="303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1">
        <f t="shared" si="300"/>
        <v>41829.795729166668</v>
      </c>
      <c r="L3214" s="11">
        <f t="shared" si="301"/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302"/>
        <v>1.2625</v>
      </c>
      <c r="R3214" s="6">
        <f t="shared" si="303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1">
        <f t="shared" si="300"/>
        <v>42171.763414351852</v>
      </c>
      <c r="L3215" s="11">
        <f t="shared" si="301"/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302"/>
        <v>1.0011666666666668</v>
      </c>
      <c r="R3215" s="6">
        <f t="shared" si="303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1">
        <f t="shared" si="300"/>
        <v>42337.792511574073</v>
      </c>
      <c r="L3216" s="11">
        <f t="shared" si="301"/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302"/>
        <v>1.0213333333333334</v>
      </c>
      <c r="R3216" s="6">
        <f t="shared" si="303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1">
        <f t="shared" si="300"/>
        <v>42219.665173611109</v>
      </c>
      <c r="L3217" s="11">
        <f t="shared" si="301"/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302"/>
        <v>1.0035142857142858</v>
      </c>
      <c r="R3217" s="6">
        <f t="shared" si="303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1">
        <f t="shared" si="300"/>
        <v>42165.462627314817</v>
      </c>
      <c r="L3218" s="11">
        <f t="shared" si="301"/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302"/>
        <v>1.0004999999999999</v>
      </c>
      <c r="R3218" s="6">
        <f t="shared" si="303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1">
        <f t="shared" si="300"/>
        <v>42648.546111111107</v>
      </c>
      <c r="L3219" s="11">
        <f t="shared" si="301"/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302"/>
        <v>1.1602222222222223</v>
      </c>
      <c r="R3219" s="6">
        <f t="shared" si="303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1">
        <f t="shared" si="300"/>
        <v>41971.002152777779</v>
      </c>
      <c r="L3220" s="11">
        <f t="shared" si="301"/>
        <v>42004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302"/>
        <v>1.0209999999999999</v>
      </c>
      <c r="R3220" s="6">
        <f t="shared" si="303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1">
        <f t="shared" si="300"/>
        <v>42050.983182870375</v>
      </c>
      <c r="L3221" s="11">
        <f t="shared" si="301"/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302"/>
        <v>1.0011000000000001</v>
      </c>
      <c r="R3221" s="6">
        <f t="shared" si="303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1">
        <f t="shared" si="300"/>
        <v>42772.833379629628</v>
      </c>
      <c r="L3222" s="11">
        <f t="shared" si="301"/>
        <v>42806.875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302"/>
        <v>1.0084</v>
      </c>
      <c r="R3222" s="6">
        <f t="shared" si="303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1">
        <f t="shared" si="300"/>
        <v>42155.696793981479</v>
      </c>
      <c r="L3223" s="11">
        <f t="shared" si="301"/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302"/>
        <v>1.0342499999999999</v>
      </c>
      <c r="R3223" s="6">
        <f t="shared" si="303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1">
        <f t="shared" si="300"/>
        <v>42270.582141203704</v>
      </c>
      <c r="L3224" s="11">
        <f t="shared" si="301"/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302"/>
        <v>1.248</v>
      </c>
      <c r="R3224" s="6">
        <f t="shared" si="303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1">
        <f t="shared" si="300"/>
        <v>42206.835370370376</v>
      </c>
      <c r="L3225" s="11">
        <f t="shared" si="301"/>
        <v>42236.835370370376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302"/>
        <v>1.0951612903225807</v>
      </c>
      <c r="R3225" s="6">
        <f t="shared" si="303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1">
        <f t="shared" si="300"/>
        <v>42697.850844907407</v>
      </c>
      <c r="L3226" s="11">
        <f t="shared" si="301"/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302"/>
        <v>1.0203333333333333</v>
      </c>
      <c r="R3226" s="6">
        <f t="shared" si="303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1">
        <f t="shared" si="300"/>
        <v>42503.559467592597</v>
      </c>
      <c r="L3227" s="11">
        <f t="shared" si="301"/>
        <v>42524.875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302"/>
        <v>1.0235000000000001</v>
      </c>
      <c r="R3227" s="6">
        <f t="shared" si="303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1">
        <f t="shared" si="300"/>
        <v>42277.583472222221</v>
      </c>
      <c r="L3228" s="11">
        <f t="shared" si="301"/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302"/>
        <v>1.0416666666666667</v>
      </c>
      <c r="R3228" s="6">
        <f t="shared" si="303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1">
        <f t="shared" si="300"/>
        <v>42722.882361111115</v>
      </c>
      <c r="L3229" s="11">
        <f t="shared" si="301"/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302"/>
        <v>1.25</v>
      </c>
      <c r="R3229" s="6">
        <f t="shared" si="303"/>
        <v>50</v>
      </c>
      <c r="S3229" t="str">
        <f t="shared" si="304"/>
        <v>theater</v>
      </c>
      <c r="T3229" t="str">
        <f t="shared" si="305"/>
        <v>plays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1">
        <f t="shared" si="300"/>
        <v>42323.70930555556</v>
      </c>
      <c r="L3230" s="11">
        <f t="shared" si="301"/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302"/>
        <v>1.0234285714285714</v>
      </c>
      <c r="R3230" s="6">
        <f t="shared" si="303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1">
        <f t="shared" si="300"/>
        <v>41933.291643518518</v>
      </c>
      <c r="L3231" s="11">
        <f t="shared" si="301"/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302"/>
        <v>1.0786500000000001</v>
      </c>
      <c r="R3231" s="6">
        <f t="shared" si="303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1">
        <f t="shared" si="300"/>
        <v>41898.168125000004</v>
      </c>
      <c r="L3232" s="11">
        <f t="shared" si="301"/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302"/>
        <v>1.0988461538461538</v>
      </c>
      <c r="R3232" s="6">
        <f t="shared" si="303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1">
        <f t="shared" si="300"/>
        <v>42446.943831018521</v>
      </c>
      <c r="L3233" s="11">
        <f t="shared" si="301"/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302"/>
        <v>1.61</v>
      </c>
      <c r="R3233" s="6">
        <f t="shared" si="303"/>
        <v>57.5</v>
      </c>
      <c r="S3233" t="str">
        <f t="shared" si="304"/>
        <v>theater</v>
      </c>
      <c r="T3233" t="str">
        <f t="shared" si="305"/>
        <v>plays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1">
        <f t="shared" si="300"/>
        <v>42463.81385416667</v>
      </c>
      <c r="L3234" s="11">
        <f t="shared" si="301"/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302"/>
        <v>1.3120000000000001</v>
      </c>
      <c r="R3234" s="6">
        <f t="shared" si="303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1">
        <f t="shared" si="300"/>
        <v>42766.805034722223</v>
      </c>
      <c r="L3235" s="11">
        <f t="shared" si="301"/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302"/>
        <v>1.1879999999999999</v>
      </c>
      <c r="R3235" s="6">
        <f t="shared" si="303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1">
        <f t="shared" si="300"/>
        <v>42734.789444444439</v>
      </c>
      <c r="L3236" s="11">
        <f t="shared" si="301"/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302"/>
        <v>1.0039275000000001</v>
      </c>
      <c r="R3236" s="6">
        <f t="shared" si="303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1">
        <f t="shared" si="300"/>
        <v>42522.347812499997</v>
      </c>
      <c r="L3237" s="11">
        <f t="shared" si="301"/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302"/>
        <v>1.0320666666666667</v>
      </c>
      <c r="R3237" s="6">
        <f t="shared" si="303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1">
        <f t="shared" si="300"/>
        <v>42702.917048611111</v>
      </c>
      <c r="L3238" s="11">
        <f t="shared" si="301"/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302"/>
        <v>1.006</v>
      </c>
      <c r="R3238" s="6">
        <f t="shared" si="303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1">
        <f t="shared" si="300"/>
        <v>42252.474351851852</v>
      </c>
      <c r="L3239" s="11">
        <f t="shared" si="301"/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302"/>
        <v>1.0078754285714286</v>
      </c>
      <c r="R3239" s="6">
        <f t="shared" si="303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1">
        <f t="shared" si="300"/>
        <v>42156.510393518518</v>
      </c>
      <c r="L3240" s="11">
        <f t="shared" si="301"/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302"/>
        <v>1.1232142857142857</v>
      </c>
      <c r="R3240" s="6">
        <f t="shared" si="303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1">
        <f t="shared" si="300"/>
        <v>42278.089039351849</v>
      </c>
      <c r="L3241" s="11">
        <f t="shared" si="301"/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302"/>
        <v>1.0591914022517912</v>
      </c>
      <c r="R3241" s="6">
        <f t="shared" si="303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1">
        <f t="shared" si="300"/>
        <v>42754.693842592591</v>
      </c>
      <c r="L3242" s="11">
        <f t="shared" si="301"/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302"/>
        <v>1.0056666666666667</v>
      </c>
      <c r="R3242" s="6">
        <f t="shared" si="303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1">
        <f t="shared" si="300"/>
        <v>41893.324884259258</v>
      </c>
      <c r="L3243" s="11">
        <f t="shared" si="301"/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302"/>
        <v>1.1530588235294117</v>
      </c>
      <c r="R3243" s="6">
        <f t="shared" si="303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1">
        <f t="shared" si="300"/>
        <v>41871.755694444444</v>
      </c>
      <c r="L3244" s="11">
        <f t="shared" si="301"/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302"/>
        <v>1.273042</v>
      </c>
      <c r="R3244" s="6">
        <f t="shared" si="303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1">
        <f t="shared" si="300"/>
        <v>42262.096782407403</v>
      </c>
      <c r="L3245" s="11">
        <f t="shared" si="301"/>
        <v>42286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302"/>
        <v>1.028375</v>
      </c>
      <c r="R3245" s="6">
        <f t="shared" si="303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1">
        <f t="shared" si="300"/>
        <v>42675.694236111114</v>
      </c>
      <c r="L3246" s="11">
        <f t="shared" si="301"/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302"/>
        <v>1.0293749999999999</v>
      </c>
      <c r="R3246" s="6">
        <f t="shared" si="303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1">
        <f t="shared" si="300"/>
        <v>42135.60020833333</v>
      </c>
      <c r="L3247" s="11">
        <f t="shared" si="301"/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302"/>
        <v>1.043047619047619</v>
      </c>
      <c r="R3247" s="6">
        <f t="shared" si="303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1">
        <f t="shared" si="300"/>
        <v>42230.472222222219</v>
      </c>
      <c r="L3248" s="11">
        <f t="shared" si="301"/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302"/>
        <v>1.1122000000000001</v>
      </c>
      <c r="R3248" s="6">
        <f t="shared" si="303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1">
        <f t="shared" si="300"/>
        <v>42167.434166666666</v>
      </c>
      <c r="L3249" s="11">
        <f t="shared" si="301"/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302"/>
        <v>1.0586</v>
      </c>
      <c r="R3249" s="6">
        <f t="shared" si="303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1">
        <f t="shared" si="300"/>
        <v>42068.888391203705</v>
      </c>
      <c r="L3250" s="11">
        <f t="shared" si="301"/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302"/>
        <v>1.0079166666666666</v>
      </c>
      <c r="R3250" s="6">
        <f t="shared" si="303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1">
        <f t="shared" si="300"/>
        <v>42145.746689814812</v>
      </c>
      <c r="L3251" s="11">
        <f t="shared" si="301"/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302"/>
        <v>1.0492727272727274</v>
      </c>
      <c r="R3251" s="6">
        <f t="shared" si="303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1">
        <f t="shared" si="300"/>
        <v>41918.742175925923</v>
      </c>
      <c r="L3252" s="11">
        <f t="shared" si="301"/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302"/>
        <v>1.01552</v>
      </c>
      <c r="R3252" s="6">
        <f t="shared" si="303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1">
        <f t="shared" si="300"/>
        <v>42146.731087962966</v>
      </c>
      <c r="L3253" s="11">
        <f t="shared" si="301"/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302"/>
        <v>1.1073333333333333</v>
      </c>
      <c r="R3253" s="6">
        <f t="shared" si="303"/>
        <v>83.05</v>
      </c>
      <c r="S3253" t="str">
        <f t="shared" si="304"/>
        <v>theater</v>
      </c>
      <c r="T3253" t="str">
        <f t="shared" si="305"/>
        <v>plays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1">
        <f t="shared" si="300"/>
        <v>42590.472685185188</v>
      </c>
      <c r="L3254" s="11">
        <f t="shared" si="301"/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302"/>
        <v>1.2782222222222221</v>
      </c>
      <c r="R3254" s="6">
        <f t="shared" si="303"/>
        <v>57.52</v>
      </c>
      <c r="S3254" t="str">
        <f t="shared" si="304"/>
        <v>theater</v>
      </c>
      <c r="T3254" t="str">
        <f t="shared" si="305"/>
        <v>plays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1">
        <f t="shared" si="300"/>
        <v>42602.576712962968</v>
      </c>
      <c r="L3255" s="11">
        <f t="shared" si="301"/>
        <v>42621.15625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302"/>
        <v>1.0182500000000001</v>
      </c>
      <c r="R3255" s="6">
        <f t="shared" si="303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1">
        <f t="shared" si="300"/>
        <v>42059.085752314815</v>
      </c>
      <c r="L3256" s="11">
        <f t="shared" si="301"/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302"/>
        <v>1.012576923076923</v>
      </c>
      <c r="R3256" s="6">
        <f t="shared" si="303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1">
        <f t="shared" si="300"/>
        <v>41889.768229166664</v>
      </c>
      <c r="L3257" s="11">
        <f t="shared" si="301"/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302"/>
        <v>1.75</v>
      </c>
      <c r="R3257" s="6">
        <f t="shared" si="303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1">
        <f t="shared" si="300"/>
        <v>42144.573807870373</v>
      </c>
      <c r="L3258" s="11">
        <f t="shared" si="301"/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302"/>
        <v>1.2806</v>
      </c>
      <c r="R3258" s="6">
        <f t="shared" si="303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1">
        <f t="shared" si="300"/>
        <v>42758.559629629628</v>
      </c>
      <c r="L3259" s="11">
        <f t="shared" si="301"/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302"/>
        <v>1.0629949999999999</v>
      </c>
      <c r="R3259" s="6">
        <f t="shared" si="303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1">
        <f t="shared" si="300"/>
        <v>41982.887280092589</v>
      </c>
      <c r="L3260" s="11">
        <f t="shared" si="301"/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302"/>
        <v>1.052142857142857</v>
      </c>
      <c r="R3260" s="6">
        <f t="shared" si="303"/>
        <v>98.2</v>
      </c>
      <c r="S3260" t="str">
        <f t="shared" si="304"/>
        <v>theater</v>
      </c>
      <c r="T3260" t="str">
        <f t="shared" si="305"/>
        <v>plays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1">
        <f t="shared" si="300"/>
        <v>42614.760937500003</v>
      </c>
      <c r="L3261" s="11">
        <f t="shared" si="301"/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302"/>
        <v>1.0616782608695652</v>
      </c>
      <c r="R3261" s="6">
        <f t="shared" si="303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1">
        <f t="shared" si="300"/>
        <v>42303.672662037032</v>
      </c>
      <c r="L3262" s="11">
        <f t="shared" si="301"/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302"/>
        <v>1.0924</v>
      </c>
      <c r="R3262" s="6">
        <f t="shared" si="303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1">
        <f t="shared" si="300"/>
        <v>42171.725416666668</v>
      </c>
      <c r="L3263" s="11">
        <f t="shared" si="301"/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302"/>
        <v>1.0045454545454546</v>
      </c>
      <c r="R3263" s="6">
        <f t="shared" si="303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1">
        <f t="shared" si="300"/>
        <v>41964.315532407403</v>
      </c>
      <c r="L3264" s="11">
        <f t="shared" si="301"/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302"/>
        <v>1.0304098360655738</v>
      </c>
      <c r="R3264" s="6">
        <f t="shared" si="303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1">
        <f t="shared" si="300"/>
        <v>42284.516064814816</v>
      </c>
      <c r="L3265" s="11">
        <f t="shared" si="301"/>
        <v>42307.875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302"/>
        <v>1.121664</v>
      </c>
      <c r="R3265" s="6">
        <f t="shared" si="303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1">
        <f t="shared" si="300"/>
        <v>42016.800208333334</v>
      </c>
      <c r="L3266" s="11">
        <f t="shared" si="301"/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302"/>
        <v>1.03</v>
      </c>
      <c r="R3266" s="6">
        <f t="shared" si="303"/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1">
        <f t="shared" ref="K3267:K3330" si="306">(((J3267/60)/60)/24)+DATE(1970,1,1)</f>
        <v>42311.711979166663</v>
      </c>
      <c r="L3267" s="11">
        <f t="shared" ref="L3267:L3330" si="307">(((I3267/60)/60)/24)+DATE(1970,1,1)</f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308">E3267/D3267</f>
        <v>1.64</v>
      </c>
      <c r="R3267" s="6">
        <f t="shared" ref="R3267:R3330" si="309">E3267/N3267</f>
        <v>70.285714285714292</v>
      </c>
      <c r="S3267" t="str">
        <f t="shared" ref="S3267:S3330" si="310">LEFT(P3267, SEARCH("/", P3267)-1)</f>
        <v>theater</v>
      </c>
      <c r="T3267" t="str">
        <f t="shared" ref="T3267:T3330" si="311">RIGHT(P3267,LEN(P3267)-SEARCH("/",P3267))</f>
        <v>plays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1">
        <f t="shared" si="306"/>
        <v>42136.536134259266</v>
      </c>
      <c r="L3268" s="11">
        <f t="shared" si="307"/>
        <v>42167.875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308"/>
        <v>1.3128333333333333</v>
      </c>
      <c r="R3268" s="6">
        <f t="shared" si="309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1">
        <f t="shared" si="306"/>
        <v>42172.757638888885</v>
      </c>
      <c r="L3269" s="11">
        <f t="shared" si="307"/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308"/>
        <v>1.0209999999999999</v>
      </c>
      <c r="R3269" s="6">
        <f t="shared" si="309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1">
        <f t="shared" si="306"/>
        <v>42590.90425925926</v>
      </c>
      <c r="L3270" s="11">
        <f t="shared" si="307"/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308"/>
        <v>1.28</v>
      </c>
      <c r="R3270" s="6">
        <f t="shared" si="309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1">
        <f t="shared" si="306"/>
        <v>42137.395798611105</v>
      </c>
      <c r="L3271" s="11">
        <f t="shared" si="307"/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308"/>
        <v>1.0149999999999999</v>
      </c>
      <c r="R3271" s="6">
        <f t="shared" si="309"/>
        <v>116</v>
      </c>
      <c r="S3271" t="str">
        <f t="shared" si="310"/>
        <v>theater</v>
      </c>
      <c r="T3271" t="str">
        <f t="shared" si="311"/>
        <v>plays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1">
        <f t="shared" si="306"/>
        <v>42167.533159722225</v>
      </c>
      <c r="L3272" s="11">
        <f t="shared" si="307"/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308"/>
        <v>1.0166666666666666</v>
      </c>
      <c r="R3272" s="6">
        <f t="shared" si="309"/>
        <v>61</v>
      </c>
      <c r="S3272" t="str">
        <f t="shared" si="310"/>
        <v>theater</v>
      </c>
      <c r="T3272" t="str">
        <f t="shared" si="311"/>
        <v>plays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1">
        <f t="shared" si="306"/>
        <v>41915.437210648146</v>
      </c>
      <c r="L3273" s="11">
        <f t="shared" si="307"/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308"/>
        <v>1.3</v>
      </c>
      <c r="R3273" s="6">
        <f t="shared" si="309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1">
        <f t="shared" si="306"/>
        <v>42284.500104166669</v>
      </c>
      <c r="L3274" s="11">
        <f t="shared" si="307"/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308"/>
        <v>1.5443</v>
      </c>
      <c r="R3274" s="6">
        <f t="shared" si="309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1">
        <f t="shared" si="306"/>
        <v>42611.801412037035</v>
      </c>
      <c r="L3275" s="11">
        <f t="shared" si="307"/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308"/>
        <v>1.0740000000000001</v>
      </c>
      <c r="R3275" s="6">
        <f t="shared" si="309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1">
        <f t="shared" si="306"/>
        <v>42400.704537037032</v>
      </c>
      <c r="L3276" s="11">
        <f t="shared" si="307"/>
        <v>42444.875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308"/>
        <v>1.0132258064516129</v>
      </c>
      <c r="R3276" s="6">
        <f t="shared" si="309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1">
        <f t="shared" si="306"/>
        <v>42017.88045138889</v>
      </c>
      <c r="L3277" s="11">
        <f t="shared" si="307"/>
        <v>42044.1875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308"/>
        <v>1.0027777777777778</v>
      </c>
      <c r="R3277" s="6">
        <f t="shared" si="309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1">
        <f t="shared" si="306"/>
        <v>42426.949988425928</v>
      </c>
      <c r="L3278" s="11">
        <f t="shared" si="307"/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308"/>
        <v>1.1684444444444444</v>
      </c>
      <c r="R3278" s="6">
        <f t="shared" si="309"/>
        <v>52.58</v>
      </c>
      <c r="S3278" t="str">
        <f t="shared" si="310"/>
        <v>theater</v>
      </c>
      <c r="T3278" t="str">
        <f t="shared" si="311"/>
        <v>plays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1">
        <f t="shared" si="306"/>
        <v>41931.682939814818</v>
      </c>
      <c r="L3279" s="11">
        <f t="shared" si="307"/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308"/>
        <v>1.0860000000000001</v>
      </c>
      <c r="R3279" s="6">
        <f t="shared" si="309"/>
        <v>54.3</v>
      </c>
      <c r="S3279" t="str">
        <f t="shared" si="310"/>
        <v>theater</v>
      </c>
      <c r="T3279" t="str">
        <f t="shared" si="311"/>
        <v>plays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1">
        <f t="shared" si="306"/>
        <v>42124.848414351851</v>
      </c>
      <c r="L3280" s="11">
        <f t="shared" si="307"/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308"/>
        <v>1.034</v>
      </c>
      <c r="R3280" s="6">
        <f t="shared" si="309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1">
        <f t="shared" si="306"/>
        <v>42431.102534722217</v>
      </c>
      <c r="L3281" s="11">
        <f t="shared" si="307"/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308"/>
        <v>1.1427586206896552</v>
      </c>
      <c r="R3281" s="6">
        <f t="shared" si="309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1">
        <f t="shared" si="306"/>
        <v>42121.756921296299</v>
      </c>
      <c r="L3282" s="11">
        <f t="shared" si="307"/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308"/>
        <v>1.03</v>
      </c>
      <c r="R3282" s="6">
        <f t="shared" si="309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1">
        <f t="shared" si="306"/>
        <v>42219.019733796296</v>
      </c>
      <c r="L3283" s="11">
        <f t="shared" si="307"/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308"/>
        <v>1.216</v>
      </c>
      <c r="R3283" s="6">
        <f t="shared" si="309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1">
        <f t="shared" si="306"/>
        <v>42445.19430555556</v>
      </c>
      <c r="L3284" s="11">
        <f t="shared" si="307"/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308"/>
        <v>1.026467741935484</v>
      </c>
      <c r="R3284" s="6">
        <f t="shared" si="309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1">
        <f t="shared" si="306"/>
        <v>42379.74418981481</v>
      </c>
      <c r="L3285" s="11">
        <f t="shared" si="307"/>
        <v>42410.875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308"/>
        <v>1.0475000000000001</v>
      </c>
      <c r="R3285" s="6">
        <f t="shared" si="309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1">
        <f t="shared" si="306"/>
        <v>42380.884872685187</v>
      </c>
      <c r="L3286" s="11">
        <f t="shared" si="307"/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308"/>
        <v>1.016</v>
      </c>
      <c r="R3286" s="6">
        <f t="shared" si="309"/>
        <v>203.2</v>
      </c>
      <c r="S3286" t="str">
        <f t="shared" si="310"/>
        <v>theater</v>
      </c>
      <c r="T3286" t="str">
        <f t="shared" si="311"/>
        <v>plays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1">
        <f t="shared" si="306"/>
        <v>42762.942430555559</v>
      </c>
      <c r="L3287" s="11">
        <f t="shared" si="307"/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308"/>
        <v>1.1210242048409682</v>
      </c>
      <c r="R3287" s="6">
        <f t="shared" si="309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1">
        <f t="shared" si="306"/>
        <v>42567.840069444443</v>
      </c>
      <c r="L3288" s="11">
        <f t="shared" si="307"/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308"/>
        <v>1.0176666666666667</v>
      </c>
      <c r="R3288" s="6">
        <f t="shared" si="309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1">
        <f t="shared" si="306"/>
        <v>42311.750324074077</v>
      </c>
      <c r="L3289" s="11">
        <f t="shared" si="307"/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308"/>
        <v>1</v>
      </c>
      <c r="R3289" s="6">
        <f t="shared" si="309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1">
        <f t="shared" si="306"/>
        <v>42505.774479166663</v>
      </c>
      <c r="L3290" s="11">
        <f t="shared" si="307"/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308"/>
        <v>1.0026489999999999</v>
      </c>
      <c r="R3290" s="6">
        <f t="shared" si="309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1">
        <f t="shared" si="306"/>
        <v>42758.368078703701</v>
      </c>
      <c r="L3291" s="11">
        <f t="shared" si="307"/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308"/>
        <v>1.3304200000000002</v>
      </c>
      <c r="R3291" s="6">
        <f t="shared" si="309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1">
        <f t="shared" si="306"/>
        <v>42775.51494212963</v>
      </c>
      <c r="L3292" s="11">
        <f t="shared" si="307"/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308"/>
        <v>1.212</v>
      </c>
      <c r="R3292" s="6">
        <f t="shared" si="309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1">
        <f t="shared" si="306"/>
        <v>42232.702546296292</v>
      </c>
      <c r="L3293" s="11">
        <f t="shared" si="307"/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308"/>
        <v>1.1399999999999999</v>
      </c>
      <c r="R3293" s="6">
        <f t="shared" si="309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1">
        <f t="shared" si="306"/>
        <v>42282.770231481481</v>
      </c>
      <c r="L3294" s="11">
        <f t="shared" si="307"/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308"/>
        <v>2.8613861386138613</v>
      </c>
      <c r="R3294" s="6">
        <f t="shared" si="309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1">
        <f t="shared" si="306"/>
        <v>42768.425370370373</v>
      </c>
      <c r="L3295" s="11">
        <f t="shared" si="307"/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308"/>
        <v>1.7044444444444444</v>
      </c>
      <c r="R3295" s="6">
        <f t="shared" si="309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1">
        <f t="shared" si="306"/>
        <v>42141.541134259256</v>
      </c>
      <c r="L3296" s="11">
        <f t="shared" si="307"/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308"/>
        <v>1.1833333333333333</v>
      </c>
      <c r="R3296" s="6">
        <f t="shared" si="309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1">
        <f t="shared" si="306"/>
        <v>42609.442465277782</v>
      </c>
      <c r="L3297" s="11">
        <f t="shared" si="307"/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308"/>
        <v>1.0285857142857142</v>
      </c>
      <c r="R3297" s="6">
        <f t="shared" si="309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1">
        <f t="shared" si="306"/>
        <v>42309.756620370375</v>
      </c>
      <c r="L3298" s="11">
        <f t="shared" si="307"/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308"/>
        <v>1.4406666666666668</v>
      </c>
      <c r="R3298" s="6">
        <f t="shared" si="309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1">
        <f t="shared" si="306"/>
        <v>42193.771481481483</v>
      </c>
      <c r="L3299" s="11">
        <f t="shared" si="307"/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308"/>
        <v>1.0007272727272727</v>
      </c>
      <c r="R3299" s="6">
        <f t="shared" si="309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1">
        <f t="shared" si="306"/>
        <v>42239.957962962959</v>
      </c>
      <c r="L3300" s="11">
        <f t="shared" si="307"/>
        <v>42260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308"/>
        <v>1.0173000000000001</v>
      </c>
      <c r="R3300" s="6">
        <f t="shared" si="309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1">
        <f t="shared" si="306"/>
        <v>42261.917395833334</v>
      </c>
      <c r="L3301" s="11">
        <f t="shared" si="307"/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308"/>
        <v>1.1619999999999999</v>
      </c>
      <c r="R3301" s="6">
        <f t="shared" si="309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1">
        <f t="shared" si="306"/>
        <v>42102.743773148148</v>
      </c>
      <c r="L3302" s="11">
        <f t="shared" si="307"/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308"/>
        <v>1.3616666666666666</v>
      </c>
      <c r="R3302" s="6">
        <f t="shared" si="309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1">
        <f t="shared" si="306"/>
        <v>42538.73583333334</v>
      </c>
      <c r="L3303" s="11">
        <f t="shared" si="307"/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308"/>
        <v>1.3346666666666667</v>
      </c>
      <c r="R3303" s="6">
        <f t="shared" si="309"/>
        <v>57.2</v>
      </c>
      <c r="S3303" t="str">
        <f t="shared" si="310"/>
        <v>theater</v>
      </c>
      <c r="T3303" t="str">
        <f t="shared" si="311"/>
        <v>plays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1">
        <f t="shared" si="306"/>
        <v>42681.35157407407</v>
      </c>
      <c r="L3304" s="11">
        <f t="shared" si="307"/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308"/>
        <v>1.0339285714285715</v>
      </c>
      <c r="R3304" s="6">
        <f t="shared" si="309"/>
        <v>173.7</v>
      </c>
      <c r="S3304" t="str">
        <f t="shared" si="310"/>
        <v>theater</v>
      </c>
      <c r="T3304" t="str">
        <f t="shared" si="311"/>
        <v>plays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1">
        <f t="shared" si="306"/>
        <v>42056.65143518518</v>
      </c>
      <c r="L3305" s="11">
        <f t="shared" si="307"/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308"/>
        <v>1.1588888888888889</v>
      </c>
      <c r="R3305" s="6">
        <f t="shared" si="309"/>
        <v>59.6</v>
      </c>
      <c r="S3305" t="str">
        <f t="shared" si="310"/>
        <v>theater</v>
      </c>
      <c r="T3305" t="str">
        <f t="shared" si="311"/>
        <v>plays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1">
        <f t="shared" si="306"/>
        <v>42696.624444444446</v>
      </c>
      <c r="L3306" s="11">
        <f t="shared" si="307"/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308"/>
        <v>1.0451666666666666</v>
      </c>
      <c r="R3306" s="6">
        <f t="shared" si="309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1">
        <f t="shared" si="306"/>
        <v>42186.855879629627</v>
      </c>
      <c r="L3307" s="11">
        <f t="shared" si="307"/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308"/>
        <v>1.0202500000000001</v>
      </c>
      <c r="R3307" s="6">
        <f t="shared" si="309"/>
        <v>204.05</v>
      </c>
      <c r="S3307" t="str">
        <f t="shared" si="310"/>
        <v>theater</v>
      </c>
      <c r="T3307" t="str">
        <f t="shared" si="311"/>
        <v>plays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1">
        <f t="shared" si="306"/>
        <v>42493.219236111108</v>
      </c>
      <c r="L3308" s="11">
        <f t="shared" si="307"/>
        <v>42531.125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308"/>
        <v>1.7533333333333334</v>
      </c>
      <c r="R3308" s="6">
        <f t="shared" si="309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1">
        <f t="shared" si="306"/>
        <v>42475.057164351849</v>
      </c>
      <c r="L3309" s="11">
        <f t="shared" si="307"/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308"/>
        <v>1.0668</v>
      </c>
      <c r="R3309" s="6">
        <f t="shared" si="309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1">
        <f t="shared" si="306"/>
        <v>42452.876909722225</v>
      </c>
      <c r="L3310" s="11">
        <f t="shared" si="307"/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308"/>
        <v>1.2228571428571429</v>
      </c>
      <c r="R3310" s="6">
        <f t="shared" si="309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1">
        <f t="shared" si="306"/>
        <v>42628.650208333333</v>
      </c>
      <c r="L3311" s="11">
        <f t="shared" si="307"/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308"/>
        <v>1.5942857142857143</v>
      </c>
      <c r="R3311" s="6">
        <f t="shared" si="309"/>
        <v>18</v>
      </c>
      <c r="S3311" t="str">
        <f t="shared" si="310"/>
        <v>theater</v>
      </c>
      <c r="T3311" t="str">
        <f t="shared" si="311"/>
        <v>plays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1">
        <f t="shared" si="306"/>
        <v>42253.928530092591</v>
      </c>
      <c r="L3312" s="11">
        <f t="shared" si="307"/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308"/>
        <v>1.0007692307692309</v>
      </c>
      <c r="R3312" s="6">
        <f t="shared" si="309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1">
        <f t="shared" si="306"/>
        <v>42264.29178240741</v>
      </c>
      <c r="L3313" s="11">
        <f t="shared" si="307"/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308"/>
        <v>1.0984</v>
      </c>
      <c r="R3313" s="6">
        <f t="shared" si="309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1">
        <f t="shared" si="306"/>
        <v>42664.809560185182</v>
      </c>
      <c r="L3314" s="11">
        <f t="shared" si="307"/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308"/>
        <v>1.0004</v>
      </c>
      <c r="R3314" s="6">
        <f t="shared" si="309"/>
        <v>61</v>
      </c>
      <c r="S3314" t="str">
        <f t="shared" si="310"/>
        <v>theater</v>
      </c>
      <c r="T3314" t="str">
        <f t="shared" si="311"/>
        <v>plays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1">
        <f t="shared" si="306"/>
        <v>42382.244409722218</v>
      </c>
      <c r="L3315" s="11">
        <f t="shared" si="307"/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308"/>
        <v>1.1605000000000001</v>
      </c>
      <c r="R3315" s="6">
        <f t="shared" si="309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1">
        <f t="shared" si="306"/>
        <v>42105.267488425925</v>
      </c>
      <c r="L3316" s="11">
        <f t="shared" si="307"/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308"/>
        <v>2.1074999999999999</v>
      </c>
      <c r="R3316" s="6">
        <f t="shared" si="309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1">
        <f t="shared" si="306"/>
        <v>42466.303715277783</v>
      </c>
      <c r="L3317" s="11">
        <f t="shared" si="307"/>
        <v>42496.303715277783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308"/>
        <v>1.1000000000000001</v>
      </c>
      <c r="R3317" s="6">
        <f t="shared" si="309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1">
        <f t="shared" si="306"/>
        <v>41826.871238425927</v>
      </c>
      <c r="L3318" s="11">
        <f t="shared" si="307"/>
        <v>41859.57916666667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308"/>
        <v>1.0008673425918038</v>
      </c>
      <c r="R3318" s="6">
        <f t="shared" si="309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1">
        <f t="shared" si="306"/>
        <v>42499.039629629624</v>
      </c>
      <c r="L3319" s="11">
        <f t="shared" si="307"/>
        <v>42529.039629629624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308"/>
        <v>1.0619047619047619</v>
      </c>
      <c r="R3319" s="6">
        <f t="shared" si="309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1">
        <f t="shared" si="306"/>
        <v>42431.302002314813</v>
      </c>
      <c r="L3320" s="11">
        <f t="shared" si="307"/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308"/>
        <v>1.256</v>
      </c>
      <c r="R3320" s="6">
        <f t="shared" si="309"/>
        <v>78.5</v>
      </c>
      <c r="S3320" t="str">
        <f t="shared" si="310"/>
        <v>theater</v>
      </c>
      <c r="T3320" t="str">
        <f t="shared" si="311"/>
        <v>plays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1">
        <f t="shared" si="306"/>
        <v>41990.585486111115</v>
      </c>
      <c r="L3321" s="11">
        <f t="shared" si="307"/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308"/>
        <v>1.08</v>
      </c>
      <c r="R3321" s="6">
        <f t="shared" si="309"/>
        <v>33.75</v>
      </c>
      <c r="S3321" t="str">
        <f t="shared" si="310"/>
        <v>theater</v>
      </c>
      <c r="T3321" t="str">
        <f t="shared" si="311"/>
        <v>plays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1">
        <f t="shared" si="306"/>
        <v>42513.045798611114</v>
      </c>
      <c r="L3322" s="11">
        <f t="shared" si="307"/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308"/>
        <v>1.01</v>
      </c>
      <c r="R3322" s="6">
        <f t="shared" si="309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1">
        <f t="shared" si="306"/>
        <v>41914.100289351853</v>
      </c>
      <c r="L3323" s="11">
        <f t="shared" si="307"/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308"/>
        <v>1.0740000000000001</v>
      </c>
      <c r="R3323" s="6">
        <f t="shared" si="309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1">
        <f t="shared" si="306"/>
        <v>42521.010370370372</v>
      </c>
      <c r="L3324" s="11">
        <f t="shared" si="307"/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308"/>
        <v>1.0151515151515151</v>
      </c>
      <c r="R3324" s="6">
        <f t="shared" si="309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1">
        <f t="shared" si="306"/>
        <v>42608.36583333333</v>
      </c>
      <c r="L3325" s="11">
        <f t="shared" si="307"/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308"/>
        <v>1.2589999999999999</v>
      </c>
      <c r="R3325" s="6">
        <f t="shared" si="309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1">
        <f t="shared" si="306"/>
        <v>42512.58321759259</v>
      </c>
      <c r="L3326" s="11">
        <f t="shared" si="307"/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308"/>
        <v>1.0166666666666666</v>
      </c>
      <c r="R3326" s="6">
        <f t="shared" si="309"/>
        <v>152.5</v>
      </c>
      <c r="S3326" t="str">
        <f t="shared" si="310"/>
        <v>theater</v>
      </c>
      <c r="T3326" t="str">
        <f t="shared" si="311"/>
        <v>plays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1">
        <f t="shared" si="306"/>
        <v>42064.785613425927</v>
      </c>
      <c r="L3327" s="11">
        <f t="shared" si="307"/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308"/>
        <v>1.125</v>
      </c>
      <c r="R3327" s="6">
        <f t="shared" si="309"/>
        <v>30</v>
      </c>
      <c r="S3327" t="str">
        <f t="shared" si="310"/>
        <v>theater</v>
      </c>
      <c r="T3327" t="str">
        <f t="shared" si="311"/>
        <v>plays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1">
        <f t="shared" si="306"/>
        <v>42041.714178240742</v>
      </c>
      <c r="L3328" s="11">
        <f t="shared" si="307"/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308"/>
        <v>1.0137499999999999</v>
      </c>
      <c r="R3328" s="6">
        <f t="shared" si="309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1">
        <f t="shared" si="306"/>
        <v>42468.374606481477</v>
      </c>
      <c r="L3329" s="11">
        <f t="shared" si="307"/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308"/>
        <v>1.0125</v>
      </c>
      <c r="R3329" s="6">
        <f t="shared" si="309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1">
        <f t="shared" si="306"/>
        <v>41822.57503472222</v>
      </c>
      <c r="L3330" s="11">
        <f t="shared" si="307"/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308"/>
        <v>1.4638888888888888</v>
      </c>
      <c r="R3330" s="6">
        <f t="shared" si="309"/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1">
        <f t="shared" ref="K3331:K3394" si="312">(((J3331/60)/60)/24)+DATE(1970,1,1)</f>
        <v>41837.323009259257</v>
      </c>
      <c r="L3331" s="11">
        <f t="shared" ref="L3331:L3394" si="313">(((I3331/60)/60)/24)+DATE(1970,1,1)</f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314">E3331/D3331</f>
        <v>1.1679999999999999</v>
      </c>
      <c r="R3331" s="6">
        <f t="shared" ref="R3331:R3394" si="315">E3331/N3331</f>
        <v>44.92307692307692</v>
      </c>
      <c r="S3331" t="str">
        <f t="shared" ref="S3331:S3394" si="316">LEFT(P3331, SEARCH("/", P3331)-1)</f>
        <v>theater</v>
      </c>
      <c r="T3331" t="str">
        <f t="shared" ref="T3331:T3394" si="317">RIGHT(P3331,LEN(P3331)-SEARCH("/",P3331))</f>
        <v>plays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1">
        <f t="shared" si="312"/>
        <v>42065.887361111112</v>
      </c>
      <c r="L3332" s="11">
        <f t="shared" si="313"/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314"/>
        <v>1.0626666666666666</v>
      </c>
      <c r="R3332" s="6">
        <f t="shared" si="315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1">
        <f t="shared" si="312"/>
        <v>42248.697754629626</v>
      </c>
      <c r="L3333" s="11">
        <f t="shared" si="313"/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314"/>
        <v>1.0451999999999999</v>
      </c>
      <c r="R3333" s="6">
        <f t="shared" si="315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1">
        <f t="shared" si="312"/>
        <v>41809.860300925924</v>
      </c>
      <c r="L3334" s="11">
        <f t="shared" si="313"/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314"/>
        <v>1</v>
      </c>
      <c r="R3334" s="6">
        <f t="shared" si="315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1">
        <f t="shared" si="312"/>
        <v>42148.676851851851</v>
      </c>
      <c r="L3335" s="11">
        <f t="shared" si="313"/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314"/>
        <v>1.0457142857142858</v>
      </c>
      <c r="R3335" s="6">
        <f t="shared" si="315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1">
        <f t="shared" si="312"/>
        <v>42185.521087962959</v>
      </c>
      <c r="L3336" s="11">
        <f t="shared" si="313"/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314"/>
        <v>1.3862051149573753</v>
      </c>
      <c r="R3336" s="6">
        <f t="shared" si="315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1">
        <f t="shared" si="312"/>
        <v>41827.674143518518</v>
      </c>
      <c r="L3337" s="11">
        <f t="shared" si="313"/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314"/>
        <v>1.0032000000000001</v>
      </c>
      <c r="R3337" s="6">
        <f t="shared" si="315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1">
        <f t="shared" si="312"/>
        <v>42437.398680555561</v>
      </c>
      <c r="L3338" s="11">
        <f t="shared" si="313"/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314"/>
        <v>1</v>
      </c>
      <c r="R3338" s="6">
        <f t="shared" si="315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1">
        <f t="shared" si="312"/>
        <v>41901.282025462962</v>
      </c>
      <c r="L3339" s="11">
        <f t="shared" si="313"/>
        <v>41922.875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314"/>
        <v>1.1020000000000001</v>
      </c>
      <c r="R3339" s="6">
        <f t="shared" si="315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1">
        <f t="shared" si="312"/>
        <v>42769.574999999997</v>
      </c>
      <c r="L3340" s="11">
        <f t="shared" si="313"/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314"/>
        <v>1.0218</v>
      </c>
      <c r="R3340" s="6">
        <f t="shared" si="315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1">
        <f t="shared" si="312"/>
        <v>42549.665717592594</v>
      </c>
      <c r="L3341" s="11">
        <f t="shared" si="313"/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314"/>
        <v>1.0435000000000001</v>
      </c>
      <c r="R3341" s="6">
        <f t="shared" si="315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1">
        <f t="shared" si="312"/>
        <v>42685.974004629628</v>
      </c>
      <c r="L3342" s="11">
        <f t="shared" si="313"/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314"/>
        <v>1.3816666666666666</v>
      </c>
      <c r="R3342" s="6">
        <f t="shared" si="315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1">
        <f t="shared" si="312"/>
        <v>42510.798854166671</v>
      </c>
      <c r="L3343" s="11">
        <f t="shared" si="313"/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314"/>
        <v>1</v>
      </c>
      <c r="R3343" s="6">
        <f t="shared" si="315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1">
        <f t="shared" si="312"/>
        <v>42062.296412037031</v>
      </c>
      <c r="L3344" s="11">
        <f t="shared" si="313"/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314"/>
        <v>1.0166666666666666</v>
      </c>
      <c r="R3344" s="6">
        <f t="shared" si="315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1">
        <f t="shared" si="312"/>
        <v>42452.916481481487</v>
      </c>
      <c r="L3345" s="11">
        <f t="shared" si="313"/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314"/>
        <v>1.7142857142857142</v>
      </c>
      <c r="R3345" s="6">
        <f t="shared" si="315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1">
        <f t="shared" si="312"/>
        <v>41851.200150462959</v>
      </c>
      <c r="L3346" s="11">
        <f t="shared" si="313"/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314"/>
        <v>1.0144444444444445</v>
      </c>
      <c r="R3346" s="6">
        <f t="shared" si="315"/>
        <v>114.125</v>
      </c>
      <c r="S3346" t="str">
        <f t="shared" si="316"/>
        <v>theater</v>
      </c>
      <c r="T3346" t="str">
        <f t="shared" si="317"/>
        <v>plays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1">
        <f t="shared" si="312"/>
        <v>42053.106111111112</v>
      </c>
      <c r="L3347" s="11">
        <f t="shared" si="313"/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314"/>
        <v>1.3</v>
      </c>
      <c r="R3347" s="6">
        <f t="shared" si="315"/>
        <v>50</v>
      </c>
      <c r="S3347" t="str">
        <f t="shared" si="316"/>
        <v>theater</v>
      </c>
      <c r="T3347" t="str">
        <f t="shared" si="317"/>
        <v>plays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1">
        <f t="shared" si="312"/>
        <v>42054.024421296301</v>
      </c>
      <c r="L3348" s="11">
        <f t="shared" si="313"/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314"/>
        <v>1.1000000000000001</v>
      </c>
      <c r="R3348" s="6">
        <f t="shared" si="315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1">
        <f t="shared" si="312"/>
        <v>42484.551550925928</v>
      </c>
      <c r="L3349" s="11">
        <f t="shared" si="313"/>
        <v>42498.875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314"/>
        <v>1.1944999999999999</v>
      </c>
      <c r="R3349" s="6">
        <f t="shared" si="315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1">
        <f t="shared" si="312"/>
        <v>42466.558796296296</v>
      </c>
      <c r="L3350" s="11">
        <f t="shared" si="313"/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314"/>
        <v>1.002909090909091</v>
      </c>
      <c r="R3350" s="6">
        <f t="shared" si="315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1">
        <f t="shared" si="312"/>
        <v>42513.110787037032</v>
      </c>
      <c r="L3351" s="11">
        <f t="shared" si="313"/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314"/>
        <v>1.534</v>
      </c>
      <c r="R3351" s="6">
        <f t="shared" si="315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1">
        <f t="shared" si="312"/>
        <v>42302.701516203699</v>
      </c>
      <c r="L3352" s="11">
        <f t="shared" si="313"/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314"/>
        <v>1.0442857142857143</v>
      </c>
      <c r="R3352" s="6">
        <f t="shared" si="315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1">
        <f t="shared" si="312"/>
        <v>41806.395428240743</v>
      </c>
      <c r="L3353" s="11">
        <f t="shared" si="313"/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314"/>
        <v>1.0109999999999999</v>
      </c>
      <c r="R3353" s="6">
        <f t="shared" si="315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1">
        <f t="shared" si="312"/>
        <v>42495.992800925931</v>
      </c>
      <c r="L3354" s="11">
        <f t="shared" si="313"/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314"/>
        <v>1.0751999999999999</v>
      </c>
      <c r="R3354" s="6">
        <f t="shared" si="315"/>
        <v>76.8</v>
      </c>
      <c r="S3354" t="str">
        <f t="shared" si="316"/>
        <v>theater</v>
      </c>
      <c r="T3354" t="str">
        <f t="shared" si="317"/>
        <v>plays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1">
        <f t="shared" si="312"/>
        <v>42479.432291666672</v>
      </c>
      <c r="L3355" s="11">
        <f t="shared" si="313"/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314"/>
        <v>3.15</v>
      </c>
      <c r="R3355" s="6">
        <f t="shared" si="315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1">
        <f t="shared" si="312"/>
        <v>42270.7269212963</v>
      </c>
      <c r="L3356" s="11">
        <f t="shared" si="313"/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314"/>
        <v>1.0193333333333334</v>
      </c>
      <c r="R3356" s="6">
        <f t="shared" si="315"/>
        <v>55.6</v>
      </c>
      <c r="S3356" t="str">
        <f t="shared" si="316"/>
        <v>theater</v>
      </c>
      <c r="T3356" t="str">
        <f t="shared" si="317"/>
        <v>plays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1">
        <f t="shared" si="312"/>
        <v>42489.619525462964</v>
      </c>
      <c r="L3357" s="11">
        <f t="shared" si="313"/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314"/>
        <v>1.2628571428571429</v>
      </c>
      <c r="R3357" s="6">
        <f t="shared" si="315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1">
        <f t="shared" si="312"/>
        <v>42536.815648148149</v>
      </c>
      <c r="L3358" s="11">
        <f t="shared" si="313"/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314"/>
        <v>1.014</v>
      </c>
      <c r="R3358" s="6">
        <f t="shared" si="315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1">
        <f t="shared" si="312"/>
        <v>41822.417939814812</v>
      </c>
      <c r="L3359" s="11">
        <f t="shared" si="313"/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314"/>
        <v>1.01</v>
      </c>
      <c r="R3359" s="6">
        <f t="shared" si="315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1">
        <f t="shared" si="312"/>
        <v>41932.311099537037</v>
      </c>
      <c r="L3360" s="11">
        <f t="shared" si="313"/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314"/>
        <v>1.0299</v>
      </c>
      <c r="R3360" s="6">
        <f t="shared" si="315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1">
        <f t="shared" si="312"/>
        <v>42746.057106481487</v>
      </c>
      <c r="L3361" s="11">
        <f t="shared" si="313"/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314"/>
        <v>1.0625</v>
      </c>
      <c r="R3361" s="6">
        <f t="shared" si="315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1">
        <f t="shared" si="312"/>
        <v>42697.082673611112</v>
      </c>
      <c r="L3362" s="11">
        <f t="shared" si="313"/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314"/>
        <v>1.0137777777777779</v>
      </c>
      <c r="R3362" s="6">
        <f t="shared" si="315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1">
        <f t="shared" si="312"/>
        <v>41866.025347222225</v>
      </c>
      <c r="L3363" s="11">
        <f t="shared" si="313"/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314"/>
        <v>1.1346000000000001</v>
      </c>
      <c r="R3363" s="6">
        <f t="shared" si="315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1">
        <f t="shared" si="312"/>
        <v>42056.091631944444</v>
      </c>
      <c r="L3364" s="11">
        <f t="shared" si="313"/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314"/>
        <v>2.1800000000000002</v>
      </c>
      <c r="R3364" s="6">
        <f t="shared" si="315"/>
        <v>54.5</v>
      </c>
      <c r="S3364" t="str">
        <f t="shared" si="316"/>
        <v>theater</v>
      </c>
      <c r="T3364" t="str">
        <f t="shared" si="317"/>
        <v>plays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1">
        <f t="shared" si="312"/>
        <v>41851.771354166667</v>
      </c>
      <c r="L3365" s="11">
        <f t="shared" si="313"/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314"/>
        <v>1.0141935483870967</v>
      </c>
      <c r="R3365" s="6">
        <f t="shared" si="315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1">
        <f t="shared" si="312"/>
        <v>42422.977418981478</v>
      </c>
      <c r="L3366" s="11">
        <f t="shared" si="313"/>
        <v>42444.875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314"/>
        <v>1.0593333333333332</v>
      </c>
      <c r="R3366" s="6">
        <f t="shared" si="315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1">
        <f t="shared" si="312"/>
        <v>42321.101759259262</v>
      </c>
      <c r="L3367" s="11">
        <f t="shared" si="313"/>
        <v>42351.101759259262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314"/>
        <v>1.04</v>
      </c>
      <c r="R3367" s="6">
        <f t="shared" si="315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1">
        <f t="shared" si="312"/>
        <v>42107.067557870367</v>
      </c>
      <c r="L3368" s="11">
        <f t="shared" si="313"/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314"/>
        <v>2.21</v>
      </c>
      <c r="R3368" s="6">
        <f t="shared" si="315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1">
        <f t="shared" si="312"/>
        <v>42192.933958333335</v>
      </c>
      <c r="L3369" s="11">
        <f t="shared" si="313"/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314"/>
        <v>1.1866666666666668</v>
      </c>
      <c r="R3369" s="6">
        <f t="shared" si="315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1">
        <f t="shared" si="312"/>
        <v>41969.199756944443</v>
      </c>
      <c r="L3370" s="11">
        <f t="shared" si="313"/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314"/>
        <v>1.046</v>
      </c>
      <c r="R3370" s="6">
        <f t="shared" si="315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1">
        <f t="shared" si="312"/>
        <v>42690.041435185187</v>
      </c>
      <c r="L3371" s="11">
        <f t="shared" si="313"/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314"/>
        <v>1.0389999999999999</v>
      </c>
      <c r="R3371" s="6">
        <f t="shared" si="315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1">
        <f t="shared" si="312"/>
        <v>42690.334317129629</v>
      </c>
      <c r="L3372" s="11">
        <f t="shared" si="313"/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314"/>
        <v>1.1773333333333333</v>
      </c>
      <c r="R3372" s="6">
        <f t="shared" si="315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1">
        <f t="shared" si="312"/>
        <v>42312.874594907407</v>
      </c>
      <c r="L3373" s="11">
        <f t="shared" si="313"/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314"/>
        <v>1.385</v>
      </c>
      <c r="R3373" s="6">
        <f t="shared" si="315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1">
        <f t="shared" si="312"/>
        <v>41855.548101851848</v>
      </c>
      <c r="L3374" s="11">
        <f t="shared" si="313"/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314"/>
        <v>1.0349999999999999</v>
      </c>
      <c r="R3374" s="6">
        <f t="shared" si="315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1">
        <f t="shared" si="312"/>
        <v>42179.854629629626</v>
      </c>
      <c r="L3375" s="11">
        <f t="shared" si="313"/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314"/>
        <v>1.0024999999999999</v>
      </c>
      <c r="R3375" s="6">
        <f t="shared" si="315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1">
        <f t="shared" si="312"/>
        <v>42275.731666666667</v>
      </c>
      <c r="L3376" s="11">
        <f t="shared" si="313"/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314"/>
        <v>1.0657142857142856</v>
      </c>
      <c r="R3376" s="6">
        <f t="shared" si="315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1">
        <f t="shared" si="312"/>
        <v>41765.610798611109</v>
      </c>
      <c r="L3377" s="11">
        <f t="shared" si="313"/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314"/>
        <v>1</v>
      </c>
      <c r="R3377" s="6">
        <f t="shared" si="315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1">
        <f t="shared" si="312"/>
        <v>42059.701319444444</v>
      </c>
      <c r="L3378" s="11">
        <f t="shared" si="313"/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314"/>
        <v>1.0001249999999999</v>
      </c>
      <c r="R3378" s="6">
        <f t="shared" si="315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1">
        <f t="shared" si="312"/>
        <v>42053.732627314821</v>
      </c>
      <c r="L3379" s="11">
        <f t="shared" si="313"/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314"/>
        <v>1.0105</v>
      </c>
      <c r="R3379" s="6">
        <f t="shared" si="315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1">
        <f t="shared" si="312"/>
        <v>41858.355393518519</v>
      </c>
      <c r="L3380" s="11">
        <f t="shared" si="313"/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314"/>
        <v>1.0763636363636364</v>
      </c>
      <c r="R3380" s="6">
        <f t="shared" si="315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1">
        <f t="shared" si="312"/>
        <v>42225.513888888891</v>
      </c>
      <c r="L3381" s="11">
        <f t="shared" si="313"/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314"/>
        <v>1.0365</v>
      </c>
      <c r="R3381" s="6">
        <f t="shared" si="315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1">
        <f t="shared" si="312"/>
        <v>41937.95344907407</v>
      </c>
      <c r="L3382" s="11">
        <f t="shared" si="313"/>
        <v>41972.995115740734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314"/>
        <v>1.0443333333333333</v>
      </c>
      <c r="R3382" s="6">
        <f t="shared" si="315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1">
        <f t="shared" si="312"/>
        <v>42044.184988425928</v>
      </c>
      <c r="L3383" s="11">
        <f t="shared" si="313"/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314"/>
        <v>1.0225</v>
      </c>
      <c r="R3383" s="6">
        <f t="shared" si="315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1">
        <f t="shared" si="312"/>
        <v>42559.431203703702</v>
      </c>
      <c r="L3384" s="11">
        <f t="shared" si="313"/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314"/>
        <v>1.0074285714285713</v>
      </c>
      <c r="R3384" s="6">
        <f t="shared" si="315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1">
        <f t="shared" si="312"/>
        <v>42524.782638888893</v>
      </c>
      <c r="L3385" s="11">
        <f t="shared" si="313"/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314"/>
        <v>1.1171428571428572</v>
      </c>
      <c r="R3385" s="6">
        <f t="shared" si="315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1">
        <f t="shared" si="312"/>
        <v>42292.087592592594</v>
      </c>
      <c r="L3386" s="11">
        <f t="shared" si="313"/>
        <v>42329.125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314"/>
        <v>1.0001100000000001</v>
      </c>
      <c r="R3386" s="6">
        <f t="shared" si="315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1">
        <f t="shared" si="312"/>
        <v>41953.8675</v>
      </c>
      <c r="L3387" s="11">
        <f t="shared" si="313"/>
        <v>41983.8675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314"/>
        <v>1</v>
      </c>
      <c r="R3387" s="6">
        <f t="shared" si="315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1">
        <f t="shared" si="312"/>
        <v>41946.644745370373</v>
      </c>
      <c r="L3388" s="11">
        <f t="shared" si="313"/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314"/>
        <v>1.05</v>
      </c>
      <c r="R3388" s="6">
        <f t="shared" si="315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1">
        <f t="shared" si="312"/>
        <v>41947.762592592589</v>
      </c>
      <c r="L3389" s="11">
        <f t="shared" si="313"/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314"/>
        <v>1.1686666666666667</v>
      </c>
      <c r="R3389" s="6">
        <f t="shared" si="315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1">
        <f t="shared" si="312"/>
        <v>42143.461122685185</v>
      </c>
      <c r="L3390" s="11">
        <f t="shared" si="313"/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314"/>
        <v>1.038</v>
      </c>
      <c r="R3390" s="6">
        <f t="shared" si="315"/>
        <v>34.6</v>
      </c>
      <c r="S3390" t="str">
        <f t="shared" si="316"/>
        <v>theater</v>
      </c>
      <c r="T3390" t="str">
        <f t="shared" si="317"/>
        <v>plays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1">
        <f t="shared" si="312"/>
        <v>42494.563449074078</v>
      </c>
      <c r="L3391" s="11">
        <f t="shared" si="313"/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314"/>
        <v>1.145</v>
      </c>
      <c r="R3391" s="6">
        <f t="shared" si="315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1">
        <f t="shared" si="312"/>
        <v>41815.774826388886</v>
      </c>
      <c r="L3392" s="11">
        <f t="shared" si="313"/>
        <v>41830.774826388886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314"/>
        <v>1.024</v>
      </c>
      <c r="R3392" s="6">
        <f t="shared" si="315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1">
        <f t="shared" si="312"/>
        <v>41830.545694444445</v>
      </c>
      <c r="L3393" s="11">
        <f t="shared" si="313"/>
        <v>41859.936111111114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314"/>
        <v>2.23</v>
      </c>
      <c r="R3393" s="6">
        <f t="shared" si="315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1">
        <f t="shared" si="312"/>
        <v>42446.845543981486</v>
      </c>
      <c r="L3394" s="11">
        <f t="shared" si="313"/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314"/>
        <v>1</v>
      </c>
      <c r="R3394" s="6">
        <f t="shared" si="315"/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1">
        <f t="shared" ref="K3395:K3458" si="318">(((J3395/60)/60)/24)+DATE(1970,1,1)</f>
        <v>41923.921643518523</v>
      </c>
      <c r="L3395" s="11">
        <f t="shared" ref="L3395:L3458" si="319">(((I3395/60)/60)/24)+DATE(1970,1,1)</f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320">E3395/D3395</f>
        <v>1.0580000000000001</v>
      </c>
      <c r="R3395" s="6">
        <f t="shared" ref="R3395:R3458" si="321">E3395/N3395</f>
        <v>36.06818181818182</v>
      </c>
      <c r="S3395" t="str">
        <f t="shared" ref="S3395:S3458" si="322">LEFT(P3395, SEARCH("/", P3395)-1)</f>
        <v>theater</v>
      </c>
      <c r="T3395" t="str">
        <f t="shared" ref="T3395:T3458" si="323">RIGHT(P3395,LEN(P3395)-SEARCH("/",P3395))</f>
        <v>plays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1">
        <f t="shared" si="318"/>
        <v>41817.59542824074</v>
      </c>
      <c r="L3396" s="11">
        <f t="shared" si="319"/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320"/>
        <v>1.4236363636363636</v>
      </c>
      <c r="R3396" s="6">
        <f t="shared" si="321"/>
        <v>29</v>
      </c>
      <c r="S3396" t="str">
        <f t="shared" si="322"/>
        <v>theater</v>
      </c>
      <c r="T3396" t="str">
        <f t="shared" si="323"/>
        <v>plays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1">
        <f t="shared" si="318"/>
        <v>42140.712314814817</v>
      </c>
      <c r="L3397" s="11">
        <f t="shared" si="319"/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320"/>
        <v>1.84</v>
      </c>
      <c r="R3397" s="6">
        <f t="shared" si="321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1">
        <f t="shared" si="318"/>
        <v>41764.44663194444</v>
      </c>
      <c r="L3398" s="11">
        <f t="shared" si="319"/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320"/>
        <v>1.0433333333333332</v>
      </c>
      <c r="R3398" s="6">
        <f t="shared" si="321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1">
        <f t="shared" si="318"/>
        <v>42378.478344907402</v>
      </c>
      <c r="L3399" s="11">
        <f t="shared" si="319"/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320"/>
        <v>1.1200000000000001</v>
      </c>
      <c r="R3399" s="6">
        <f t="shared" si="321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1">
        <f t="shared" si="318"/>
        <v>41941.75203703704</v>
      </c>
      <c r="L3400" s="11">
        <f t="shared" si="319"/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320"/>
        <v>1.1107499999999999</v>
      </c>
      <c r="R3400" s="6">
        <f t="shared" si="321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1">
        <f t="shared" si="318"/>
        <v>42026.920428240745</v>
      </c>
      <c r="L3401" s="11">
        <f t="shared" si="319"/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320"/>
        <v>1.0375000000000001</v>
      </c>
      <c r="R3401" s="6">
        <f t="shared" si="321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1">
        <f t="shared" si="318"/>
        <v>41834.953865740739</v>
      </c>
      <c r="L3402" s="11">
        <f t="shared" si="319"/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320"/>
        <v>1.0041</v>
      </c>
      <c r="R3402" s="6">
        <f t="shared" si="321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1">
        <f t="shared" si="318"/>
        <v>42193.723912037036</v>
      </c>
      <c r="L3403" s="11">
        <f t="shared" si="319"/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320"/>
        <v>1.0186206896551724</v>
      </c>
      <c r="R3403" s="6">
        <f t="shared" si="321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1">
        <f t="shared" si="318"/>
        <v>42290.61855324074</v>
      </c>
      <c r="L3404" s="11">
        <f t="shared" si="319"/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320"/>
        <v>1.0976666666666666</v>
      </c>
      <c r="R3404" s="6">
        <f t="shared" si="321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1">
        <f t="shared" si="318"/>
        <v>42150.462083333332</v>
      </c>
      <c r="L3405" s="11">
        <f t="shared" si="319"/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320"/>
        <v>1</v>
      </c>
      <c r="R3405" s="6">
        <f t="shared" si="321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1">
        <f t="shared" si="318"/>
        <v>42152.503495370373</v>
      </c>
      <c r="L3406" s="11">
        <f t="shared" si="319"/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320"/>
        <v>1.22</v>
      </c>
      <c r="R3406" s="6">
        <f t="shared" si="321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1">
        <f t="shared" si="318"/>
        <v>42410.017199074078</v>
      </c>
      <c r="L3407" s="11">
        <f t="shared" si="319"/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320"/>
        <v>1.3757142857142857</v>
      </c>
      <c r="R3407" s="6">
        <f t="shared" si="321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1">
        <f t="shared" si="318"/>
        <v>41791.492777777778</v>
      </c>
      <c r="L3408" s="11">
        <f t="shared" si="319"/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320"/>
        <v>1.0031000000000001</v>
      </c>
      <c r="R3408" s="6">
        <f t="shared" si="321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1">
        <f t="shared" si="318"/>
        <v>41796.422326388885</v>
      </c>
      <c r="L3409" s="11">
        <f t="shared" si="319"/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320"/>
        <v>1.071</v>
      </c>
      <c r="R3409" s="6">
        <f t="shared" si="321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1">
        <f t="shared" si="318"/>
        <v>41808.991944444446</v>
      </c>
      <c r="L3410" s="11">
        <f t="shared" si="319"/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320"/>
        <v>2.11</v>
      </c>
      <c r="R3410" s="6">
        <f t="shared" si="321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1">
        <f t="shared" si="318"/>
        <v>42544.814328703709</v>
      </c>
      <c r="L3411" s="11">
        <f t="shared" si="319"/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320"/>
        <v>1.236</v>
      </c>
      <c r="R3411" s="6">
        <f t="shared" si="321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1">
        <f t="shared" si="318"/>
        <v>42500.041550925926</v>
      </c>
      <c r="L3412" s="11">
        <f t="shared" si="319"/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320"/>
        <v>1.085</v>
      </c>
      <c r="R3412" s="6">
        <f t="shared" si="321"/>
        <v>81.375</v>
      </c>
      <c r="S3412" t="str">
        <f t="shared" si="322"/>
        <v>theater</v>
      </c>
      <c r="T3412" t="str">
        <f t="shared" si="323"/>
        <v>plays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1">
        <f t="shared" si="318"/>
        <v>42265.022824074069</v>
      </c>
      <c r="L3413" s="11">
        <f t="shared" si="319"/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320"/>
        <v>1.0356666666666667</v>
      </c>
      <c r="R3413" s="6">
        <f t="shared" si="321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1">
        <f t="shared" si="318"/>
        <v>41879.959050925929</v>
      </c>
      <c r="L3414" s="11">
        <f t="shared" si="319"/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320"/>
        <v>1</v>
      </c>
      <c r="R3414" s="6">
        <f t="shared" si="321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1">
        <f t="shared" si="318"/>
        <v>42053.733078703706</v>
      </c>
      <c r="L3415" s="11">
        <f t="shared" si="319"/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320"/>
        <v>1.3</v>
      </c>
      <c r="R3415" s="6">
        <f t="shared" si="321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1">
        <f t="shared" si="318"/>
        <v>42675.832465277781</v>
      </c>
      <c r="L3416" s="11">
        <f t="shared" si="319"/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320"/>
        <v>1.0349999999999999</v>
      </c>
      <c r="R3416" s="6">
        <f t="shared" si="321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1">
        <f t="shared" si="318"/>
        <v>42467.144166666665</v>
      </c>
      <c r="L3417" s="11">
        <f t="shared" si="319"/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320"/>
        <v>1</v>
      </c>
      <c r="R3417" s="6">
        <f t="shared" si="321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1">
        <f t="shared" si="318"/>
        <v>42089.412557870368</v>
      </c>
      <c r="L3418" s="11">
        <f t="shared" si="319"/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320"/>
        <v>1.196</v>
      </c>
      <c r="R3418" s="6">
        <f t="shared" si="321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1">
        <f t="shared" si="318"/>
        <v>41894.91375</v>
      </c>
      <c r="L3419" s="11">
        <f t="shared" si="319"/>
        <v>41938.029861111114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320"/>
        <v>1.0000058823529412</v>
      </c>
      <c r="R3419" s="6">
        <f t="shared" si="321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1">
        <f t="shared" si="318"/>
        <v>41752.83457175926</v>
      </c>
      <c r="L3420" s="11">
        <f t="shared" si="319"/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320"/>
        <v>1.00875</v>
      </c>
      <c r="R3420" s="6">
        <f t="shared" si="321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1">
        <f t="shared" si="318"/>
        <v>42448.821585648147</v>
      </c>
      <c r="L3421" s="11">
        <f t="shared" si="319"/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320"/>
        <v>1.0654545454545454</v>
      </c>
      <c r="R3421" s="6">
        <f t="shared" si="321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1">
        <f t="shared" si="318"/>
        <v>42405.090300925927</v>
      </c>
      <c r="L3422" s="11">
        <f t="shared" si="319"/>
        <v>42414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320"/>
        <v>1.38</v>
      </c>
      <c r="R3422" s="6">
        <f t="shared" si="321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1">
        <f t="shared" si="318"/>
        <v>42037.791238425925</v>
      </c>
      <c r="L3423" s="11">
        <f t="shared" si="319"/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320"/>
        <v>1.0115000000000001</v>
      </c>
      <c r="R3423" s="6">
        <f t="shared" si="321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1">
        <f t="shared" si="318"/>
        <v>42323.562222222223</v>
      </c>
      <c r="L3424" s="11">
        <f t="shared" si="319"/>
        <v>42352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320"/>
        <v>1.091</v>
      </c>
      <c r="R3424" s="6">
        <f t="shared" si="321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1">
        <f t="shared" si="318"/>
        <v>42088.911354166667</v>
      </c>
      <c r="L3425" s="11">
        <f t="shared" si="319"/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320"/>
        <v>1.4</v>
      </c>
      <c r="R3425" s="6">
        <f t="shared" si="321"/>
        <v>35</v>
      </c>
      <c r="S3425" t="str">
        <f t="shared" si="322"/>
        <v>theater</v>
      </c>
      <c r="T3425" t="str">
        <f t="shared" si="323"/>
        <v>plays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1">
        <f t="shared" si="318"/>
        <v>42018.676898148144</v>
      </c>
      <c r="L3426" s="11">
        <f t="shared" si="319"/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320"/>
        <v>1.0358333333333334</v>
      </c>
      <c r="R3426" s="6">
        <f t="shared" si="321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1">
        <f t="shared" si="318"/>
        <v>41884.617314814815</v>
      </c>
      <c r="L3427" s="11">
        <f t="shared" si="319"/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320"/>
        <v>1.0297033333333332</v>
      </c>
      <c r="R3427" s="6">
        <f t="shared" si="321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1">
        <f t="shared" si="318"/>
        <v>41884.056747685187</v>
      </c>
      <c r="L3428" s="11">
        <f t="shared" si="319"/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320"/>
        <v>1.0813333333333333</v>
      </c>
      <c r="R3428" s="6">
        <f t="shared" si="321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1">
        <f t="shared" si="318"/>
        <v>41792.645277777774</v>
      </c>
      <c r="L3429" s="11">
        <f t="shared" si="319"/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320"/>
        <v>1</v>
      </c>
      <c r="R3429" s="6">
        <f t="shared" si="321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1">
        <f t="shared" si="318"/>
        <v>42038.720451388886</v>
      </c>
      <c r="L3430" s="11">
        <f t="shared" si="319"/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320"/>
        <v>1.0275000000000001</v>
      </c>
      <c r="R3430" s="6">
        <f t="shared" si="321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1">
        <f t="shared" si="318"/>
        <v>42662.021539351852</v>
      </c>
      <c r="L3431" s="11">
        <f t="shared" si="319"/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320"/>
        <v>1.3</v>
      </c>
      <c r="R3431" s="6">
        <f t="shared" si="321"/>
        <v>16.25</v>
      </c>
      <c r="S3431" t="str">
        <f t="shared" si="322"/>
        <v>theater</v>
      </c>
      <c r="T3431" t="str">
        <f t="shared" si="323"/>
        <v>plays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1">
        <f t="shared" si="318"/>
        <v>41820.945613425924</v>
      </c>
      <c r="L3432" s="11">
        <f t="shared" si="319"/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320"/>
        <v>1.0854949999999999</v>
      </c>
      <c r="R3432" s="6">
        <f t="shared" si="321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1">
        <f t="shared" si="318"/>
        <v>41839.730937500004</v>
      </c>
      <c r="L3433" s="11">
        <f t="shared" si="319"/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320"/>
        <v>1</v>
      </c>
      <c r="R3433" s="6">
        <f t="shared" si="321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1">
        <f t="shared" si="318"/>
        <v>42380.581180555557</v>
      </c>
      <c r="L3434" s="11">
        <f t="shared" si="319"/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320"/>
        <v>1.0965</v>
      </c>
      <c r="R3434" s="6">
        <f t="shared" si="321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1">
        <f t="shared" si="318"/>
        <v>41776.063136574077</v>
      </c>
      <c r="L3435" s="11">
        <f t="shared" si="319"/>
        <v>41807.125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320"/>
        <v>1.0026315789473683</v>
      </c>
      <c r="R3435" s="6">
        <f t="shared" si="321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1">
        <f t="shared" si="318"/>
        <v>41800.380428240744</v>
      </c>
      <c r="L3436" s="11">
        <f t="shared" si="319"/>
        <v>41830.380428240744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320"/>
        <v>1.0555000000000001</v>
      </c>
      <c r="R3436" s="6">
        <f t="shared" si="321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1">
        <f t="shared" si="318"/>
        <v>42572.61681712963</v>
      </c>
      <c r="L3437" s="11">
        <f t="shared" si="319"/>
        <v>42589.125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320"/>
        <v>1.1200000000000001</v>
      </c>
      <c r="R3437" s="6">
        <f t="shared" si="321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1">
        <f t="shared" si="318"/>
        <v>41851.541585648149</v>
      </c>
      <c r="L3438" s="11">
        <f t="shared" si="319"/>
        <v>41872.686111111114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320"/>
        <v>1.0589999999999999</v>
      </c>
      <c r="R3438" s="6">
        <f t="shared" si="321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1">
        <f t="shared" si="318"/>
        <v>42205.710879629631</v>
      </c>
      <c r="L3439" s="11">
        <f t="shared" si="319"/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320"/>
        <v>1.01</v>
      </c>
      <c r="R3439" s="6">
        <f t="shared" si="321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1">
        <f t="shared" si="318"/>
        <v>42100.927858796291</v>
      </c>
      <c r="L3440" s="11">
        <f t="shared" si="319"/>
        <v>42126.875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320"/>
        <v>1.042</v>
      </c>
      <c r="R3440" s="6">
        <f t="shared" si="321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1">
        <f t="shared" si="318"/>
        <v>42374.911226851851</v>
      </c>
      <c r="L3441" s="11">
        <f t="shared" si="319"/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320"/>
        <v>1.3467833333333334</v>
      </c>
      <c r="R3441" s="6">
        <f t="shared" si="321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1">
        <f t="shared" si="318"/>
        <v>41809.12300925926</v>
      </c>
      <c r="L3442" s="11">
        <f t="shared" si="319"/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320"/>
        <v>1.052184</v>
      </c>
      <c r="R3442" s="6">
        <f t="shared" si="321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1">
        <f t="shared" si="318"/>
        <v>42294.429641203707</v>
      </c>
      <c r="L3443" s="11">
        <f t="shared" si="319"/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320"/>
        <v>1.026</v>
      </c>
      <c r="R3443" s="6">
        <f t="shared" si="321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1">
        <f t="shared" si="318"/>
        <v>42124.841111111105</v>
      </c>
      <c r="L3444" s="11">
        <f t="shared" si="319"/>
        <v>42154.841111111105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320"/>
        <v>1</v>
      </c>
      <c r="R3444" s="6">
        <f t="shared" si="321"/>
        <v>31.25</v>
      </c>
      <c r="S3444" t="str">
        <f t="shared" si="322"/>
        <v>theater</v>
      </c>
      <c r="T3444" t="str">
        <f t="shared" si="323"/>
        <v>plays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1">
        <f t="shared" si="318"/>
        <v>41861.524837962963</v>
      </c>
      <c r="L3445" s="11">
        <f t="shared" si="319"/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320"/>
        <v>1.855</v>
      </c>
      <c r="R3445" s="6">
        <f t="shared" si="321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1">
        <f t="shared" si="318"/>
        <v>42521.291504629626</v>
      </c>
      <c r="L3446" s="11">
        <f t="shared" si="319"/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320"/>
        <v>2.89</v>
      </c>
      <c r="R3446" s="6">
        <f t="shared" si="321"/>
        <v>43.35</v>
      </c>
      <c r="S3446" t="str">
        <f t="shared" si="322"/>
        <v>theater</v>
      </c>
      <c r="T3446" t="str">
        <f t="shared" si="323"/>
        <v>plays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1">
        <f t="shared" si="318"/>
        <v>42272.530509259261</v>
      </c>
      <c r="L3447" s="11">
        <f t="shared" si="319"/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320"/>
        <v>1</v>
      </c>
      <c r="R3447" s="6">
        <f t="shared" si="321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1">
        <f t="shared" si="318"/>
        <v>42016.832465277781</v>
      </c>
      <c r="L3448" s="11">
        <f t="shared" si="319"/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320"/>
        <v>1.0820000000000001</v>
      </c>
      <c r="R3448" s="6">
        <f t="shared" si="321"/>
        <v>43.28</v>
      </c>
      <c r="S3448" t="str">
        <f t="shared" si="322"/>
        <v>theater</v>
      </c>
      <c r="T3448" t="str">
        <f t="shared" si="323"/>
        <v>plays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1">
        <f t="shared" si="318"/>
        <v>42402.889027777783</v>
      </c>
      <c r="L3449" s="11">
        <f t="shared" si="319"/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320"/>
        <v>1.0780000000000001</v>
      </c>
      <c r="R3449" s="6">
        <f t="shared" si="321"/>
        <v>77</v>
      </c>
      <c r="S3449" t="str">
        <f t="shared" si="322"/>
        <v>theater</v>
      </c>
      <c r="T3449" t="str">
        <f t="shared" si="323"/>
        <v>plays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1">
        <f t="shared" si="318"/>
        <v>41960.119085648148</v>
      </c>
      <c r="L3450" s="11">
        <f t="shared" si="319"/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320"/>
        <v>1.0976190476190477</v>
      </c>
      <c r="R3450" s="6">
        <f t="shared" si="321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1">
        <f t="shared" si="318"/>
        <v>42532.052523148144</v>
      </c>
      <c r="L3451" s="11">
        <f t="shared" si="319"/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320"/>
        <v>1.70625</v>
      </c>
      <c r="R3451" s="6">
        <f t="shared" si="321"/>
        <v>68.25</v>
      </c>
      <c r="S3451" t="str">
        <f t="shared" si="322"/>
        <v>theater</v>
      </c>
      <c r="T3451" t="str">
        <f t="shared" si="323"/>
        <v>plays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1">
        <f t="shared" si="318"/>
        <v>42036.704525462963</v>
      </c>
      <c r="L3452" s="11">
        <f t="shared" si="319"/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320"/>
        <v>1.52</v>
      </c>
      <c r="R3452" s="6">
        <f t="shared" si="321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1">
        <f t="shared" si="318"/>
        <v>42088.723692129628</v>
      </c>
      <c r="L3453" s="11">
        <f t="shared" si="319"/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320"/>
        <v>1.0123076923076924</v>
      </c>
      <c r="R3453" s="6">
        <f t="shared" si="321"/>
        <v>41.125</v>
      </c>
      <c r="S3453" t="str">
        <f t="shared" si="322"/>
        <v>theater</v>
      </c>
      <c r="T3453" t="str">
        <f t="shared" si="323"/>
        <v>plays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1">
        <f t="shared" si="318"/>
        <v>41820.639189814814</v>
      </c>
      <c r="L3454" s="11">
        <f t="shared" si="319"/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320"/>
        <v>1.532</v>
      </c>
      <c r="R3454" s="6">
        <f t="shared" si="321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1">
        <f t="shared" si="318"/>
        <v>42535.97865740741</v>
      </c>
      <c r="L3455" s="11">
        <f t="shared" si="319"/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320"/>
        <v>1.2833333333333334</v>
      </c>
      <c r="R3455" s="6">
        <f t="shared" si="321"/>
        <v>27.5</v>
      </c>
      <c r="S3455" t="str">
        <f t="shared" si="322"/>
        <v>theater</v>
      </c>
      <c r="T3455" t="str">
        <f t="shared" si="323"/>
        <v>plays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1">
        <f t="shared" si="318"/>
        <v>41821.698599537034</v>
      </c>
      <c r="L3456" s="11">
        <f t="shared" si="319"/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320"/>
        <v>1.0071428571428571</v>
      </c>
      <c r="R3456" s="6">
        <f t="shared" si="321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1">
        <f t="shared" si="318"/>
        <v>42626.7503125</v>
      </c>
      <c r="L3457" s="11">
        <f t="shared" si="319"/>
        <v>42656.7503125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320"/>
        <v>1.0065</v>
      </c>
      <c r="R3457" s="6">
        <f t="shared" si="321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1">
        <f t="shared" si="318"/>
        <v>41821.205636574072</v>
      </c>
      <c r="L3458" s="11">
        <f t="shared" si="319"/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320"/>
        <v>1.913</v>
      </c>
      <c r="R3458" s="6">
        <f t="shared" si="321"/>
        <v>358.6875</v>
      </c>
      <c r="S3458" t="str">
        <f t="shared" si="322"/>
        <v>theater</v>
      </c>
      <c r="T3458" t="str">
        <f t="shared" si="323"/>
        <v>plays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1">
        <f t="shared" ref="K3459:K3522" si="324">(((J3459/60)/60)/24)+DATE(1970,1,1)</f>
        <v>42016.706678240742</v>
      </c>
      <c r="L3459" s="11">
        <f t="shared" ref="L3459:L3522" si="325">(((I3459/60)/60)/24)+DATE(1970,1,1)</f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326">E3459/D3459</f>
        <v>1.4019999999999999</v>
      </c>
      <c r="R3459" s="6">
        <f t="shared" ref="R3459:R3522" si="327">E3459/N3459</f>
        <v>50.981818181818184</v>
      </c>
      <c r="S3459" t="str">
        <f t="shared" ref="S3459:S3522" si="328">LEFT(P3459, SEARCH("/", P3459)-1)</f>
        <v>theater</v>
      </c>
      <c r="T3459" t="str">
        <f t="shared" ref="T3459:T3522" si="329">RIGHT(P3459,LEN(P3459)-SEARCH("/",P3459))</f>
        <v>plays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1">
        <f t="shared" si="324"/>
        <v>42011.202581018515</v>
      </c>
      <c r="L3460" s="11">
        <f t="shared" si="325"/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326"/>
        <v>1.2433537832310839</v>
      </c>
      <c r="R3460" s="6">
        <f t="shared" si="327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1">
        <f t="shared" si="324"/>
        <v>42480.479861111111</v>
      </c>
      <c r="L3461" s="11">
        <f t="shared" si="325"/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326"/>
        <v>1.262</v>
      </c>
      <c r="R3461" s="6">
        <f t="shared" si="327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1">
        <f t="shared" si="324"/>
        <v>41852.527222222219</v>
      </c>
      <c r="L3462" s="11">
        <f t="shared" si="325"/>
        <v>41866.527222222219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326"/>
        <v>1.9</v>
      </c>
      <c r="R3462" s="6">
        <f t="shared" si="327"/>
        <v>50</v>
      </c>
      <c r="S3462" t="str">
        <f t="shared" si="328"/>
        <v>theater</v>
      </c>
      <c r="T3462" t="str">
        <f t="shared" si="329"/>
        <v>plays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1">
        <f t="shared" si="324"/>
        <v>42643.632858796293</v>
      </c>
      <c r="L3463" s="11">
        <f t="shared" si="325"/>
        <v>42672.125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326"/>
        <v>1.39</v>
      </c>
      <c r="R3463" s="6">
        <f t="shared" si="327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1">
        <f t="shared" si="324"/>
        <v>42179.898472222223</v>
      </c>
      <c r="L3464" s="11">
        <f t="shared" si="325"/>
        <v>42195.75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326"/>
        <v>2.02</v>
      </c>
      <c r="R3464" s="6">
        <f t="shared" si="327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1">
        <f t="shared" si="324"/>
        <v>42612.918807870374</v>
      </c>
      <c r="L3465" s="11">
        <f t="shared" si="325"/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326"/>
        <v>1.0338000000000001</v>
      </c>
      <c r="R3465" s="6">
        <f t="shared" si="327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1">
        <f t="shared" si="324"/>
        <v>42575.130057870367</v>
      </c>
      <c r="L3466" s="11">
        <f t="shared" si="325"/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326"/>
        <v>1.023236</v>
      </c>
      <c r="R3466" s="6">
        <f t="shared" si="327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1">
        <f t="shared" si="324"/>
        <v>42200.625833333332</v>
      </c>
      <c r="L3467" s="11">
        <f t="shared" si="325"/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326"/>
        <v>1.03</v>
      </c>
      <c r="R3467" s="6">
        <f t="shared" si="327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1">
        <f t="shared" si="324"/>
        <v>42420.019097222219</v>
      </c>
      <c r="L3468" s="11">
        <f t="shared" si="325"/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326"/>
        <v>1.2714285714285714</v>
      </c>
      <c r="R3468" s="6">
        <f t="shared" si="327"/>
        <v>72.950819672131146</v>
      </c>
      <c r="S3468" t="str">
        <f t="shared" si="328"/>
        <v>theater</v>
      </c>
      <c r="T3468" t="str">
        <f t="shared" si="329"/>
        <v>plays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1">
        <f t="shared" si="324"/>
        <v>42053.671666666662</v>
      </c>
      <c r="L3469" s="11">
        <f t="shared" si="325"/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326"/>
        <v>1.01</v>
      </c>
      <c r="R3469" s="6">
        <f t="shared" si="327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1">
        <f t="shared" si="324"/>
        <v>42605.765381944439</v>
      </c>
      <c r="L3470" s="11">
        <f t="shared" si="325"/>
        <v>42634.125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326"/>
        <v>1.2178</v>
      </c>
      <c r="R3470" s="6">
        <f t="shared" si="327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1">
        <f t="shared" si="324"/>
        <v>42458.641724537039</v>
      </c>
      <c r="L3471" s="11">
        <f t="shared" si="325"/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326"/>
        <v>1.1339285714285714</v>
      </c>
      <c r="R3471" s="6">
        <f t="shared" si="327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1">
        <f t="shared" si="324"/>
        <v>42529.022013888884</v>
      </c>
      <c r="L3472" s="11">
        <f t="shared" si="325"/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326"/>
        <v>1.5</v>
      </c>
      <c r="R3472" s="6">
        <f t="shared" si="327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1">
        <f t="shared" si="324"/>
        <v>41841.820486111108</v>
      </c>
      <c r="L3473" s="11">
        <f t="shared" si="325"/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326"/>
        <v>2.1459999999999999</v>
      </c>
      <c r="R3473" s="6">
        <f t="shared" si="327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1">
        <f t="shared" si="324"/>
        <v>41928.170497685183</v>
      </c>
      <c r="L3474" s="11">
        <f t="shared" si="325"/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326"/>
        <v>1.0205</v>
      </c>
      <c r="R3474" s="6">
        <f t="shared" si="327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1">
        <f t="shared" si="324"/>
        <v>42062.834444444445</v>
      </c>
      <c r="L3475" s="11">
        <f t="shared" si="325"/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326"/>
        <v>1</v>
      </c>
      <c r="R3475" s="6">
        <f t="shared" si="327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1">
        <f t="shared" si="324"/>
        <v>42541.501516203702</v>
      </c>
      <c r="L3476" s="11">
        <f t="shared" si="325"/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326"/>
        <v>1.01</v>
      </c>
      <c r="R3476" s="6">
        <f t="shared" si="327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1">
        <f t="shared" si="324"/>
        <v>41918.880833333329</v>
      </c>
      <c r="L3477" s="11">
        <f t="shared" si="325"/>
        <v>41946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326"/>
        <v>1.1333333333333333</v>
      </c>
      <c r="R3477" s="6">
        <f t="shared" si="327"/>
        <v>20</v>
      </c>
      <c r="S3477" t="str">
        <f t="shared" si="328"/>
        <v>theater</v>
      </c>
      <c r="T3477" t="str">
        <f t="shared" si="329"/>
        <v>plays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1">
        <f t="shared" si="324"/>
        <v>41921.279976851853</v>
      </c>
      <c r="L3478" s="11">
        <f t="shared" si="325"/>
        <v>41939.125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326"/>
        <v>1.04</v>
      </c>
      <c r="R3478" s="6">
        <f t="shared" si="327"/>
        <v>52</v>
      </c>
      <c r="S3478" t="str">
        <f t="shared" si="328"/>
        <v>theater</v>
      </c>
      <c r="T3478" t="str">
        <f t="shared" si="329"/>
        <v>plays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1">
        <f t="shared" si="324"/>
        <v>42128.736608796295</v>
      </c>
      <c r="L3479" s="11">
        <f t="shared" si="325"/>
        <v>42141.125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326"/>
        <v>1.1533333333333333</v>
      </c>
      <c r="R3479" s="6">
        <f t="shared" si="327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1">
        <f t="shared" si="324"/>
        <v>42053.916921296302</v>
      </c>
      <c r="L3480" s="11">
        <f t="shared" si="325"/>
        <v>42079.875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326"/>
        <v>1.1285000000000001</v>
      </c>
      <c r="R3480" s="6">
        <f t="shared" si="327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1">
        <f t="shared" si="324"/>
        <v>41781.855092592588</v>
      </c>
      <c r="L3481" s="11">
        <f t="shared" si="325"/>
        <v>41811.855092592588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326"/>
        <v>1.2786666666666666</v>
      </c>
      <c r="R3481" s="6">
        <f t="shared" si="327"/>
        <v>34.25</v>
      </c>
      <c r="S3481" t="str">
        <f t="shared" si="328"/>
        <v>theater</v>
      </c>
      <c r="T3481" t="str">
        <f t="shared" si="329"/>
        <v>plays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1">
        <f t="shared" si="324"/>
        <v>42171.317442129628</v>
      </c>
      <c r="L3482" s="11">
        <f t="shared" si="325"/>
        <v>42195.875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326"/>
        <v>1.4266666666666667</v>
      </c>
      <c r="R3482" s="6">
        <f t="shared" si="327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1">
        <f t="shared" si="324"/>
        <v>41989.24754629629</v>
      </c>
      <c r="L3483" s="11">
        <f t="shared" si="325"/>
        <v>42006.24754629629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326"/>
        <v>1.1879999999999999</v>
      </c>
      <c r="R3483" s="6">
        <f t="shared" si="327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1">
        <f t="shared" si="324"/>
        <v>41796.771597222221</v>
      </c>
      <c r="L3484" s="11">
        <f t="shared" si="325"/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326"/>
        <v>1.3833333333333333</v>
      </c>
      <c r="R3484" s="6">
        <f t="shared" si="327"/>
        <v>51.875</v>
      </c>
      <c r="S3484" t="str">
        <f t="shared" si="328"/>
        <v>theater</v>
      </c>
      <c r="T3484" t="str">
        <f t="shared" si="329"/>
        <v>plays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1">
        <f t="shared" si="324"/>
        <v>41793.668761574074</v>
      </c>
      <c r="L3485" s="11">
        <f t="shared" si="325"/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326"/>
        <v>1.599402985074627</v>
      </c>
      <c r="R3485" s="6">
        <f t="shared" si="327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1">
        <f t="shared" si="324"/>
        <v>42506.760405092587</v>
      </c>
      <c r="L3486" s="11">
        <f t="shared" si="325"/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326"/>
        <v>1.1424000000000001</v>
      </c>
      <c r="R3486" s="6">
        <f t="shared" si="327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1">
        <f t="shared" si="324"/>
        <v>42372.693055555559</v>
      </c>
      <c r="L3487" s="11">
        <f t="shared" si="325"/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326"/>
        <v>1.0060606060606061</v>
      </c>
      <c r="R3487" s="6">
        <f t="shared" si="327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1">
        <f t="shared" si="324"/>
        <v>42126.87501157407</v>
      </c>
      <c r="L3488" s="11">
        <f t="shared" si="325"/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326"/>
        <v>1.552</v>
      </c>
      <c r="R3488" s="6">
        <f t="shared" si="327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1">
        <f t="shared" si="324"/>
        <v>42149.940416666665</v>
      </c>
      <c r="L3489" s="11">
        <f t="shared" si="325"/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326"/>
        <v>1.2775000000000001</v>
      </c>
      <c r="R3489" s="6">
        <f t="shared" si="327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1">
        <f t="shared" si="324"/>
        <v>42087.768055555556</v>
      </c>
      <c r="L3490" s="11">
        <f t="shared" si="325"/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326"/>
        <v>1.212</v>
      </c>
      <c r="R3490" s="6">
        <f t="shared" si="327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1">
        <f t="shared" si="324"/>
        <v>41753.635775462964</v>
      </c>
      <c r="L3491" s="11">
        <f t="shared" si="325"/>
        <v>41783.875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326"/>
        <v>1.127</v>
      </c>
      <c r="R3491" s="6">
        <f t="shared" si="327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1">
        <f t="shared" si="324"/>
        <v>42443.802361111113</v>
      </c>
      <c r="L3492" s="11">
        <f t="shared" si="325"/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326"/>
        <v>1.2749999999999999</v>
      </c>
      <c r="R3492" s="6">
        <f t="shared" si="327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1">
        <f t="shared" si="324"/>
        <v>42121.249814814815</v>
      </c>
      <c r="L3493" s="11">
        <f t="shared" si="325"/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326"/>
        <v>1.5820000000000001</v>
      </c>
      <c r="R3493" s="6">
        <f t="shared" si="327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1">
        <f t="shared" si="324"/>
        <v>42268.009224537032</v>
      </c>
      <c r="L3494" s="11">
        <f t="shared" si="325"/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326"/>
        <v>1.0526894736842105</v>
      </c>
      <c r="R3494" s="6">
        <f t="shared" si="327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1">
        <f t="shared" si="324"/>
        <v>41848.866157407407</v>
      </c>
      <c r="L3495" s="11">
        <f t="shared" si="325"/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326"/>
        <v>1</v>
      </c>
      <c r="R3495" s="6">
        <f t="shared" si="327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1">
        <f t="shared" si="324"/>
        <v>42689.214988425927</v>
      </c>
      <c r="L3496" s="11">
        <f t="shared" si="325"/>
        <v>42700.25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326"/>
        <v>1</v>
      </c>
      <c r="R3496" s="6">
        <f t="shared" si="327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1">
        <f t="shared" si="324"/>
        <v>41915.762835648151</v>
      </c>
      <c r="L3497" s="11">
        <f t="shared" si="325"/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326"/>
        <v>1.0686</v>
      </c>
      <c r="R3497" s="6">
        <f t="shared" si="327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1">
        <f t="shared" si="324"/>
        <v>42584.846828703703</v>
      </c>
      <c r="L3498" s="11">
        <f t="shared" si="325"/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326"/>
        <v>1.244</v>
      </c>
      <c r="R3498" s="6">
        <f t="shared" si="327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1">
        <f t="shared" si="324"/>
        <v>42511.741944444439</v>
      </c>
      <c r="L3499" s="11">
        <f t="shared" si="325"/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326"/>
        <v>1.0870406189555126</v>
      </c>
      <c r="R3499" s="6">
        <f t="shared" si="327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1">
        <f t="shared" si="324"/>
        <v>42459.15861111111</v>
      </c>
      <c r="L3500" s="11">
        <f t="shared" si="325"/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326"/>
        <v>1.0242424242424242</v>
      </c>
      <c r="R3500" s="6">
        <f t="shared" si="327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1">
        <f t="shared" si="324"/>
        <v>42132.036168981482</v>
      </c>
      <c r="L3501" s="11">
        <f t="shared" si="325"/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326"/>
        <v>1.0549999999999999</v>
      </c>
      <c r="R3501" s="6">
        <f t="shared" si="327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1">
        <f t="shared" si="324"/>
        <v>42419.91942129629</v>
      </c>
      <c r="L3502" s="11">
        <f t="shared" si="325"/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326"/>
        <v>1.0629999999999999</v>
      </c>
      <c r="R3502" s="6">
        <f t="shared" si="327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1">
        <f t="shared" si="324"/>
        <v>42233.763831018514</v>
      </c>
      <c r="L3503" s="11">
        <f t="shared" si="325"/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326"/>
        <v>1.0066666666666666</v>
      </c>
      <c r="R3503" s="6">
        <f t="shared" si="327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1">
        <f t="shared" si="324"/>
        <v>42430.839398148149</v>
      </c>
      <c r="L3504" s="11">
        <f t="shared" si="325"/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326"/>
        <v>1.054</v>
      </c>
      <c r="R3504" s="6">
        <f t="shared" si="327"/>
        <v>136</v>
      </c>
      <c r="S3504" t="str">
        <f t="shared" si="328"/>
        <v>theater</v>
      </c>
      <c r="T3504" t="str">
        <f t="shared" si="329"/>
        <v>plays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1">
        <f t="shared" si="324"/>
        <v>42545.478333333333</v>
      </c>
      <c r="L3505" s="11">
        <f t="shared" si="325"/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326"/>
        <v>1.0755999999999999</v>
      </c>
      <c r="R3505" s="6">
        <f t="shared" si="327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1">
        <f t="shared" si="324"/>
        <v>42297.748738425929</v>
      </c>
      <c r="L3506" s="11">
        <f t="shared" si="325"/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326"/>
        <v>1</v>
      </c>
      <c r="R3506" s="6">
        <f t="shared" si="327"/>
        <v>125</v>
      </c>
      <c r="S3506" t="str">
        <f t="shared" si="328"/>
        <v>theater</v>
      </c>
      <c r="T3506" t="str">
        <f t="shared" si="329"/>
        <v>plays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1">
        <f t="shared" si="324"/>
        <v>41760.935706018521</v>
      </c>
      <c r="L3507" s="11">
        <f t="shared" si="325"/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326"/>
        <v>1.0376000000000001</v>
      </c>
      <c r="R3507" s="6">
        <f t="shared" si="327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1">
        <f t="shared" si="324"/>
        <v>41829.734259259261</v>
      </c>
      <c r="L3508" s="11">
        <f t="shared" si="325"/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326"/>
        <v>1.0149999999999999</v>
      </c>
      <c r="R3508" s="6">
        <f t="shared" si="327"/>
        <v>105</v>
      </c>
      <c r="S3508" t="str">
        <f t="shared" si="328"/>
        <v>theater</v>
      </c>
      <c r="T3508" t="str">
        <f t="shared" si="329"/>
        <v>plays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1">
        <f t="shared" si="324"/>
        <v>42491.92288194444</v>
      </c>
      <c r="L3509" s="11">
        <f t="shared" si="325"/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326"/>
        <v>1.044</v>
      </c>
      <c r="R3509" s="6">
        <f t="shared" si="327"/>
        <v>145</v>
      </c>
      <c r="S3509" t="str">
        <f t="shared" si="328"/>
        <v>theater</v>
      </c>
      <c r="T3509" t="str">
        <f t="shared" si="329"/>
        <v>plays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1">
        <f t="shared" si="324"/>
        <v>42477.729780092588</v>
      </c>
      <c r="L3510" s="11">
        <f t="shared" si="325"/>
        <v>42500.875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326"/>
        <v>1.8</v>
      </c>
      <c r="R3510" s="6">
        <f t="shared" si="327"/>
        <v>12</v>
      </c>
      <c r="S3510" t="str">
        <f t="shared" si="328"/>
        <v>theater</v>
      </c>
      <c r="T3510" t="str">
        <f t="shared" si="329"/>
        <v>plays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1">
        <f t="shared" si="324"/>
        <v>41950.859560185185</v>
      </c>
      <c r="L3511" s="11">
        <f t="shared" si="325"/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326"/>
        <v>1.0633333333333332</v>
      </c>
      <c r="R3511" s="6">
        <f t="shared" si="327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1">
        <f t="shared" si="324"/>
        <v>41802.62090277778</v>
      </c>
      <c r="L3512" s="11">
        <f t="shared" si="325"/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326"/>
        <v>1.0055555555555555</v>
      </c>
      <c r="R3512" s="6">
        <f t="shared" si="327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1">
        <f t="shared" si="324"/>
        <v>41927.873784722222</v>
      </c>
      <c r="L3513" s="11">
        <f t="shared" si="325"/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326"/>
        <v>1.012</v>
      </c>
      <c r="R3513" s="6">
        <f t="shared" si="327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1">
        <f t="shared" si="324"/>
        <v>42057.536944444444</v>
      </c>
      <c r="L3514" s="11">
        <f t="shared" si="325"/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326"/>
        <v>1</v>
      </c>
      <c r="R3514" s="6">
        <f t="shared" si="327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1">
        <f t="shared" si="324"/>
        <v>41781.096203703702</v>
      </c>
      <c r="L3515" s="11">
        <f t="shared" si="325"/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326"/>
        <v>1.1839285714285714</v>
      </c>
      <c r="R3515" s="6">
        <f t="shared" si="327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1">
        <f t="shared" si="324"/>
        <v>42020.846666666665</v>
      </c>
      <c r="L3516" s="11">
        <f t="shared" si="325"/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326"/>
        <v>1.1000000000000001</v>
      </c>
      <c r="R3516" s="6">
        <f t="shared" si="327"/>
        <v>55</v>
      </c>
      <c r="S3516" t="str">
        <f t="shared" si="328"/>
        <v>theater</v>
      </c>
      <c r="T3516" t="str">
        <f t="shared" si="329"/>
        <v>plays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1">
        <f t="shared" si="324"/>
        <v>42125.772812499999</v>
      </c>
      <c r="L3517" s="11">
        <f t="shared" si="325"/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326"/>
        <v>1.0266666666666666</v>
      </c>
      <c r="R3517" s="6">
        <f t="shared" si="327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1">
        <f t="shared" si="324"/>
        <v>41856.010069444441</v>
      </c>
      <c r="L3518" s="11">
        <f t="shared" si="325"/>
        <v>41890.125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326"/>
        <v>1</v>
      </c>
      <c r="R3518" s="6">
        <f t="shared" si="327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1">
        <f t="shared" si="324"/>
        <v>41794.817523148151</v>
      </c>
      <c r="L3519" s="11">
        <f t="shared" si="325"/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326"/>
        <v>1</v>
      </c>
      <c r="R3519" s="6">
        <f t="shared" si="327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1">
        <f t="shared" si="324"/>
        <v>41893.783553240741</v>
      </c>
      <c r="L3520" s="11">
        <f t="shared" si="325"/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326"/>
        <v>1.10046</v>
      </c>
      <c r="R3520" s="6">
        <f t="shared" si="327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1">
        <f t="shared" si="324"/>
        <v>42037.598958333328</v>
      </c>
      <c r="L3521" s="11">
        <f t="shared" si="325"/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326"/>
        <v>1.0135000000000001</v>
      </c>
      <c r="R3521" s="6">
        <f t="shared" si="327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1">
        <f t="shared" si="324"/>
        <v>42227.824212962965</v>
      </c>
      <c r="L3522" s="11">
        <f t="shared" si="325"/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326"/>
        <v>1.0075000000000001</v>
      </c>
      <c r="R3522" s="6">
        <f t="shared" si="327"/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1">
        <f t="shared" ref="K3523:K3586" si="330">(((J3523/60)/60)/24)+DATE(1970,1,1)</f>
        <v>41881.361342592594</v>
      </c>
      <c r="L3523" s="11">
        <f t="shared" ref="L3523:L3586" si="331">(((I3523/60)/60)/24)+DATE(1970,1,1)</f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332">E3523/D3523</f>
        <v>1.6942857142857144</v>
      </c>
      <c r="R3523" s="6">
        <f t="shared" ref="R3523:R3586" si="333">E3523/N3523</f>
        <v>45.615384615384613</v>
      </c>
      <c r="S3523" t="str">
        <f t="shared" ref="S3523:S3586" si="334">LEFT(P3523, SEARCH("/", P3523)-1)</f>
        <v>theater</v>
      </c>
      <c r="T3523" t="str">
        <f t="shared" ref="T3523:T3586" si="335">RIGHT(P3523,LEN(P3523)-SEARCH("/",P3523))</f>
        <v>plays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1">
        <f t="shared" si="330"/>
        <v>42234.789884259255</v>
      </c>
      <c r="L3524" s="11">
        <f t="shared" si="331"/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332"/>
        <v>1</v>
      </c>
      <c r="R3524" s="6">
        <f t="shared" si="333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1">
        <f t="shared" si="330"/>
        <v>42581.397546296299</v>
      </c>
      <c r="L3525" s="11">
        <f t="shared" si="331"/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332"/>
        <v>1.1365000000000001</v>
      </c>
      <c r="R3525" s="6">
        <f t="shared" si="333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1">
        <f t="shared" si="330"/>
        <v>41880.76357638889</v>
      </c>
      <c r="L3526" s="11">
        <f t="shared" si="331"/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332"/>
        <v>1.0156000000000001</v>
      </c>
      <c r="R3526" s="6">
        <f t="shared" si="333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1">
        <f t="shared" si="330"/>
        <v>42214.6956712963</v>
      </c>
      <c r="L3527" s="11">
        <f t="shared" si="331"/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332"/>
        <v>1.06</v>
      </c>
      <c r="R3527" s="6">
        <f t="shared" si="333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1">
        <f t="shared" si="330"/>
        <v>42460.335312499999</v>
      </c>
      <c r="L3528" s="11">
        <f t="shared" si="331"/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332"/>
        <v>1.02</v>
      </c>
      <c r="R3528" s="6">
        <f t="shared" si="333"/>
        <v>99</v>
      </c>
      <c r="S3528" t="str">
        <f t="shared" si="334"/>
        <v>theater</v>
      </c>
      <c r="T3528" t="str">
        <f t="shared" si="335"/>
        <v>plays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1">
        <f t="shared" si="330"/>
        <v>42167.023206018523</v>
      </c>
      <c r="L3529" s="11">
        <f t="shared" si="331"/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332"/>
        <v>1.1691666666666667</v>
      </c>
      <c r="R3529" s="6">
        <f t="shared" si="333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1">
        <f t="shared" si="330"/>
        <v>42733.50136574074</v>
      </c>
      <c r="L3530" s="11">
        <f t="shared" si="331"/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332"/>
        <v>1.0115151515151515</v>
      </c>
      <c r="R3530" s="6">
        <f t="shared" si="333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1">
        <f t="shared" si="330"/>
        <v>42177.761782407411</v>
      </c>
      <c r="L3531" s="11">
        <f t="shared" si="331"/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332"/>
        <v>1.32</v>
      </c>
      <c r="R3531" s="6">
        <f t="shared" si="333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1">
        <f t="shared" si="330"/>
        <v>42442.623344907406</v>
      </c>
      <c r="L3532" s="11">
        <f t="shared" si="331"/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332"/>
        <v>1</v>
      </c>
      <c r="R3532" s="6">
        <f t="shared" si="333"/>
        <v>125</v>
      </c>
      <c r="S3532" t="str">
        <f t="shared" si="334"/>
        <v>theater</v>
      </c>
      <c r="T3532" t="str">
        <f t="shared" si="335"/>
        <v>plays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1">
        <f t="shared" si="330"/>
        <v>42521.654328703706</v>
      </c>
      <c r="L3533" s="11">
        <f t="shared" si="331"/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332"/>
        <v>1.28</v>
      </c>
      <c r="R3533" s="6">
        <f t="shared" si="333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1">
        <f t="shared" si="330"/>
        <v>41884.599849537037</v>
      </c>
      <c r="L3534" s="11">
        <f t="shared" si="331"/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332"/>
        <v>1.1895833333333334</v>
      </c>
      <c r="R3534" s="6">
        <f t="shared" si="333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1">
        <f t="shared" si="330"/>
        <v>42289.761192129634</v>
      </c>
      <c r="L3535" s="11">
        <f t="shared" si="331"/>
        <v>42319.802858796291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332"/>
        <v>1.262</v>
      </c>
      <c r="R3535" s="6">
        <f t="shared" si="333"/>
        <v>78.875</v>
      </c>
      <c r="S3535" t="str">
        <f t="shared" si="334"/>
        <v>theater</v>
      </c>
      <c r="T3535" t="str">
        <f t="shared" si="335"/>
        <v>plays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1">
        <f t="shared" si="330"/>
        <v>42243.6252662037</v>
      </c>
      <c r="L3536" s="11">
        <f t="shared" si="331"/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332"/>
        <v>1.5620000000000001</v>
      </c>
      <c r="R3536" s="6">
        <f t="shared" si="333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1">
        <f t="shared" si="330"/>
        <v>42248.640162037031</v>
      </c>
      <c r="L3537" s="11">
        <f t="shared" si="331"/>
        <v>42279.75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332"/>
        <v>1.0315000000000001</v>
      </c>
      <c r="R3537" s="6">
        <f t="shared" si="333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1">
        <f t="shared" si="330"/>
        <v>42328.727141203708</v>
      </c>
      <c r="L3538" s="11">
        <f t="shared" si="331"/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332"/>
        <v>1.5333333333333334</v>
      </c>
      <c r="R3538" s="6">
        <f t="shared" si="333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1">
        <f t="shared" si="330"/>
        <v>41923.354351851849</v>
      </c>
      <c r="L3539" s="11">
        <f t="shared" si="331"/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332"/>
        <v>1.8044444444444445</v>
      </c>
      <c r="R3539" s="6">
        <f t="shared" si="333"/>
        <v>43.5</v>
      </c>
      <c r="S3539" t="str">
        <f t="shared" si="334"/>
        <v>theater</v>
      </c>
      <c r="T3539" t="str">
        <f t="shared" si="335"/>
        <v>plays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1">
        <f t="shared" si="330"/>
        <v>42571.420601851853</v>
      </c>
      <c r="L3540" s="11">
        <f t="shared" si="331"/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332"/>
        <v>1.2845</v>
      </c>
      <c r="R3540" s="6">
        <f t="shared" si="333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1">
        <f t="shared" si="330"/>
        <v>42600.756041666667</v>
      </c>
      <c r="L3541" s="11">
        <f t="shared" si="331"/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332"/>
        <v>1.1966666666666668</v>
      </c>
      <c r="R3541" s="6">
        <f t="shared" si="333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1">
        <f t="shared" si="330"/>
        <v>42517.003368055557</v>
      </c>
      <c r="L3542" s="11">
        <f t="shared" si="331"/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332"/>
        <v>1.23</v>
      </c>
      <c r="R3542" s="6">
        <f t="shared" si="333"/>
        <v>46.125</v>
      </c>
      <c r="S3542" t="str">
        <f t="shared" si="334"/>
        <v>theater</v>
      </c>
      <c r="T3542" t="str">
        <f t="shared" si="335"/>
        <v>plays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1">
        <f t="shared" si="330"/>
        <v>42222.730034722219</v>
      </c>
      <c r="L3543" s="11">
        <f t="shared" si="331"/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332"/>
        <v>1.05</v>
      </c>
      <c r="R3543" s="6">
        <f t="shared" si="333"/>
        <v>39.375</v>
      </c>
      <c r="S3543" t="str">
        <f t="shared" si="334"/>
        <v>theater</v>
      </c>
      <c r="T3543" t="str">
        <f t="shared" si="335"/>
        <v>plays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1">
        <f t="shared" si="330"/>
        <v>41829.599791666667</v>
      </c>
      <c r="L3544" s="11">
        <f t="shared" si="331"/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332"/>
        <v>1.0223636363636364</v>
      </c>
      <c r="R3544" s="6">
        <f t="shared" si="333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1">
        <f t="shared" si="330"/>
        <v>42150.755312499998</v>
      </c>
      <c r="L3545" s="11">
        <f t="shared" si="331"/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332"/>
        <v>1.0466666666666666</v>
      </c>
      <c r="R3545" s="6">
        <f t="shared" si="333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1">
        <f t="shared" si="330"/>
        <v>42040.831678240742</v>
      </c>
      <c r="L3546" s="11">
        <f t="shared" si="331"/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332"/>
        <v>1</v>
      </c>
      <c r="R3546" s="6">
        <f t="shared" si="333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1">
        <f t="shared" si="330"/>
        <v>42075.807395833333</v>
      </c>
      <c r="L3547" s="11">
        <f t="shared" si="331"/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332"/>
        <v>1.004</v>
      </c>
      <c r="R3547" s="6">
        <f t="shared" si="333"/>
        <v>31.375</v>
      </c>
      <c r="S3547" t="str">
        <f t="shared" si="334"/>
        <v>theater</v>
      </c>
      <c r="T3547" t="str">
        <f t="shared" si="335"/>
        <v>plays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1">
        <f t="shared" si="330"/>
        <v>42073.660694444443</v>
      </c>
      <c r="L3548" s="11">
        <f t="shared" si="331"/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332"/>
        <v>1.0227272727272727</v>
      </c>
      <c r="R3548" s="6">
        <f t="shared" si="333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1">
        <f t="shared" si="330"/>
        <v>42480.078715277778</v>
      </c>
      <c r="L3549" s="11">
        <f t="shared" si="331"/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332"/>
        <v>1.1440928571428572</v>
      </c>
      <c r="R3549" s="6">
        <f t="shared" si="333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1">
        <f t="shared" si="330"/>
        <v>42411.942291666666</v>
      </c>
      <c r="L3550" s="11">
        <f t="shared" si="331"/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332"/>
        <v>1.019047619047619</v>
      </c>
      <c r="R3550" s="6">
        <f t="shared" si="333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1">
        <f t="shared" si="330"/>
        <v>42223.394363425927</v>
      </c>
      <c r="L3551" s="11">
        <f t="shared" si="331"/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332"/>
        <v>1.02</v>
      </c>
      <c r="R3551" s="6">
        <f t="shared" si="333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1">
        <f t="shared" si="330"/>
        <v>42462.893495370372</v>
      </c>
      <c r="L3552" s="11">
        <f t="shared" si="331"/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332"/>
        <v>1.048</v>
      </c>
      <c r="R3552" s="6">
        <f t="shared" si="333"/>
        <v>40.9375</v>
      </c>
      <c r="S3552" t="str">
        <f t="shared" si="334"/>
        <v>theater</v>
      </c>
      <c r="T3552" t="str">
        <f t="shared" si="335"/>
        <v>plays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1">
        <f t="shared" si="330"/>
        <v>41753.515856481477</v>
      </c>
      <c r="L3553" s="11">
        <f t="shared" si="331"/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332"/>
        <v>1.0183333333333333</v>
      </c>
      <c r="R3553" s="6">
        <f t="shared" si="333"/>
        <v>61.1</v>
      </c>
      <c r="S3553" t="str">
        <f t="shared" si="334"/>
        <v>theater</v>
      </c>
      <c r="T3553" t="str">
        <f t="shared" si="335"/>
        <v>plays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1">
        <f t="shared" si="330"/>
        <v>41788.587083333332</v>
      </c>
      <c r="L3554" s="11">
        <f t="shared" si="331"/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332"/>
        <v>1</v>
      </c>
      <c r="R3554" s="6">
        <f t="shared" si="333"/>
        <v>38.65</v>
      </c>
      <c r="S3554" t="str">
        <f t="shared" si="334"/>
        <v>theater</v>
      </c>
      <c r="T3554" t="str">
        <f t="shared" si="335"/>
        <v>plays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1">
        <f t="shared" si="330"/>
        <v>42196.028703703705</v>
      </c>
      <c r="L3555" s="11">
        <f t="shared" si="331"/>
        <v>42228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332"/>
        <v>1.0627272727272727</v>
      </c>
      <c r="R3555" s="6">
        <f t="shared" si="333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1">
        <f t="shared" si="330"/>
        <v>42016.050451388888</v>
      </c>
      <c r="L3556" s="11">
        <f t="shared" si="331"/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332"/>
        <v>1.1342219999999998</v>
      </c>
      <c r="R3556" s="6">
        <f t="shared" si="333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1">
        <f t="shared" si="330"/>
        <v>42661.442060185189</v>
      </c>
      <c r="L3557" s="11">
        <f t="shared" si="331"/>
        <v>42691.483726851846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332"/>
        <v>1</v>
      </c>
      <c r="R3557" s="6">
        <f t="shared" si="333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1">
        <f t="shared" si="330"/>
        <v>41808.649583333332</v>
      </c>
      <c r="L3558" s="11">
        <f t="shared" si="331"/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332"/>
        <v>1.0045454545454546</v>
      </c>
      <c r="R3558" s="6">
        <f t="shared" si="333"/>
        <v>110.5</v>
      </c>
      <c r="S3558" t="str">
        <f t="shared" si="334"/>
        <v>theater</v>
      </c>
      <c r="T3558" t="str">
        <f t="shared" si="335"/>
        <v>plays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1">
        <f t="shared" si="330"/>
        <v>41730.276747685188</v>
      </c>
      <c r="L3559" s="11">
        <f t="shared" si="331"/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332"/>
        <v>1.0003599999999999</v>
      </c>
      <c r="R3559" s="6">
        <f t="shared" si="333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1">
        <f t="shared" si="330"/>
        <v>42139.816840277781</v>
      </c>
      <c r="L3560" s="11">
        <f t="shared" si="331"/>
        <v>42181.875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332"/>
        <v>1.44</v>
      </c>
      <c r="R3560" s="6">
        <f t="shared" si="333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1">
        <f t="shared" si="330"/>
        <v>42194.096157407403</v>
      </c>
      <c r="L3561" s="11">
        <f t="shared" si="331"/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332"/>
        <v>1.0349999999999999</v>
      </c>
      <c r="R3561" s="6">
        <f t="shared" si="333"/>
        <v>43.125</v>
      </c>
      <c r="S3561" t="str">
        <f t="shared" si="334"/>
        <v>theater</v>
      </c>
      <c r="T3561" t="str">
        <f t="shared" si="335"/>
        <v>plays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1">
        <f t="shared" si="330"/>
        <v>42115.889652777783</v>
      </c>
      <c r="L3562" s="11">
        <f t="shared" si="331"/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332"/>
        <v>1.0843750000000001</v>
      </c>
      <c r="R3562" s="6">
        <f t="shared" si="333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1">
        <f t="shared" si="330"/>
        <v>42203.680300925931</v>
      </c>
      <c r="L3563" s="11">
        <f t="shared" si="331"/>
        <v>42221.774999999994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332"/>
        <v>1.024</v>
      </c>
      <c r="R3563" s="6">
        <f t="shared" si="333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1">
        <f t="shared" si="330"/>
        <v>42433.761886574073</v>
      </c>
      <c r="L3564" s="11">
        <f t="shared" si="331"/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332"/>
        <v>1.4888888888888889</v>
      </c>
      <c r="R3564" s="6">
        <f t="shared" si="333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1">
        <f t="shared" si="330"/>
        <v>42555.671944444446</v>
      </c>
      <c r="L3565" s="11">
        <f t="shared" si="331"/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332"/>
        <v>1.0549000000000002</v>
      </c>
      <c r="R3565" s="6">
        <f t="shared" si="333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1">
        <f t="shared" si="330"/>
        <v>42236.623252314821</v>
      </c>
      <c r="L3566" s="11">
        <f t="shared" si="331"/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332"/>
        <v>1.0049999999999999</v>
      </c>
      <c r="R3566" s="6">
        <f t="shared" si="333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1">
        <f t="shared" si="330"/>
        <v>41974.743148148147</v>
      </c>
      <c r="L3567" s="11">
        <f t="shared" si="331"/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332"/>
        <v>1.3055555555555556</v>
      </c>
      <c r="R3567" s="6">
        <f t="shared" si="333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1">
        <f t="shared" si="330"/>
        <v>41997.507905092592</v>
      </c>
      <c r="L3568" s="11">
        <f t="shared" si="331"/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332"/>
        <v>1.0475000000000001</v>
      </c>
      <c r="R3568" s="6">
        <f t="shared" si="333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1">
        <f t="shared" si="330"/>
        <v>42135.810694444444</v>
      </c>
      <c r="L3569" s="11">
        <f t="shared" si="331"/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332"/>
        <v>1.0880000000000001</v>
      </c>
      <c r="R3569" s="6">
        <f t="shared" si="333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1">
        <f t="shared" si="330"/>
        <v>41869.740671296298</v>
      </c>
      <c r="L3570" s="11">
        <f t="shared" si="331"/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332"/>
        <v>1.1100000000000001</v>
      </c>
      <c r="R3570" s="6">
        <f t="shared" si="333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1">
        <f t="shared" si="330"/>
        <v>41982.688611111109</v>
      </c>
      <c r="L3571" s="11">
        <f t="shared" si="331"/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332"/>
        <v>1.0047999999999999</v>
      </c>
      <c r="R3571" s="6">
        <f t="shared" si="333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1">
        <f t="shared" si="330"/>
        <v>41976.331979166673</v>
      </c>
      <c r="L3572" s="11">
        <f t="shared" si="331"/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332"/>
        <v>1.1435</v>
      </c>
      <c r="R3572" s="6">
        <f t="shared" si="333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1">
        <f t="shared" si="330"/>
        <v>41912.858946759261</v>
      </c>
      <c r="L3573" s="11">
        <f t="shared" si="331"/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332"/>
        <v>1.2206666666666666</v>
      </c>
      <c r="R3573" s="6">
        <f t="shared" si="333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1">
        <f t="shared" si="330"/>
        <v>42146.570393518516</v>
      </c>
      <c r="L3574" s="11">
        <f t="shared" si="331"/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332"/>
        <v>1</v>
      </c>
      <c r="R3574" s="6">
        <f t="shared" si="333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1">
        <f t="shared" si="330"/>
        <v>41921.375532407408</v>
      </c>
      <c r="L3575" s="11">
        <f t="shared" si="331"/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332"/>
        <v>1.028</v>
      </c>
      <c r="R3575" s="6">
        <f t="shared" si="333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1">
        <f t="shared" si="330"/>
        <v>41926.942685185182</v>
      </c>
      <c r="L3576" s="11">
        <f t="shared" si="331"/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332"/>
        <v>1.0612068965517241</v>
      </c>
      <c r="R3576" s="6">
        <f t="shared" si="333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1">
        <f t="shared" si="330"/>
        <v>42561.783877314811</v>
      </c>
      <c r="L3577" s="11">
        <f t="shared" si="331"/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332"/>
        <v>1.0133000000000001</v>
      </c>
      <c r="R3577" s="6">
        <f t="shared" si="333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1">
        <f t="shared" si="330"/>
        <v>42649.54923611111</v>
      </c>
      <c r="L3578" s="11">
        <f t="shared" si="331"/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332"/>
        <v>1</v>
      </c>
      <c r="R3578" s="6">
        <f t="shared" si="333"/>
        <v>20</v>
      </c>
      <c r="S3578" t="str">
        <f t="shared" si="334"/>
        <v>theater</v>
      </c>
      <c r="T3578" t="str">
        <f t="shared" si="335"/>
        <v>plays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1">
        <f t="shared" si="330"/>
        <v>42093.786840277782</v>
      </c>
      <c r="L3579" s="11">
        <f t="shared" si="331"/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332"/>
        <v>1.3</v>
      </c>
      <c r="R3579" s="6">
        <f t="shared" si="333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1">
        <f t="shared" si="330"/>
        <v>42460.733530092592</v>
      </c>
      <c r="L3580" s="11">
        <f t="shared" si="331"/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332"/>
        <v>1.0001333333333333</v>
      </c>
      <c r="R3580" s="6">
        <f t="shared" si="333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1">
        <f t="shared" si="330"/>
        <v>42430.762222222227</v>
      </c>
      <c r="L3581" s="11">
        <f t="shared" si="331"/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332"/>
        <v>1</v>
      </c>
      <c r="R3581" s="6">
        <f t="shared" si="333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1">
        <f t="shared" si="330"/>
        <v>42026.176180555558</v>
      </c>
      <c r="L3582" s="11">
        <f t="shared" si="331"/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332"/>
        <v>1.1388888888888888</v>
      </c>
      <c r="R3582" s="6">
        <f t="shared" si="333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1">
        <f t="shared" si="330"/>
        <v>41836.471180555556</v>
      </c>
      <c r="L3583" s="11">
        <f t="shared" si="331"/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332"/>
        <v>1</v>
      </c>
      <c r="R3583" s="6">
        <f t="shared" si="333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1">
        <f t="shared" si="330"/>
        <v>42451.095856481479</v>
      </c>
      <c r="L3584" s="11">
        <f t="shared" si="331"/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332"/>
        <v>2.87</v>
      </c>
      <c r="R3584" s="6">
        <f t="shared" si="333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1">
        <f t="shared" si="330"/>
        <v>42418.425983796296</v>
      </c>
      <c r="L3585" s="11">
        <f t="shared" si="331"/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332"/>
        <v>1.085</v>
      </c>
      <c r="R3585" s="6">
        <f t="shared" si="333"/>
        <v>135.625</v>
      </c>
      <c r="S3585" t="str">
        <f t="shared" si="334"/>
        <v>theater</v>
      </c>
      <c r="T3585" t="str">
        <f t="shared" si="335"/>
        <v>plays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1">
        <f t="shared" si="330"/>
        <v>42168.316481481481</v>
      </c>
      <c r="L3586" s="11">
        <f t="shared" si="331"/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332"/>
        <v>1.155</v>
      </c>
      <c r="R3586" s="6">
        <f t="shared" si="333"/>
        <v>30.9375</v>
      </c>
      <c r="S3586" t="str">
        <f t="shared" si="334"/>
        <v>theater</v>
      </c>
      <c r="T3586" t="str">
        <f t="shared" si="335"/>
        <v>plays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1">
        <f t="shared" ref="K3587:K3650" si="336">(((J3587/60)/60)/24)+DATE(1970,1,1)</f>
        <v>41964.716319444444</v>
      </c>
      <c r="L3587" s="11">
        <f t="shared" ref="L3587:L3650" si="337">(((I3587/60)/60)/24)+DATE(1970,1,1)</f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338">E3587/D3587</f>
        <v>1.1911764705882353</v>
      </c>
      <c r="R3587" s="6">
        <f t="shared" ref="R3587:R3650" si="339">E3587/N3587</f>
        <v>176.08695652173913</v>
      </c>
      <c r="S3587" t="str">
        <f t="shared" ref="S3587:S3650" si="340">LEFT(P3587, SEARCH("/", P3587)-1)</f>
        <v>theater</v>
      </c>
      <c r="T3587" t="str">
        <f t="shared" ref="T3587:T3650" si="341">RIGHT(P3587,LEN(P3587)-SEARCH("/",P3587))</f>
        <v>plays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1">
        <f t="shared" si="336"/>
        <v>42576.697569444441</v>
      </c>
      <c r="L3588" s="11">
        <f t="shared" si="337"/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338"/>
        <v>1.0942666666666667</v>
      </c>
      <c r="R3588" s="6">
        <f t="shared" si="339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1">
        <f t="shared" si="336"/>
        <v>42503.539976851855</v>
      </c>
      <c r="L3589" s="11">
        <f t="shared" si="337"/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338"/>
        <v>1.266</v>
      </c>
      <c r="R3589" s="6">
        <f t="shared" si="339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1">
        <f t="shared" si="336"/>
        <v>42101.828819444447</v>
      </c>
      <c r="L3590" s="11">
        <f t="shared" si="337"/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338"/>
        <v>1.0049999999999999</v>
      </c>
      <c r="R3590" s="6">
        <f t="shared" si="339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1">
        <f t="shared" si="336"/>
        <v>42125.647534722222</v>
      </c>
      <c r="L3591" s="11">
        <f t="shared" si="337"/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338"/>
        <v>1.2749999999999999</v>
      </c>
      <c r="R3591" s="6">
        <f t="shared" si="339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1">
        <f t="shared" si="336"/>
        <v>41902.333726851852</v>
      </c>
      <c r="L3592" s="11">
        <f t="shared" si="337"/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338"/>
        <v>1.0005999999999999</v>
      </c>
      <c r="R3592" s="6">
        <f t="shared" si="339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1">
        <f t="shared" si="336"/>
        <v>42003.948425925926</v>
      </c>
      <c r="L3593" s="11">
        <f t="shared" si="337"/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338"/>
        <v>1.75</v>
      </c>
      <c r="R3593" s="6">
        <f t="shared" si="339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1">
        <f t="shared" si="336"/>
        <v>41988.829942129625</v>
      </c>
      <c r="L3594" s="11">
        <f t="shared" si="337"/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338"/>
        <v>1.2725</v>
      </c>
      <c r="R3594" s="6">
        <f t="shared" si="339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1">
        <f t="shared" si="336"/>
        <v>41974.898599537039</v>
      </c>
      <c r="L3595" s="11">
        <f t="shared" si="337"/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338"/>
        <v>1.1063333333333334</v>
      </c>
      <c r="R3595" s="6">
        <f t="shared" si="339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1">
        <f t="shared" si="336"/>
        <v>42592.066921296297</v>
      </c>
      <c r="L3596" s="11">
        <f t="shared" si="337"/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338"/>
        <v>1.2593749999999999</v>
      </c>
      <c r="R3596" s="6">
        <f t="shared" si="339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1">
        <f t="shared" si="336"/>
        <v>42050.008368055554</v>
      </c>
      <c r="L3597" s="11">
        <f t="shared" si="337"/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338"/>
        <v>1.1850000000000001</v>
      </c>
      <c r="R3597" s="6">
        <f t="shared" si="339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1">
        <f t="shared" si="336"/>
        <v>41856.715069444443</v>
      </c>
      <c r="L3598" s="11">
        <f t="shared" si="337"/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338"/>
        <v>1.0772727272727274</v>
      </c>
      <c r="R3598" s="6">
        <f t="shared" si="339"/>
        <v>79</v>
      </c>
      <c r="S3598" t="str">
        <f t="shared" si="340"/>
        <v>theater</v>
      </c>
      <c r="T3598" t="str">
        <f t="shared" si="341"/>
        <v>plays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1">
        <f t="shared" si="336"/>
        <v>42417.585532407407</v>
      </c>
      <c r="L3599" s="11">
        <f t="shared" si="337"/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338"/>
        <v>1.026</v>
      </c>
      <c r="R3599" s="6">
        <f t="shared" si="339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1">
        <f t="shared" si="336"/>
        <v>41866.79886574074</v>
      </c>
      <c r="L3600" s="11">
        <f t="shared" si="337"/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338"/>
        <v>1.101</v>
      </c>
      <c r="R3600" s="6">
        <f t="shared" si="339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1">
        <f t="shared" si="336"/>
        <v>42220.79487268519</v>
      </c>
      <c r="L3601" s="11">
        <f t="shared" si="337"/>
        <v>42246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338"/>
        <v>2.02</v>
      </c>
      <c r="R3601" s="6">
        <f t="shared" si="339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1">
        <f t="shared" si="336"/>
        <v>42628.849120370374</v>
      </c>
      <c r="L3602" s="11">
        <f t="shared" si="337"/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338"/>
        <v>1.3</v>
      </c>
      <c r="R3602" s="6">
        <f t="shared" si="339"/>
        <v>3.25</v>
      </c>
      <c r="S3602" t="str">
        <f t="shared" si="340"/>
        <v>theater</v>
      </c>
      <c r="T3602" t="str">
        <f t="shared" si="341"/>
        <v>plays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1">
        <f t="shared" si="336"/>
        <v>41990.99863425926</v>
      </c>
      <c r="L3603" s="11">
        <f t="shared" si="337"/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338"/>
        <v>1.0435000000000001</v>
      </c>
      <c r="R3603" s="6">
        <f t="shared" si="339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1">
        <f t="shared" si="336"/>
        <v>42447.894432870366</v>
      </c>
      <c r="L3604" s="11">
        <f t="shared" si="337"/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338"/>
        <v>1.0004999999999999</v>
      </c>
      <c r="R3604" s="6">
        <f t="shared" si="339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1">
        <f t="shared" si="336"/>
        <v>42283.864351851851</v>
      </c>
      <c r="L3605" s="11">
        <f t="shared" si="337"/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338"/>
        <v>1.7066666666666668</v>
      </c>
      <c r="R3605" s="6">
        <f t="shared" si="339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1">
        <f t="shared" si="336"/>
        <v>42483.015694444446</v>
      </c>
      <c r="L3606" s="11">
        <f t="shared" si="337"/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338"/>
        <v>1.1283333333333334</v>
      </c>
      <c r="R3606" s="6">
        <f t="shared" si="339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1">
        <f t="shared" si="336"/>
        <v>42383.793124999997</v>
      </c>
      <c r="L3607" s="11">
        <f t="shared" si="337"/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338"/>
        <v>1.84</v>
      </c>
      <c r="R3607" s="6">
        <f t="shared" si="339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1">
        <f t="shared" si="336"/>
        <v>42566.604826388888</v>
      </c>
      <c r="L3608" s="11">
        <f t="shared" si="337"/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338"/>
        <v>1.3026666666666666</v>
      </c>
      <c r="R3608" s="6">
        <f t="shared" si="339"/>
        <v>61.0625</v>
      </c>
      <c r="S3608" t="str">
        <f t="shared" si="340"/>
        <v>theater</v>
      </c>
      <c r="T3608" t="str">
        <f t="shared" si="341"/>
        <v>plays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1">
        <f t="shared" si="336"/>
        <v>42338.963912037041</v>
      </c>
      <c r="L3609" s="11">
        <f t="shared" si="337"/>
        <v>42353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338"/>
        <v>1.0545454545454545</v>
      </c>
      <c r="R3609" s="6">
        <f t="shared" si="339"/>
        <v>29</v>
      </c>
      <c r="S3609" t="str">
        <f t="shared" si="340"/>
        <v>theater</v>
      </c>
      <c r="T3609" t="str">
        <f t="shared" si="341"/>
        <v>plays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1">
        <f t="shared" si="336"/>
        <v>42506.709375000006</v>
      </c>
      <c r="L3610" s="11">
        <f t="shared" si="337"/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338"/>
        <v>1</v>
      </c>
      <c r="R3610" s="6">
        <f t="shared" si="339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1">
        <f t="shared" si="336"/>
        <v>42429.991724537031</v>
      </c>
      <c r="L3611" s="11">
        <f t="shared" si="337"/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338"/>
        <v>1.5331632653061225</v>
      </c>
      <c r="R3611" s="6">
        <f t="shared" si="339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1">
        <f t="shared" si="336"/>
        <v>42203.432129629626</v>
      </c>
      <c r="L3612" s="11">
        <f t="shared" si="337"/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338"/>
        <v>1.623</v>
      </c>
      <c r="R3612" s="6">
        <f t="shared" si="339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1">
        <f t="shared" si="336"/>
        <v>42072.370381944449</v>
      </c>
      <c r="L3613" s="11">
        <f t="shared" si="337"/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338"/>
        <v>1.36</v>
      </c>
      <c r="R3613" s="6">
        <f t="shared" si="339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1">
        <f t="shared" si="336"/>
        <v>41789.726979166669</v>
      </c>
      <c r="L3614" s="11">
        <f t="shared" si="337"/>
        <v>41799.726979166669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338"/>
        <v>1.444</v>
      </c>
      <c r="R3614" s="6">
        <f t="shared" si="339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1">
        <f t="shared" si="336"/>
        <v>41788.58997685185</v>
      </c>
      <c r="L3615" s="11">
        <f t="shared" si="337"/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338"/>
        <v>1</v>
      </c>
      <c r="R3615" s="6">
        <f t="shared" si="339"/>
        <v>62.5</v>
      </c>
      <c r="S3615" t="str">
        <f t="shared" si="340"/>
        <v>theater</v>
      </c>
      <c r="T3615" t="str">
        <f t="shared" si="341"/>
        <v>plays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1">
        <f t="shared" si="336"/>
        <v>42144.041851851856</v>
      </c>
      <c r="L3616" s="11">
        <f t="shared" si="337"/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338"/>
        <v>1.008</v>
      </c>
      <c r="R3616" s="6">
        <f t="shared" si="339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1">
        <f t="shared" si="336"/>
        <v>42318.593703703707</v>
      </c>
      <c r="L3617" s="11">
        <f t="shared" si="337"/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338"/>
        <v>1.0680000000000001</v>
      </c>
      <c r="R3617" s="6">
        <f t="shared" si="339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1">
        <f t="shared" si="336"/>
        <v>42052.949814814812</v>
      </c>
      <c r="L3618" s="11">
        <f t="shared" si="337"/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338"/>
        <v>1.248</v>
      </c>
      <c r="R3618" s="6">
        <f t="shared" si="339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1">
        <f t="shared" si="336"/>
        <v>42779.610289351855</v>
      </c>
      <c r="L3619" s="11">
        <f t="shared" si="337"/>
        <v>42794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338"/>
        <v>1.1891891891891893</v>
      </c>
      <c r="R3619" s="6">
        <f t="shared" si="339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1">
        <f t="shared" si="336"/>
        <v>42128.627893518518</v>
      </c>
      <c r="L3620" s="11">
        <f t="shared" si="337"/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338"/>
        <v>1.01</v>
      </c>
      <c r="R3620" s="6">
        <f t="shared" si="339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1">
        <f t="shared" si="336"/>
        <v>42661.132245370376</v>
      </c>
      <c r="L3621" s="11">
        <f t="shared" si="337"/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338"/>
        <v>1.1299999999999999</v>
      </c>
      <c r="R3621" s="6">
        <f t="shared" si="339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1">
        <f t="shared" si="336"/>
        <v>42037.938206018516</v>
      </c>
      <c r="L3622" s="11">
        <f t="shared" si="337"/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338"/>
        <v>1.0519047619047619</v>
      </c>
      <c r="R3622" s="6">
        <f t="shared" si="339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1">
        <f t="shared" si="336"/>
        <v>42619.935694444444</v>
      </c>
      <c r="L3623" s="11">
        <f t="shared" si="337"/>
        <v>42643.875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338"/>
        <v>1.0973333333333333</v>
      </c>
      <c r="R3623" s="6">
        <f t="shared" si="339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1">
        <f t="shared" si="336"/>
        <v>41877.221886574072</v>
      </c>
      <c r="L3624" s="11">
        <f t="shared" si="337"/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338"/>
        <v>1.00099</v>
      </c>
      <c r="R3624" s="6">
        <f t="shared" si="339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1">
        <f t="shared" si="336"/>
        <v>41828.736921296295</v>
      </c>
      <c r="L3625" s="11">
        <f t="shared" si="337"/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338"/>
        <v>1.2</v>
      </c>
      <c r="R3625" s="6">
        <f t="shared" si="339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1">
        <f t="shared" si="336"/>
        <v>42545.774189814809</v>
      </c>
      <c r="L3626" s="11">
        <f t="shared" si="337"/>
        <v>42605.774189814809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338"/>
        <v>1.0493333333333332</v>
      </c>
      <c r="R3626" s="6">
        <f t="shared" si="339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1">
        <f t="shared" si="336"/>
        <v>42157.652511574073</v>
      </c>
      <c r="L3627" s="11">
        <f t="shared" si="337"/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338"/>
        <v>1.0266666666666666</v>
      </c>
      <c r="R3627" s="6">
        <f t="shared" si="339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1">
        <f t="shared" si="336"/>
        <v>41846.667326388888</v>
      </c>
      <c r="L3628" s="11">
        <f t="shared" si="337"/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338"/>
        <v>1.0182500000000001</v>
      </c>
      <c r="R3628" s="6">
        <f t="shared" si="339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1">
        <f t="shared" si="336"/>
        <v>42460.741747685184</v>
      </c>
      <c r="L3629" s="11">
        <f t="shared" si="337"/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338"/>
        <v>1</v>
      </c>
      <c r="R3629" s="6">
        <f t="shared" si="339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1">
        <f t="shared" si="336"/>
        <v>42291.833287037036</v>
      </c>
      <c r="L3630" s="11">
        <f t="shared" si="337"/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338"/>
        <v>0</v>
      </c>
      <c r="R3630" s="6" t="e">
        <f t="shared" si="339"/>
        <v>#DIV/0!</v>
      </c>
      <c r="S3630" t="str">
        <f t="shared" si="340"/>
        <v>theater</v>
      </c>
      <c r="T3630" t="str">
        <f t="shared" si="341"/>
        <v>musical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1">
        <f t="shared" si="336"/>
        <v>42437.094490740739</v>
      </c>
      <c r="L3631" s="11">
        <f t="shared" si="337"/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338"/>
        <v>1.9999999999999999E-6</v>
      </c>
      <c r="R3631" s="6">
        <f t="shared" si="339"/>
        <v>1</v>
      </c>
      <c r="S3631" t="str">
        <f t="shared" si="340"/>
        <v>theater</v>
      </c>
      <c r="T3631" t="str">
        <f t="shared" si="341"/>
        <v>musical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1">
        <f t="shared" si="336"/>
        <v>41942.84710648148</v>
      </c>
      <c r="L3632" s="11">
        <f t="shared" si="337"/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338"/>
        <v>3.3333333333333332E-4</v>
      </c>
      <c r="R3632" s="6">
        <f t="shared" si="339"/>
        <v>1</v>
      </c>
      <c r="S3632" t="str">
        <f t="shared" si="340"/>
        <v>theater</v>
      </c>
      <c r="T3632" t="str">
        <f t="shared" si="341"/>
        <v>musical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1">
        <f t="shared" si="336"/>
        <v>41880.753437499996</v>
      </c>
      <c r="L3633" s="11">
        <f t="shared" si="337"/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338"/>
        <v>0.51023391812865493</v>
      </c>
      <c r="R3633" s="6">
        <f t="shared" si="339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1">
        <f t="shared" si="336"/>
        <v>41946.936909722222</v>
      </c>
      <c r="L3634" s="11">
        <f t="shared" si="337"/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338"/>
        <v>0.2</v>
      </c>
      <c r="R3634" s="6">
        <f t="shared" si="339"/>
        <v>100</v>
      </c>
      <c r="S3634" t="str">
        <f t="shared" si="340"/>
        <v>theater</v>
      </c>
      <c r="T3634" t="str">
        <f t="shared" si="341"/>
        <v>musical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1">
        <f t="shared" si="336"/>
        <v>42649.623460648145</v>
      </c>
      <c r="L3635" s="11">
        <f t="shared" si="337"/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338"/>
        <v>0.35239999999999999</v>
      </c>
      <c r="R3635" s="6">
        <f t="shared" si="339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1">
        <f t="shared" si="336"/>
        <v>42701.166365740741</v>
      </c>
      <c r="L3636" s="11">
        <f t="shared" si="337"/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338"/>
        <v>4.2466666666666666E-2</v>
      </c>
      <c r="R3636" s="6">
        <f t="shared" si="339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1">
        <f t="shared" si="336"/>
        <v>42450.88282407407</v>
      </c>
      <c r="L3637" s="11">
        <f t="shared" si="337"/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338"/>
        <v>0.36457142857142855</v>
      </c>
      <c r="R3637" s="6">
        <f t="shared" si="339"/>
        <v>127.6</v>
      </c>
      <c r="S3637" t="str">
        <f t="shared" si="340"/>
        <v>theater</v>
      </c>
      <c r="T3637" t="str">
        <f t="shared" si="341"/>
        <v>musical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1">
        <f t="shared" si="336"/>
        <v>42226.694780092599</v>
      </c>
      <c r="L3638" s="11">
        <f t="shared" si="337"/>
        <v>42261.694780092599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338"/>
        <v>0</v>
      </c>
      <c r="R3638" s="6" t="e">
        <f t="shared" si="339"/>
        <v>#DIV/0!</v>
      </c>
      <c r="S3638" t="str">
        <f t="shared" si="340"/>
        <v>theater</v>
      </c>
      <c r="T3638" t="str">
        <f t="shared" si="341"/>
        <v>musical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1">
        <f t="shared" si="336"/>
        <v>41975.700636574074</v>
      </c>
      <c r="L3639" s="11">
        <f t="shared" si="337"/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338"/>
        <v>0.30866666666666664</v>
      </c>
      <c r="R3639" s="6">
        <f t="shared" si="339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1">
        <f t="shared" si="336"/>
        <v>42053.672824074078</v>
      </c>
      <c r="L3640" s="11">
        <f t="shared" si="337"/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338"/>
        <v>6.545454545454546E-2</v>
      </c>
      <c r="R3640" s="6">
        <f t="shared" si="339"/>
        <v>108</v>
      </c>
      <c r="S3640" t="str">
        <f t="shared" si="340"/>
        <v>theater</v>
      </c>
      <c r="T3640" t="str">
        <f t="shared" si="341"/>
        <v>musical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1">
        <f t="shared" si="336"/>
        <v>42590.677152777775</v>
      </c>
      <c r="L3641" s="11">
        <f t="shared" si="337"/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338"/>
        <v>4.0000000000000003E-5</v>
      </c>
      <c r="R3641" s="6">
        <f t="shared" si="339"/>
        <v>1</v>
      </c>
      <c r="S3641" t="str">
        <f t="shared" si="340"/>
        <v>theater</v>
      </c>
      <c r="T3641" t="str">
        <f t="shared" si="341"/>
        <v>musical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1">
        <f t="shared" si="336"/>
        <v>42104.781597222223</v>
      </c>
      <c r="L3642" s="11">
        <f t="shared" si="337"/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338"/>
        <v>5.5E-2</v>
      </c>
      <c r="R3642" s="6">
        <f t="shared" si="339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1">
        <f t="shared" si="336"/>
        <v>41899.627071759263</v>
      </c>
      <c r="L3643" s="11">
        <f t="shared" si="337"/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338"/>
        <v>0</v>
      </c>
      <c r="R3643" s="6" t="e">
        <f t="shared" si="339"/>
        <v>#DIV/0!</v>
      </c>
      <c r="S3643" t="str">
        <f t="shared" si="340"/>
        <v>theater</v>
      </c>
      <c r="T3643" t="str">
        <f t="shared" si="341"/>
        <v>musical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1">
        <f t="shared" si="336"/>
        <v>42297.816284722227</v>
      </c>
      <c r="L3644" s="11">
        <f t="shared" si="337"/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338"/>
        <v>2.1428571428571429E-2</v>
      </c>
      <c r="R3644" s="6">
        <f t="shared" si="339"/>
        <v>7.5</v>
      </c>
      <c r="S3644" t="str">
        <f t="shared" si="340"/>
        <v>theater</v>
      </c>
      <c r="T3644" t="str">
        <f t="shared" si="341"/>
        <v>musical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1">
        <f t="shared" si="336"/>
        <v>42285.143969907411</v>
      </c>
      <c r="L3645" s="11">
        <f t="shared" si="337"/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338"/>
        <v>0</v>
      </c>
      <c r="R3645" s="6" t="e">
        <f t="shared" si="339"/>
        <v>#DIV/0!</v>
      </c>
      <c r="S3645" t="str">
        <f t="shared" si="340"/>
        <v>theater</v>
      </c>
      <c r="T3645" t="str">
        <f t="shared" si="341"/>
        <v>musical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1">
        <f t="shared" si="336"/>
        <v>42409.241747685184</v>
      </c>
      <c r="L3646" s="11">
        <f t="shared" si="337"/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338"/>
        <v>0.16420000000000001</v>
      </c>
      <c r="R3646" s="6">
        <f t="shared" si="339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1">
        <f t="shared" si="336"/>
        <v>42665.970347222217</v>
      </c>
      <c r="L3647" s="11">
        <f t="shared" si="337"/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338"/>
        <v>1E-3</v>
      </c>
      <c r="R3647" s="6">
        <f t="shared" si="339"/>
        <v>1</v>
      </c>
      <c r="S3647" t="str">
        <f t="shared" si="340"/>
        <v>theater</v>
      </c>
      <c r="T3647" t="str">
        <f t="shared" si="341"/>
        <v>musical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1">
        <f t="shared" si="336"/>
        <v>42140.421319444446</v>
      </c>
      <c r="L3648" s="11">
        <f t="shared" si="337"/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338"/>
        <v>4.8099999999999997E-2</v>
      </c>
      <c r="R3648" s="6">
        <f t="shared" si="339"/>
        <v>60.125</v>
      </c>
      <c r="S3648" t="str">
        <f t="shared" si="340"/>
        <v>theater</v>
      </c>
      <c r="T3648" t="str">
        <f t="shared" si="341"/>
        <v>musical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1">
        <f t="shared" si="336"/>
        <v>42598.749155092592</v>
      </c>
      <c r="L3649" s="11">
        <f t="shared" si="337"/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338"/>
        <v>0.06</v>
      </c>
      <c r="R3649" s="6">
        <f t="shared" si="339"/>
        <v>15</v>
      </c>
      <c r="S3649" t="str">
        <f t="shared" si="340"/>
        <v>theater</v>
      </c>
      <c r="T3649" t="str">
        <f t="shared" si="341"/>
        <v>musical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1">
        <f t="shared" si="336"/>
        <v>41887.292187500003</v>
      </c>
      <c r="L3650" s="11">
        <f t="shared" si="337"/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338"/>
        <v>1.003825</v>
      </c>
      <c r="R3650" s="6">
        <f t="shared" si="339"/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1">
        <f t="shared" ref="K3651:K3714" si="342">(((J3651/60)/60)/24)+DATE(1970,1,1)</f>
        <v>41780.712893518517</v>
      </c>
      <c r="L3651" s="11">
        <f t="shared" ref="L3651:L3714" si="343">(((I3651/60)/60)/24)+DATE(1970,1,1)</f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344">E3651/D3651</f>
        <v>1.04</v>
      </c>
      <c r="R3651" s="6">
        <f t="shared" ref="R3651:R3714" si="345">E3651/N3651</f>
        <v>97.5</v>
      </c>
      <c r="S3651" t="str">
        <f t="shared" ref="S3651:S3714" si="346">LEFT(P3651, SEARCH("/", P3651)-1)</f>
        <v>theater</v>
      </c>
      <c r="T3651" t="str">
        <f t="shared" ref="T3651:T3714" si="347">RIGHT(P3651,LEN(P3651)-SEARCH("/",P3651))</f>
        <v>plays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1">
        <f t="shared" si="342"/>
        <v>42381.478981481487</v>
      </c>
      <c r="L3652" s="11">
        <f t="shared" si="343"/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344"/>
        <v>1</v>
      </c>
      <c r="R3652" s="6">
        <f t="shared" si="345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1">
        <f t="shared" si="342"/>
        <v>41828.646319444444</v>
      </c>
      <c r="L3653" s="11">
        <f t="shared" si="343"/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344"/>
        <v>1.04</v>
      </c>
      <c r="R3653" s="6">
        <f t="shared" si="345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1">
        <f t="shared" si="342"/>
        <v>42596.644699074073</v>
      </c>
      <c r="L3654" s="11">
        <f t="shared" si="343"/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344"/>
        <v>2.5066666666666668</v>
      </c>
      <c r="R3654" s="6">
        <f t="shared" si="345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1">
        <f t="shared" si="342"/>
        <v>42191.363506944443</v>
      </c>
      <c r="L3655" s="11">
        <f t="shared" si="343"/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344"/>
        <v>1.0049999999999999</v>
      </c>
      <c r="R3655" s="6">
        <f t="shared" si="345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1">
        <f t="shared" si="342"/>
        <v>42440.416504629626</v>
      </c>
      <c r="L3656" s="11">
        <f t="shared" si="343"/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344"/>
        <v>1.744</v>
      </c>
      <c r="R3656" s="6">
        <f t="shared" si="345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1">
        <f t="shared" si="342"/>
        <v>42173.803217592591</v>
      </c>
      <c r="L3657" s="11">
        <f t="shared" si="343"/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344"/>
        <v>1.1626000000000001</v>
      </c>
      <c r="R3657" s="6">
        <f t="shared" si="345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1">
        <f t="shared" si="342"/>
        <v>42737.910138888896</v>
      </c>
      <c r="L3658" s="11">
        <f t="shared" si="343"/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344"/>
        <v>1.0582</v>
      </c>
      <c r="R3658" s="6">
        <f t="shared" si="345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1">
        <f t="shared" si="342"/>
        <v>42499.629849537043</v>
      </c>
      <c r="L3659" s="11">
        <f t="shared" si="343"/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344"/>
        <v>1.1074999999999999</v>
      </c>
      <c r="R3659" s="6">
        <f t="shared" si="345"/>
        <v>110.75</v>
      </c>
      <c r="S3659" t="str">
        <f t="shared" si="346"/>
        <v>theater</v>
      </c>
      <c r="T3659" t="str">
        <f t="shared" si="347"/>
        <v>plays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1">
        <f t="shared" si="342"/>
        <v>41775.858564814815</v>
      </c>
      <c r="L3660" s="11">
        <f t="shared" si="343"/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344"/>
        <v>1.0066666666666666</v>
      </c>
      <c r="R3660" s="6">
        <f t="shared" si="345"/>
        <v>75.5</v>
      </c>
      <c r="S3660" t="str">
        <f t="shared" si="346"/>
        <v>theater</v>
      </c>
      <c r="T3660" t="str">
        <f t="shared" si="347"/>
        <v>plays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1">
        <f t="shared" si="342"/>
        <v>42055.277199074073</v>
      </c>
      <c r="L3661" s="11">
        <f t="shared" si="343"/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344"/>
        <v>1.0203333333333333</v>
      </c>
      <c r="R3661" s="6">
        <f t="shared" si="345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1">
        <f t="shared" si="342"/>
        <v>41971.881076388891</v>
      </c>
      <c r="L3662" s="11">
        <f t="shared" si="343"/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344"/>
        <v>1</v>
      </c>
      <c r="R3662" s="6">
        <f t="shared" si="345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1">
        <f t="shared" si="342"/>
        <v>42447.896666666667</v>
      </c>
      <c r="L3663" s="11">
        <f t="shared" si="343"/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344"/>
        <v>1.1100000000000001</v>
      </c>
      <c r="R3663" s="6">
        <f t="shared" si="345"/>
        <v>92.5</v>
      </c>
      <c r="S3663" t="str">
        <f t="shared" si="346"/>
        <v>theater</v>
      </c>
      <c r="T3663" t="str">
        <f t="shared" si="347"/>
        <v>plays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1">
        <f t="shared" si="342"/>
        <v>42064.220069444447</v>
      </c>
      <c r="L3664" s="11">
        <f t="shared" si="343"/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344"/>
        <v>1.0142500000000001</v>
      </c>
      <c r="R3664" s="6">
        <f t="shared" si="345"/>
        <v>202.85</v>
      </c>
      <c r="S3664" t="str">
        <f t="shared" si="346"/>
        <v>theater</v>
      </c>
      <c r="T3664" t="str">
        <f t="shared" si="347"/>
        <v>plays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1">
        <f t="shared" si="342"/>
        <v>42665.451736111107</v>
      </c>
      <c r="L3665" s="11">
        <f t="shared" si="343"/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344"/>
        <v>1.04</v>
      </c>
      <c r="R3665" s="6">
        <f t="shared" si="345"/>
        <v>26</v>
      </c>
      <c r="S3665" t="str">
        <f t="shared" si="346"/>
        <v>theater</v>
      </c>
      <c r="T3665" t="str">
        <f t="shared" si="347"/>
        <v>plays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1">
        <f t="shared" si="342"/>
        <v>42523.248715277776</v>
      </c>
      <c r="L3666" s="11">
        <f t="shared" si="343"/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344"/>
        <v>1.09375</v>
      </c>
      <c r="R3666" s="6">
        <f t="shared" si="345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1">
        <f t="shared" si="342"/>
        <v>42294.808124999996</v>
      </c>
      <c r="L3667" s="11">
        <f t="shared" si="343"/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344"/>
        <v>1.1516129032258065</v>
      </c>
      <c r="R3667" s="6">
        <f t="shared" si="345"/>
        <v>51</v>
      </c>
      <c r="S3667" t="str">
        <f t="shared" si="346"/>
        <v>theater</v>
      </c>
      <c r="T3667" t="str">
        <f t="shared" si="347"/>
        <v>plays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1">
        <f t="shared" si="342"/>
        <v>41822.90488425926</v>
      </c>
      <c r="L3668" s="11">
        <f t="shared" si="343"/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344"/>
        <v>1</v>
      </c>
      <c r="R3668" s="6">
        <f t="shared" si="345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1">
        <f t="shared" si="342"/>
        <v>42173.970127314817</v>
      </c>
      <c r="L3669" s="11">
        <f t="shared" si="343"/>
        <v>42203.970127314817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344"/>
        <v>1.0317033333333334</v>
      </c>
      <c r="R3669" s="6">
        <f t="shared" si="345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1">
        <f t="shared" si="342"/>
        <v>42185.556157407409</v>
      </c>
      <c r="L3670" s="11">
        <f t="shared" si="343"/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344"/>
        <v>1.0349999999999999</v>
      </c>
      <c r="R3670" s="6">
        <f t="shared" si="345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1">
        <f t="shared" si="342"/>
        <v>42136.675196759257</v>
      </c>
      <c r="L3671" s="11">
        <f t="shared" si="343"/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344"/>
        <v>1.3819999999999999</v>
      </c>
      <c r="R3671" s="6">
        <f t="shared" si="345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1">
        <f t="shared" si="342"/>
        <v>42142.514016203699</v>
      </c>
      <c r="L3672" s="11">
        <f t="shared" si="343"/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344"/>
        <v>1.0954545454545455</v>
      </c>
      <c r="R3672" s="6">
        <f t="shared" si="345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1">
        <f t="shared" si="342"/>
        <v>41820.62809027778</v>
      </c>
      <c r="L3673" s="11">
        <f t="shared" si="343"/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344"/>
        <v>1.0085714285714287</v>
      </c>
      <c r="R3673" s="6">
        <f t="shared" si="345"/>
        <v>88.25</v>
      </c>
      <c r="S3673" t="str">
        <f t="shared" si="346"/>
        <v>theater</v>
      </c>
      <c r="T3673" t="str">
        <f t="shared" si="347"/>
        <v>plays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1">
        <f t="shared" si="342"/>
        <v>41878.946574074071</v>
      </c>
      <c r="L3674" s="11">
        <f t="shared" si="343"/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344"/>
        <v>1.0153333333333334</v>
      </c>
      <c r="R3674" s="6">
        <f t="shared" si="345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1">
        <f t="shared" si="342"/>
        <v>41914.295104166667</v>
      </c>
      <c r="L3675" s="11">
        <f t="shared" si="343"/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344"/>
        <v>1.13625</v>
      </c>
      <c r="R3675" s="6">
        <f t="shared" si="345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1">
        <f t="shared" si="342"/>
        <v>42556.873020833329</v>
      </c>
      <c r="L3676" s="11">
        <f t="shared" si="343"/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344"/>
        <v>1</v>
      </c>
      <c r="R3676" s="6">
        <f t="shared" si="345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1">
        <f t="shared" si="342"/>
        <v>42493.597013888888</v>
      </c>
      <c r="L3677" s="11">
        <f t="shared" si="343"/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344"/>
        <v>1.4</v>
      </c>
      <c r="R3677" s="6">
        <f t="shared" si="345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1">
        <f t="shared" si="342"/>
        <v>41876.815787037034</v>
      </c>
      <c r="L3678" s="11">
        <f t="shared" si="343"/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344"/>
        <v>1.2875000000000001</v>
      </c>
      <c r="R3678" s="6">
        <f t="shared" si="345"/>
        <v>64.375</v>
      </c>
      <c r="S3678" t="str">
        <f t="shared" si="346"/>
        <v>theater</v>
      </c>
      <c r="T3678" t="str">
        <f t="shared" si="347"/>
        <v>plays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1">
        <f t="shared" si="342"/>
        <v>41802.574282407404</v>
      </c>
      <c r="L3679" s="11">
        <f t="shared" si="343"/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344"/>
        <v>1.0290416666666666</v>
      </c>
      <c r="R3679" s="6">
        <f t="shared" si="345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1">
        <f t="shared" si="342"/>
        <v>42120.531226851846</v>
      </c>
      <c r="L3680" s="11">
        <f t="shared" si="343"/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344"/>
        <v>1.0249999999999999</v>
      </c>
      <c r="R3680" s="6">
        <f t="shared" si="345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1">
        <f t="shared" si="342"/>
        <v>41786.761354166665</v>
      </c>
      <c r="L3681" s="11">
        <f t="shared" si="343"/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344"/>
        <v>1.101</v>
      </c>
      <c r="R3681" s="6">
        <f t="shared" si="345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1">
        <f t="shared" si="342"/>
        <v>42627.454097222217</v>
      </c>
      <c r="L3682" s="11">
        <f t="shared" si="343"/>
        <v>42648.454097222217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344"/>
        <v>1.1276666666666666</v>
      </c>
      <c r="R3682" s="6">
        <f t="shared" si="345"/>
        <v>99.5</v>
      </c>
      <c r="S3682" t="str">
        <f t="shared" si="346"/>
        <v>theater</v>
      </c>
      <c r="T3682" t="str">
        <f t="shared" si="347"/>
        <v>plays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1">
        <f t="shared" si="342"/>
        <v>42374.651504629626</v>
      </c>
      <c r="L3683" s="11">
        <f t="shared" si="343"/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344"/>
        <v>1.119</v>
      </c>
      <c r="R3683" s="6">
        <f t="shared" si="345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1">
        <f t="shared" si="342"/>
        <v>41772.685393518521</v>
      </c>
      <c r="L3684" s="11">
        <f t="shared" si="343"/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344"/>
        <v>1.3919999999999999</v>
      </c>
      <c r="R3684" s="6">
        <f t="shared" si="345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1">
        <f t="shared" si="342"/>
        <v>42633.116851851853</v>
      </c>
      <c r="L3685" s="11">
        <f t="shared" si="343"/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344"/>
        <v>1.1085714285714285</v>
      </c>
      <c r="R3685" s="6">
        <f t="shared" si="345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1">
        <f t="shared" si="342"/>
        <v>42219.180393518516</v>
      </c>
      <c r="L3686" s="11">
        <f t="shared" si="343"/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344"/>
        <v>1.3906666666666667</v>
      </c>
      <c r="R3686" s="6">
        <f t="shared" si="345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1">
        <f t="shared" si="342"/>
        <v>41753.593275462961</v>
      </c>
      <c r="L3687" s="11">
        <f t="shared" si="343"/>
        <v>41778.875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344"/>
        <v>1.0569999999999999</v>
      </c>
      <c r="R3687" s="6">
        <f t="shared" si="345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1">
        <f t="shared" si="342"/>
        <v>42230.662731481483</v>
      </c>
      <c r="L3688" s="11">
        <f t="shared" si="343"/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344"/>
        <v>1.0142857142857142</v>
      </c>
      <c r="R3688" s="6">
        <f t="shared" si="345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1">
        <f t="shared" si="342"/>
        <v>41787.218229166669</v>
      </c>
      <c r="L3689" s="11">
        <f t="shared" si="343"/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344"/>
        <v>1.0024500000000001</v>
      </c>
      <c r="R3689" s="6">
        <f t="shared" si="345"/>
        <v>200.49</v>
      </c>
      <c r="S3689" t="str">
        <f t="shared" si="346"/>
        <v>theater</v>
      </c>
      <c r="T3689" t="str">
        <f t="shared" si="347"/>
        <v>plays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1">
        <f t="shared" si="342"/>
        <v>41829.787083333329</v>
      </c>
      <c r="L3690" s="11">
        <f t="shared" si="343"/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344"/>
        <v>1.0916666666666666</v>
      </c>
      <c r="R3690" s="6">
        <f t="shared" si="345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1">
        <f t="shared" si="342"/>
        <v>42147.826840277776</v>
      </c>
      <c r="L3691" s="11">
        <f t="shared" si="343"/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344"/>
        <v>1.1833333333333333</v>
      </c>
      <c r="R3691" s="6">
        <f t="shared" si="345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1">
        <f t="shared" si="342"/>
        <v>41940.598182870373</v>
      </c>
      <c r="L3692" s="11">
        <f t="shared" si="343"/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344"/>
        <v>1.2</v>
      </c>
      <c r="R3692" s="6">
        <f t="shared" si="345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1">
        <f t="shared" si="342"/>
        <v>42020.700567129628</v>
      </c>
      <c r="L3693" s="11">
        <f t="shared" si="343"/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344"/>
        <v>1.2796000000000001</v>
      </c>
      <c r="R3693" s="6">
        <f t="shared" si="345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1">
        <f t="shared" si="342"/>
        <v>41891.96503472222</v>
      </c>
      <c r="L3694" s="11">
        <f t="shared" si="343"/>
        <v>41901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344"/>
        <v>1.26</v>
      </c>
      <c r="R3694" s="6">
        <f t="shared" si="345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1">
        <f t="shared" si="342"/>
        <v>42309.191307870366</v>
      </c>
      <c r="L3695" s="11">
        <f t="shared" si="343"/>
        <v>42338.9375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344"/>
        <v>1.2912912912912913</v>
      </c>
      <c r="R3695" s="6">
        <f t="shared" si="345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1">
        <f t="shared" si="342"/>
        <v>42490.133877314816</v>
      </c>
      <c r="L3696" s="11">
        <f t="shared" si="343"/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344"/>
        <v>1.0742857142857143</v>
      </c>
      <c r="R3696" s="6">
        <f t="shared" si="345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1">
        <f t="shared" si="342"/>
        <v>41995.870486111111</v>
      </c>
      <c r="L3697" s="11">
        <f t="shared" si="343"/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344"/>
        <v>1.00125</v>
      </c>
      <c r="R3697" s="6">
        <f t="shared" si="345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1">
        <f t="shared" si="342"/>
        <v>41988.617083333331</v>
      </c>
      <c r="L3698" s="11">
        <f t="shared" si="343"/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344"/>
        <v>1.55</v>
      </c>
      <c r="R3698" s="6">
        <f t="shared" si="345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1">
        <f t="shared" si="342"/>
        <v>42479.465833333335</v>
      </c>
      <c r="L3699" s="11">
        <f t="shared" si="343"/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344"/>
        <v>1.08</v>
      </c>
      <c r="R3699" s="6">
        <f t="shared" si="345"/>
        <v>72</v>
      </c>
      <c r="S3699" t="str">
        <f t="shared" si="346"/>
        <v>theater</v>
      </c>
      <c r="T3699" t="str">
        <f t="shared" si="347"/>
        <v>plays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1">
        <f t="shared" si="342"/>
        <v>42401.806562500002</v>
      </c>
      <c r="L3700" s="11">
        <f t="shared" si="343"/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344"/>
        <v>1.1052</v>
      </c>
      <c r="R3700" s="6">
        <f t="shared" si="345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1">
        <f t="shared" si="342"/>
        <v>41897.602037037039</v>
      </c>
      <c r="L3701" s="11">
        <f t="shared" si="343"/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344"/>
        <v>1.008</v>
      </c>
      <c r="R3701" s="6">
        <f t="shared" si="345"/>
        <v>63</v>
      </c>
      <c r="S3701" t="str">
        <f t="shared" si="346"/>
        <v>theater</v>
      </c>
      <c r="T3701" t="str">
        <f t="shared" si="347"/>
        <v>plays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1">
        <f t="shared" si="342"/>
        <v>41882.585648148146</v>
      </c>
      <c r="L3702" s="11">
        <f t="shared" si="343"/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344"/>
        <v>1.212</v>
      </c>
      <c r="R3702" s="6">
        <f t="shared" si="345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1">
        <f t="shared" si="342"/>
        <v>42129.541585648149</v>
      </c>
      <c r="L3703" s="11">
        <f t="shared" si="343"/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344"/>
        <v>1.0033333333333334</v>
      </c>
      <c r="R3703" s="6">
        <f t="shared" si="345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1">
        <f t="shared" si="342"/>
        <v>42524.53800925926</v>
      </c>
      <c r="L3704" s="11">
        <f t="shared" si="343"/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344"/>
        <v>1.0916666666666666</v>
      </c>
      <c r="R3704" s="6">
        <f t="shared" si="345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1">
        <f t="shared" si="342"/>
        <v>42556.504490740743</v>
      </c>
      <c r="L3705" s="11">
        <f t="shared" si="343"/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344"/>
        <v>1.2342857142857142</v>
      </c>
      <c r="R3705" s="6">
        <f t="shared" si="345"/>
        <v>43.2</v>
      </c>
      <c r="S3705" t="str">
        <f t="shared" si="346"/>
        <v>theater</v>
      </c>
      <c r="T3705" t="str">
        <f t="shared" si="347"/>
        <v>plays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1">
        <f t="shared" si="342"/>
        <v>42461.689745370371</v>
      </c>
      <c r="L3706" s="11">
        <f t="shared" si="343"/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344"/>
        <v>1.3633666666666666</v>
      </c>
      <c r="R3706" s="6">
        <f t="shared" si="345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1">
        <f t="shared" si="342"/>
        <v>41792.542986111112</v>
      </c>
      <c r="L3707" s="11">
        <f t="shared" si="343"/>
        <v>41813.75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344"/>
        <v>1.0346657233816767</v>
      </c>
      <c r="R3707" s="6">
        <f t="shared" si="345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1">
        <f t="shared" si="342"/>
        <v>41879.913761574076</v>
      </c>
      <c r="L3708" s="11">
        <f t="shared" si="343"/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344"/>
        <v>1.2133333333333334</v>
      </c>
      <c r="R3708" s="6">
        <f t="shared" si="345"/>
        <v>140</v>
      </c>
      <c r="S3708" t="str">
        <f t="shared" si="346"/>
        <v>theater</v>
      </c>
      <c r="T3708" t="str">
        <f t="shared" si="347"/>
        <v>plays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1">
        <f t="shared" si="342"/>
        <v>42552.048356481479</v>
      </c>
      <c r="L3709" s="11">
        <f t="shared" si="343"/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344"/>
        <v>1.86</v>
      </c>
      <c r="R3709" s="6">
        <f t="shared" si="345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1">
        <f t="shared" si="342"/>
        <v>41810.142199074071</v>
      </c>
      <c r="L3710" s="11">
        <f t="shared" si="343"/>
        <v>41824.142199074071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344"/>
        <v>3</v>
      </c>
      <c r="R3710" s="6">
        <f t="shared" si="345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1">
        <f t="shared" si="342"/>
        <v>41785.707708333335</v>
      </c>
      <c r="L3711" s="11">
        <f t="shared" si="343"/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344"/>
        <v>1.0825</v>
      </c>
      <c r="R3711" s="6">
        <f t="shared" si="345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1">
        <f t="shared" si="342"/>
        <v>42072.576249999998</v>
      </c>
      <c r="L3712" s="11">
        <f t="shared" si="343"/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344"/>
        <v>1.4115384615384616</v>
      </c>
      <c r="R3712" s="6">
        <f t="shared" si="345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1">
        <f t="shared" si="342"/>
        <v>41779.724224537036</v>
      </c>
      <c r="L3713" s="11">
        <f t="shared" si="343"/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344"/>
        <v>1.1399999999999999</v>
      </c>
      <c r="R3713" s="6">
        <f t="shared" si="345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1">
        <f t="shared" si="342"/>
        <v>42134.172071759262</v>
      </c>
      <c r="L3714" s="11">
        <f t="shared" si="343"/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344"/>
        <v>1.5373333333333334</v>
      </c>
      <c r="R3714" s="6">
        <f t="shared" si="345"/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1">
        <f t="shared" ref="K3715:K3778" si="348">(((J3715/60)/60)/24)+DATE(1970,1,1)</f>
        <v>42505.738032407404</v>
      </c>
      <c r="L3715" s="11">
        <f t="shared" ref="L3715:L3778" si="349">(((I3715/60)/60)/24)+DATE(1970,1,1)</f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350">E3715/D3715</f>
        <v>1.0149999999999999</v>
      </c>
      <c r="R3715" s="6">
        <f t="shared" ref="R3715:R3778" si="351">E3715/N3715</f>
        <v>106.84210526315789</v>
      </c>
      <c r="S3715" t="str">
        <f t="shared" ref="S3715:S3778" si="352">LEFT(P3715, SEARCH("/", P3715)-1)</f>
        <v>theater</v>
      </c>
      <c r="T3715" t="str">
        <f t="shared" ref="T3715:T3778" si="353">RIGHT(P3715,LEN(P3715)-SEARCH("/",P3715))</f>
        <v>plays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1">
        <f t="shared" si="348"/>
        <v>42118.556331018524</v>
      </c>
      <c r="L3716" s="11">
        <f t="shared" si="349"/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350"/>
        <v>1.0235000000000001</v>
      </c>
      <c r="R3716" s="6">
        <f t="shared" si="351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1">
        <f t="shared" si="348"/>
        <v>42036.995590277773</v>
      </c>
      <c r="L3717" s="11">
        <f t="shared" si="349"/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350"/>
        <v>1.0257142857142858</v>
      </c>
      <c r="R3717" s="6">
        <f t="shared" si="351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1">
        <f t="shared" si="348"/>
        <v>42360.887835648144</v>
      </c>
      <c r="L3718" s="11">
        <f t="shared" si="349"/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350"/>
        <v>1.5575000000000001</v>
      </c>
      <c r="R3718" s="6">
        <f t="shared" si="351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1">
        <f t="shared" si="348"/>
        <v>42102.866307870368</v>
      </c>
      <c r="L3719" s="11">
        <f t="shared" si="349"/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350"/>
        <v>1.0075000000000001</v>
      </c>
      <c r="R3719" s="6">
        <f t="shared" si="351"/>
        <v>310</v>
      </c>
      <c r="S3719" t="str">
        <f t="shared" si="352"/>
        <v>theater</v>
      </c>
      <c r="T3719" t="str">
        <f t="shared" si="353"/>
        <v>plays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1">
        <f t="shared" si="348"/>
        <v>42032.716145833328</v>
      </c>
      <c r="L3720" s="11">
        <f t="shared" si="349"/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350"/>
        <v>2.3940000000000001</v>
      </c>
      <c r="R3720" s="6">
        <f t="shared" si="351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1">
        <f t="shared" si="348"/>
        <v>42147.729930555557</v>
      </c>
      <c r="L3721" s="11">
        <f t="shared" si="349"/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350"/>
        <v>2.1</v>
      </c>
      <c r="R3721" s="6">
        <f t="shared" si="351"/>
        <v>105</v>
      </c>
      <c r="S3721" t="str">
        <f t="shared" si="352"/>
        <v>theater</v>
      </c>
      <c r="T3721" t="str">
        <f t="shared" si="353"/>
        <v>plays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1">
        <f t="shared" si="348"/>
        <v>42165.993125000001</v>
      </c>
      <c r="L3722" s="11">
        <f t="shared" si="349"/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350"/>
        <v>1.0451515151515152</v>
      </c>
      <c r="R3722" s="6">
        <f t="shared" si="351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1">
        <f t="shared" si="348"/>
        <v>41927.936157407406</v>
      </c>
      <c r="L3723" s="11">
        <f t="shared" si="349"/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350"/>
        <v>1.008</v>
      </c>
      <c r="R3723" s="6">
        <f t="shared" si="351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1">
        <f t="shared" si="348"/>
        <v>42381.671840277777</v>
      </c>
      <c r="L3724" s="11">
        <f t="shared" si="349"/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350"/>
        <v>1.1120000000000001</v>
      </c>
      <c r="R3724" s="6">
        <f t="shared" si="351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1">
        <f t="shared" si="348"/>
        <v>41943.753032407411</v>
      </c>
      <c r="L3725" s="11">
        <f t="shared" si="349"/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350"/>
        <v>1.0204444444444445</v>
      </c>
      <c r="R3725" s="6">
        <f t="shared" si="351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1">
        <f t="shared" si="348"/>
        <v>42465.491435185191</v>
      </c>
      <c r="L3726" s="11">
        <f t="shared" si="349"/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350"/>
        <v>1.0254767441860466</v>
      </c>
      <c r="R3726" s="6">
        <f t="shared" si="351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1">
        <f t="shared" si="348"/>
        <v>42401.945219907408</v>
      </c>
      <c r="L3727" s="11">
        <f t="shared" si="349"/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350"/>
        <v>1.27</v>
      </c>
      <c r="R3727" s="6">
        <f t="shared" si="351"/>
        <v>25.4</v>
      </c>
      <c r="S3727" t="str">
        <f t="shared" si="352"/>
        <v>theater</v>
      </c>
      <c r="T3727" t="str">
        <f t="shared" si="353"/>
        <v>plays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1">
        <f t="shared" si="348"/>
        <v>42462.140868055561</v>
      </c>
      <c r="L3728" s="11">
        <f t="shared" si="349"/>
        <v>42489.875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350"/>
        <v>3.3870588235294119</v>
      </c>
      <c r="R3728" s="6">
        <f t="shared" si="351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1">
        <f t="shared" si="348"/>
        <v>42632.348310185189</v>
      </c>
      <c r="L3729" s="11">
        <f t="shared" si="349"/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350"/>
        <v>1.0075000000000001</v>
      </c>
      <c r="R3729" s="6">
        <f t="shared" si="351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1">
        <f t="shared" si="348"/>
        <v>42205.171018518522</v>
      </c>
      <c r="L3730" s="11">
        <f t="shared" si="349"/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350"/>
        <v>9.3100000000000002E-2</v>
      </c>
      <c r="R3730" s="6">
        <f t="shared" si="351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1">
        <f t="shared" si="348"/>
        <v>42041.205000000002</v>
      </c>
      <c r="L3731" s="11">
        <f t="shared" si="349"/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350"/>
        <v>7.2400000000000006E-2</v>
      </c>
      <c r="R3731" s="6">
        <f t="shared" si="351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1">
        <f t="shared" si="348"/>
        <v>42203.677766203706</v>
      </c>
      <c r="L3732" s="11">
        <f t="shared" si="349"/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350"/>
        <v>0.1</v>
      </c>
      <c r="R3732" s="6">
        <f t="shared" si="351"/>
        <v>100</v>
      </c>
      <c r="S3732" t="str">
        <f t="shared" si="352"/>
        <v>theater</v>
      </c>
      <c r="T3732" t="str">
        <f t="shared" si="353"/>
        <v>plays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1">
        <f t="shared" si="348"/>
        <v>41983.752847222218</v>
      </c>
      <c r="L3733" s="11">
        <f t="shared" si="349"/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350"/>
        <v>0.11272727272727273</v>
      </c>
      <c r="R3733" s="6">
        <f t="shared" si="351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1">
        <f t="shared" si="348"/>
        <v>41968.677465277782</v>
      </c>
      <c r="L3734" s="11">
        <f t="shared" si="349"/>
        <v>42028.5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350"/>
        <v>0.15411764705882353</v>
      </c>
      <c r="R3734" s="6">
        <f t="shared" si="351"/>
        <v>32.75</v>
      </c>
      <c r="S3734" t="str">
        <f t="shared" si="352"/>
        <v>theater</v>
      </c>
      <c r="T3734" t="str">
        <f t="shared" si="353"/>
        <v>plays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1">
        <f t="shared" si="348"/>
        <v>42103.024398148147</v>
      </c>
      <c r="L3735" s="11">
        <f t="shared" si="349"/>
        <v>42112.9375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350"/>
        <v>0</v>
      </c>
      <c r="R3735" s="6" t="e">
        <f t="shared" si="351"/>
        <v>#DIV/0!</v>
      </c>
      <c r="S3735" t="str">
        <f t="shared" si="352"/>
        <v>theater</v>
      </c>
      <c r="T3735" t="str">
        <f t="shared" si="353"/>
        <v>plays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1">
        <f t="shared" si="348"/>
        <v>42089.901574074072</v>
      </c>
      <c r="L3736" s="11">
        <f t="shared" si="349"/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350"/>
        <v>0.28466666666666668</v>
      </c>
      <c r="R3736" s="6">
        <f t="shared" si="351"/>
        <v>61</v>
      </c>
      <c r="S3736" t="str">
        <f t="shared" si="352"/>
        <v>theater</v>
      </c>
      <c r="T3736" t="str">
        <f t="shared" si="353"/>
        <v>plays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1">
        <f t="shared" si="348"/>
        <v>42122.693159722221</v>
      </c>
      <c r="L3737" s="11">
        <f t="shared" si="349"/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350"/>
        <v>0.13333333333333333</v>
      </c>
      <c r="R3737" s="6">
        <f t="shared" si="351"/>
        <v>10</v>
      </c>
      <c r="S3737" t="str">
        <f t="shared" si="352"/>
        <v>theater</v>
      </c>
      <c r="T3737" t="str">
        <f t="shared" si="353"/>
        <v>plays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1">
        <f t="shared" si="348"/>
        <v>42048.711724537032</v>
      </c>
      <c r="L3738" s="11">
        <f t="shared" si="349"/>
        <v>42086.75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350"/>
        <v>6.6666666666666671E-3</v>
      </c>
      <c r="R3738" s="6">
        <f t="shared" si="351"/>
        <v>10</v>
      </c>
      <c r="S3738" t="str">
        <f t="shared" si="352"/>
        <v>theater</v>
      </c>
      <c r="T3738" t="str">
        <f t="shared" si="353"/>
        <v>plays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1">
        <f t="shared" si="348"/>
        <v>42297.691006944442</v>
      </c>
      <c r="L3739" s="11">
        <f t="shared" si="349"/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350"/>
        <v>0.21428571428571427</v>
      </c>
      <c r="R3739" s="6">
        <f t="shared" si="351"/>
        <v>37.5</v>
      </c>
      <c r="S3739" t="str">
        <f t="shared" si="352"/>
        <v>theater</v>
      </c>
      <c r="T3739" t="str">
        <f t="shared" si="353"/>
        <v>plays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1">
        <f t="shared" si="348"/>
        <v>41813.938715277778</v>
      </c>
      <c r="L3740" s="11">
        <f t="shared" si="349"/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350"/>
        <v>0.18</v>
      </c>
      <c r="R3740" s="6">
        <f t="shared" si="351"/>
        <v>45</v>
      </c>
      <c r="S3740" t="str">
        <f t="shared" si="352"/>
        <v>theater</v>
      </c>
      <c r="T3740" t="str">
        <f t="shared" si="353"/>
        <v>plays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1">
        <f t="shared" si="348"/>
        <v>42548.449861111112</v>
      </c>
      <c r="L3741" s="11">
        <f t="shared" si="349"/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350"/>
        <v>0.20125000000000001</v>
      </c>
      <c r="R3741" s="6">
        <f t="shared" si="351"/>
        <v>100.625</v>
      </c>
      <c r="S3741" t="str">
        <f t="shared" si="352"/>
        <v>theater</v>
      </c>
      <c r="T3741" t="str">
        <f t="shared" si="353"/>
        <v>plays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1">
        <f t="shared" si="348"/>
        <v>41833.089756944442</v>
      </c>
      <c r="L3742" s="11">
        <f t="shared" si="349"/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350"/>
        <v>0.17899999999999999</v>
      </c>
      <c r="R3742" s="6">
        <f t="shared" si="351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1">
        <f t="shared" si="348"/>
        <v>42325.920717592591</v>
      </c>
      <c r="L3743" s="11">
        <f t="shared" si="349"/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350"/>
        <v>0</v>
      </c>
      <c r="R3743" s="6" t="e">
        <f t="shared" si="351"/>
        <v>#DIV/0!</v>
      </c>
      <c r="S3743" t="str">
        <f t="shared" si="352"/>
        <v>theater</v>
      </c>
      <c r="T3743" t="str">
        <f t="shared" si="353"/>
        <v>plays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1">
        <f t="shared" si="348"/>
        <v>41858.214629629627</v>
      </c>
      <c r="L3744" s="11">
        <f t="shared" si="349"/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350"/>
        <v>0.02</v>
      </c>
      <c r="R3744" s="6">
        <f t="shared" si="351"/>
        <v>25</v>
      </c>
      <c r="S3744" t="str">
        <f t="shared" si="352"/>
        <v>theater</v>
      </c>
      <c r="T3744" t="str">
        <f t="shared" si="353"/>
        <v>plays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1">
        <f t="shared" si="348"/>
        <v>41793.710231481484</v>
      </c>
      <c r="L3745" s="11">
        <f t="shared" si="349"/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350"/>
        <v>0</v>
      </c>
      <c r="R3745" s="6" t="e">
        <f t="shared" si="351"/>
        <v>#DIV/0!</v>
      </c>
      <c r="S3745" t="str">
        <f t="shared" si="352"/>
        <v>theater</v>
      </c>
      <c r="T3745" t="str">
        <f t="shared" si="353"/>
        <v>plays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1">
        <f t="shared" si="348"/>
        <v>41793.814259259263</v>
      </c>
      <c r="L3746" s="11">
        <f t="shared" si="349"/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350"/>
        <v>0</v>
      </c>
      <c r="R3746" s="6" t="e">
        <f t="shared" si="351"/>
        <v>#DIV/0!</v>
      </c>
      <c r="S3746" t="str">
        <f t="shared" si="352"/>
        <v>theater</v>
      </c>
      <c r="T3746" t="str">
        <f t="shared" si="353"/>
        <v>plays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1">
        <f t="shared" si="348"/>
        <v>41831.697939814818</v>
      </c>
      <c r="L3747" s="11">
        <f t="shared" si="349"/>
        <v>41861.697939814818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350"/>
        <v>0.1</v>
      </c>
      <c r="R3747" s="6">
        <f t="shared" si="351"/>
        <v>10</v>
      </c>
      <c r="S3747" t="str">
        <f t="shared" si="352"/>
        <v>theater</v>
      </c>
      <c r="T3747" t="str">
        <f t="shared" si="353"/>
        <v>plays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1">
        <f t="shared" si="348"/>
        <v>42621.389340277776</v>
      </c>
      <c r="L3748" s="11">
        <f t="shared" si="349"/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350"/>
        <v>2.3764705882352941E-2</v>
      </c>
      <c r="R3748" s="6">
        <f t="shared" si="351"/>
        <v>202</v>
      </c>
      <c r="S3748" t="str">
        <f t="shared" si="352"/>
        <v>theater</v>
      </c>
      <c r="T3748" t="str">
        <f t="shared" si="353"/>
        <v>plays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1">
        <f t="shared" si="348"/>
        <v>42164.299722222218</v>
      </c>
      <c r="L3749" s="11">
        <f t="shared" si="349"/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350"/>
        <v>0.01</v>
      </c>
      <c r="R3749" s="6">
        <f t="shared" si="351"/>
        <v>25</v>
      </c>
      <c r="S3749" t="str">
        <f t="shared" si="352"/>
        <v>theater</v>
      </c>
      <c r="T3749" t="str">
        <f t="shared" si="353"/>
        <v>plays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1">
        <f t="shared" si="348"/>
        <v>42395.706435185188</v>
      </c>
      <c r="L3750" s="11">
        <f t="shared" si="349"/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350"/>
        <v>1.0351999999999999</v>
      </c>
      <c r="R3750" s="6">
        <f t="shared" si="351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1">
        <f t="shared" si="348"/>
        <v>42458.127175925925</v>
      </c>
      <c r="L3751" s="11">
        <f t="shared" si="349"/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350"/>
        <v>1.05</v>
      </c>
      <c r="R3751" s="6">
        <f t="shared" si="351"/>
        <v>75</v>
      </c>
      <c r="S3751" t="str">
        <f t="shared" si="352"/>
        <v>theater</v>
      </c>
      <c r="T3751" t="str">
        <f t="shared" si="353"/>
        <v>musical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1">
        <f t="shared" si="348"/>
        <v>42016.981574074074</v>
      </c>
      <c r="L3752" s="11">
        <f t="shared" si="349"/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350"/>
        <v>1.0044999999999999</v>
      </c>
      <c r="R3752" s="6">
        <f t="shared" si="351"/>
        <v>215.25</v>
      </c>
      <c r="S3752" t="str">
        <f t="shared" si="352"/>
        <v>theater</v>
      </c>
      <c r="T3752" t="str">
        <f t="shared" si="353"/>
        <v>musical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1">
        <f t="shared" si="348"/>
        <v>42403.035567129627</v>
      </c>
      <c r="L3753" s="11">
        <f t="shared" si="349"/>
        <v>42462.993900462956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350"/>
        <v>1.3260000000000001</v>
      </c>
      <c r="R3753" s="6">
        <f t="shared" si="351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1">
        <f t="shared" si="348"/>
        <v>42619.802488425921</v>
      </c>
      <c r="L3754" s="11">
        <f t="shared" si="349"/>
        <v>42659.875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350"/>
        <v>1.1299999999999999</v>
      </c>
      <c r="R3754" s="6">
        <f t="shared" si="351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1">
        <f t="shared" si="348"/>
        <v>42128.824074074073</v>
      </c>
      <c r="L3755" s="11">
        <f t="shared" si="349"/>
        <v>42158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350"/>
        <v>1.0334000000000001</v>
      </c>
      <c r="R3755" s="6">
        <f t="shared" si="351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1">
        <f t="shared" si="348"/>
        <v>41808.881215277775</v>
      </c>
      <c r="L3756" s="11">
        <f t="shared" si="349"/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350"/>
        <v>1.2</v>
      </c>
      <c r="R3756" s="6">
        <f t="shared" si="351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1">
        <f t="shared" si="348"/>
        <v>42445.866979166662</v>
      </c>
      <c r="L3757" s="11">
        <f t="shared" si="349"/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350"/>
        <v>1.2963636363636364</v>
      </c>
      <c r="R3757" s="6">
        <f t="shared" si="351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1">
        <f t="shared" si="348"/>
        <v>41771.814791666664</v>
      </c>
      <c r="L3758" s="11">
        <f t="shared" si="349"/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350"/>
        <v>1.0111111111111111</v>
      </c>
      <c r="R3758" s="6">
        <f t="shared" si="351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1">
        <f t="shared" si="348"/>
        <v>41954.850868055553</v>
      </c>
      <c r="L3759" s="11">
        <f t="shared" si="349"/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350"/>
        <v>1.0851428571428572</v>
      </c>
      <c r="R3759" s="6">
        <f t="shared" si="351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1">
        <f t="shared" si="348"/>
        <v>41747.471504629626</v>
      </c>
      <c r="L3760" s="11">
        <f t="shared" si="349"/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350"/>
        <v>1.0233333333333334</v>
      </c>
      <c r="R3760" s="6">
        <f t="shared" si="351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1">
        <f t="shared" si="348"/>
        <v>42182.108252314814</v>
      </c>
      <c r="L3761" s="11">
        <f t="shared" si="349"/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350"/>
        <v>1.1024425000000002</v>
      </c>
      <c r="R3761" s="6">
        <f t="shared" si="351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1">
        <f t="shared" si="348"/>
        <v>41739.525300925925</v>
      </c>
      <c r="L3762" s="11">
        <f t="shared" si="349"/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350"/>
        <v>1.010154</v>
      </c>
      <c r="R3762" s="6">
        <f t="shared" si="351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1">
        <f t="shared" si="348"/>
        <v>42173.466863425929</v>
      </c>
      <c r="L3763" s="11">
        <f t="shared" si="349"/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350"/>
        <v>1</v>
      </c>
      <c r="R3763" s="6">
        <f t="shared" si="351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1">
        <f t="shared" si="348"/>
        <v>42193.813530092593</v>
      </c>
      <c r="L3764" s="11">
        <f t="shared" si="349"/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350"/>
        <v>1.0624</v>
      </c>
      <c r="R3764" s="6">
        <f t="shared" si="351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1">
        <f t="shared" si="348"/>
        <v>42065.750300925924</v>
      </c>
      <c r="L3765" s="11">
        <f t="shared" si="349"/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350"/>
        <v>1</v>
      </c>
      <c r="R3765" s="6">
        <f t="shared" si="351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1">
        <f t="shared" si="348"/>
        <v>42499.842962962968</v>
      </c>
      <c r="L3766" s="11">
        <f t="shared" si="349"/>
        <v>42519.024999999994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350"/>
        <v>1</v>
      </c>
      <c r="R3766" s="6">
        <f t="shared" si="351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1">
        <f t="shared" si="348"/>
        <v>41820.776412037041</v>
      </c>
      <c r="L3767" s="11">
        <f t="shared" si="349"/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350"/>
        <v>1.1345714285714286</v>
      </c>
      <c r="R3767" s="6">
        <f t="shared" si="351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1">
        <f t="shared" si="348"/>
        <v>41788.167187500003</v>
      </c>
      <c r="L3768" s="11">
        <f t="shared" si="349"/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350"/>
        <v>1.0265010000000001</v>
      </c>
      <c r="R3768" s="6">
        <f t="shared" si="351"/>
        <v>106.9271875</v>
      </c>
      <c r="S3768" t="str">
        <f t="shared" si="352"/>
        <v>theater</v>
      </c>
      <c r="T3768" t="str">
        <f t="shared" si="353"/>
        <v>musical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1">
        <f t="shared" si="348"/>
        <v>42050.019641203704</v>
      </c>
      <c r="L3769" s="11">
        <f t="shared" si="349"/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350"/>
        <v>1.1675</v>
      </c>
      <c r="R3769" s="6">
        <f t="shared" si="351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1">
        <f t="shared" si="348"/>
        <v>41772.727893518517</v>
      </c>
      <c r="L3770" s="11">
        <f t="shared" si="349"/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350"/>
        <v>1.0765274999999999</v>
      </c>
      <c r="R3770" s="6">
        <f t="shared" si="351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1">
        <f t="shared" si="348"/>
        <v>42445.598136574074</v>
      </c>
      <c r="L3771" s="11">
        <f t="shared" si="349"/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350"/>
        <v>1</v>
      </c>
      <c r="R3771" s="6">
        <f t="shared" si="351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1">
        <f t="shared" si="348"/>
        <v>42138.930671296301</v>
      </c>
      <c r="L3772" s="11">
        <f t="shared" si="349"/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350"/>
        <v>1</v>
      </c>
      <c r="R3772" s="6">
        <f t="shared" si="351"/>
        <v>100</v>
      </c>
      <c r="S3772" t="str">
        <f t="shared" si="352"/>
        <v>theater</v>
      </c>
      <c r="T3772" t="str">
        <f t="shared" si="353"/>
        <v>musical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1">
        <f t="shared" si="348"/>
        <v>42493.857083333336</v>
      </c>
      <c r="L3773" s="11">
        <f t="shared" si="349"/>
        <v>42508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350"/>
        <v>1.46</v>
      </c>
      <c r="R3773" s="6">
        <f t="shared" si="351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1">
        <f t="shared" si="348"/>
        <v>42682.616967592592</v>
      </c>
      <c r="L3774" s="11">
        <f t="shared" si="349"/>
        <v>42703.25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350"/>
        <v>1.1020000000000001</v>
      </c>
      <c r="R3774" s="6">
        <f t="shared" si="351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1">
        <f t="shared" si="348"/>
        <v>42656.005173611105</v>
      </c>
      <c r="L3775" s="11">
        <f t="shared" si="349"/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350"/>
        <v>1.0820000000000001</v>
      </c>
      <c r="R3775" s="6">
        <f t="shared" si="351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1">
        <f t="shared" si="348"/>
        <v>42087.792303240742</v>
      </c>
      <c r="L3776" s="11">
        <f t="shared" si="349"/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350"/>
        <v>1</v>
      </c>
      <c r="R3776" s="6">
        <f t="shared" si="351"/>
        <v>100</v>
      </c>
      <c r="S3776" t="str">
        <f t="shared" si="352"/>
        <v>theater</v>
      </c>
      <c r="T3776" t="str">
        <f t="shared" si="353"/>
        <v>musical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1">
        <f t="shared" si="348"/>
        <v>42075.942627314813</v>
      </c>
      <c r="L3777" s="11">
        <f t="shared" si="349"/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350"/>
        <v>1.0024999999999999</v>
      </c>
      <c r="R3777" s="6">
        <f t="shared" si="351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1">
        <f t="shared" si="348"/>
        <v>41814.367800925924</v>
      </c>
      <c r="L3778" s="11">
        <f t="shared" si="349"/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350"/>
        <v>1.0671250000000001</v>
      </c>
      <c r="R3778" s="6">
        <f t="shared" si="351"/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1">
        <f t="shared" ref="K3779:K3842" si="354">(((J3779/60)/60)/24)+DATE(1970,1,1)</f>
        <v>41887.111354166671</v>
      </c>
      <c r="L3779" s="11">
        <f t="shared" ref="L3779:L3842" si="355">(((I3779/60)/60)/24)+DATE(1970,1,1)</f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356">E3779/D3779</f>
        <v>1.4319999999999999</v>
      </c>
      <c r="R3779" s="6">
        <f t="shared" ref="R3779:R3842" si="357">E3779/N3779</f>
        <v>48.542372881355931</v>
      </c>
      <c r="S3779" t="str">
        <f t="shared" ref="S3779:S3842" si="358">LEFT(P3779, SEARCH("/", P3779)-1)</f>
        <v>theater</v>
      </c>
      <c r="T3779" t="str">
        <f t="shared" ref="T3779:T3842" si="359">RIGHT(P3779,LEN(P3779)-SEARCH("/",P3779))</f>
        <v>musical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1">
        <f t="shared" si="354"/>
        <v>41989.819212962961</v>
      </c>
      <c r="L3780" s="11">
        <f t="shared" si="355"/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356"/>
        <v>1.0504166666666668</v>
      </c>
      <c r="R3780" s="6">
        <f t="shared" si="357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1">
        <f t="shared" si="354"/>
        <v>42425.735416666663</v>
      </c>
      <c r="L3781" s="11">
        <f t="shared" si="355"/>
        <v>42455.693750000006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356"/>
        <v>1.0398000000000001</v>
      </c>
      <c r="R3781" s="6">
        <f t="shared" si="357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1">
        <f t="shared" si="354"/>
        <v>42166.219733796301</v>
      </c>
      <c r="L3782" s="11">
        <f t="shared" si="355"/>
        <v>42198.837499999994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356"/>
        <v>1.2</v>
      </c>
      <c r="R3782" s="6">
        <f t="shared" si="357"/>
        <v>100</v>
      </c>
      <c r="S3782" t="str">
        <f t="shared" si="358"/>
        <v>theater</v>
      </c>
      <c r="T3782" t="str">
        <f t="shared" si="359"/>
        <v>musical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1">
        <f t="shared" si="354"/>
        <v>41865.882928240739</v>
      </c>
      <c r="L3783" s="11">
        <f t="shared" si="355"/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356"/>
        <v>1.0966666666666667</v>
      </c>
      <c r="R3783" s="6">
        <f t="shared" si="357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1">
        <f t="shared" si="354"/>
        <v>42546.862233796302</v>
      </c>
      <c r="L3784" s="11">
        <f t="shared" si="355"/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356"/>
        <v>1.0175000000000001</v>
      </c>
      <c r="R3784" s="6">
        <f t="shared" si="357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1">
        <f t="shared" si="354"/>
        <v>42420.140277777777</v>
      </c>
      <c r="L3785" s="11">
        <f t="shared" si="355"/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356"/>
        <v>1.2891666666666666</v>
      </c>
      <c r="R3785" s="6">
        <f t="shared" si="357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1">
        <f t="shared" si="354"/>
        <v>42531.980694444443</v>
      </c>
      <c r="L3786" s="11">
        <f t="shared" si="355"/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356"/>
        <v>1.1499999999999999</v>
      </c>
      <c r="R3786" s="6">
        <f t="shared" si="357"/>
        <v>115</v>
      </c>
      <c r="S3786" t="str">
        <f t="shared" si="358"/>
        <v>theater</v>
      </c>
      <c r="T3786" t="str">
        <f t="shared" si="359"/>
        <v>musical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1">
        <f t="shared" si="354"/>
        <v>42548.63853009259</v>
      </c>
      <c r="L3787" s="11">
        <f t="shared" si="355"/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356"/>
        <v>1.5075000000000001</v>
      </c>
      <c r="R3787" s="6">
        <f t="shared" si="357"/>
        <v>100.5</v>
      </c>
      <c r="S3787" t="str">
        <f t="shared" si="358"/>
        <v>theater</v>
      </c>
      <c r="T3787" t="str">
        <f t="shared" si="359"/>
        <v>musical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1">
        <f t="shared" si="354"/>
        <v>42487.037905092591</v>
      </c>
      <c r="L3788" s="11">
        <f t="shared" si="355"/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356"/>
        <v>1.1096666666666666</v>
      </c>
      <c r="R3788" s="6">
        <f t="shared" si="357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1">
        <f t="shared" si="354"/>
        <v>42167.534791666665</v>
      </c>
      <c r="L3789" s="11">
        <f t="shared" si="355"/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356"/>
        <v>1.0028571428571429</v>
      </c>
      <c r="R3789" s="6">
        <f t="shared" si="357"/>
        <v>35.1</v>
      </c>
      <c r="S3789" t="str">
        <f t="shared" si="358"/>
        <v>theater</v>
      </c>
      <c r="T3789" t="str">
        <f t="shared" si="359"/>
        <v>musical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1">
        <f t="shared" si="354"/>
        <v>42333.695821759262</v>
      </c>
      <c r="L3790" s="11">
        <f t="shared" si="355"/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356"/>
        <v>6.6666666666666671E-3</v>
      </c>
      <c r="R3790" s="6">
        <f t="shared" si="357"/>
        <v>500</v>
      </c>
      <c r="S3790" t="str">
        <f t="shared" si="358"/>
        <v>theater</v>
      </c>
      <c r="T3790" t="str">
        <f t="shared" si="359"/>
        <v>musical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1">
        <f t="shared" si="354"/>
        <v>42138.798819444448</v>
      </c>
      <c r="L3791" s="11">
        <f t="shared" si="355"/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356"/>
        <v>3.267605633802817E-2</v>
      </c>
      <c r="R3791" s="6">
        <f t="shared" si="357"/>
        <v>29</v>
      </c>
      <c r="S3791" t="str">
        <f t="shared" si="358"/>
        <v>theater</v>
      </c>
      <c r="T3791" t="str">
        <f t="shared" si="359"/>
        <v>musical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1">
        <f t="shared" si="354"/>
        <v>42666.666932870372</v>
      </c>
      <c r="L3792" s="11">
        <f t="shared" si="355"/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356"/>
        <v>0</v>
      </c>
      <c r="R3792" s="6" t="e">
        <f t="shared" si="357"/>
        <v>#DIV/0!</v>
      </c>
      <c r="S3792" t="str">
        <f t="shared" si="358"/>
        <v>theater</v>
      </c>
      <c r="T3792" t="str">
        <f t="shared" si="359"/>
        <v>musical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1">
        <f t="shared" si="354"/>
        <v>41766.692037037035</v>
      </c>
      <c r="L3793" s="11">
        <f t="shared" si="355"/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356"/>
        <v>0</v>
      </c>
      <c r="R3793" s="6" t="e">
        <f t="shared" si="357"/>
        <v>#DIV/0!</v>
      </c>
      <c r="S3793" t="str">
        <f t="shared" si="358"/>
        <v>theater</v>
      </c>
      <c r="T3793" t="str">
        <f t="shared" si="359"/>
        <v>musical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1">
        <f t="shared" si="354"/>
        <v>42170.447013888886</v>
      </c>
      <c r="L3794" s="11">
        <f t="shared" si="355"/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356"/>
        <v>2.8E-3</v>
      </c>
      <c r="R3794" s="6">
        <f t="shared" si="357"/>
        <v>17.5</v>
      </c>
      <c r="S3794" t="str">
        <f t="shared" si="358"/>
        <v>theater</v>
      </c>
      <c r="T3794" t="str">
        <f t="shared" si="359"/>
        <v>musical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1">
        <f t="shared" si="354"/>
        <v>41968.938993055555</v>
      </c>
      <c r="L3795" s="11">
        <f t="shared" si="355"/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356"/>
        <v>0.59657142857142853</v>
      </c>
      <c r="R3795" s="6">
        <f t="shared" si="357"/>
        <v>174</v>
      </c>
      <c r="S3795" t="str">
        <f t="shared" si="358"/>
        <v>theater</v>
      </c>
      <c r="T3795" t="str">
        <f t="shared" si="359"/>
        <v>musical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1">
        <f t="shared" si="354"/>
        <v>42132.58048611111</v>
      </c>
      <c r="L3796" s="11">
        <f t="shared" si="355"/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356"/>
        <v>0.01</v>
      </c>
      <c r="R3796" s="6">
        <f t="shared" si="357"/>
        <v>50</v>
      </c>
      <c r="S3796" t="str">
        <f t="shared" si="358"/>
        <v>theater</v>
      </c>
      <c r="T3796" t="str">
        <f t="shared" si="359"/>
        <v>musical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1">
        <f t="shared" si="354"/>
        <v>42201.436226851853</v>
      </c>
      <c r="L3797" s="11">
        <f t="shared" si="355"/>
        <v>42244.9375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356"/>
        <v>1.6666666666666666E-2</v>
      </c>
      <c r="R3797" s="6">
        <f t="shared" si="357"/>
        <v>5</v>
      </c>
      <c r="S3797" t="str">
        <f t="shared" si="358"/>
        <v>theater</v>
      </c>
      <c r="T3797" t="str">
        <f t="shared" si="359"/>
        <v>musical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1">
        <f t="shared" si="354"/>
        <v>42689.029583333337</v>
      </c>
      <c r="L3798" s="11">
        <f t="shared" si="355"/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356"/>
        <v>4.4444444444444447E-5</v>
      </c>
      <c r="R3798" s="6">
        <f t="shared" si="357"/>
        <v>1</v>
      </c>
      <c r="S3798" t="str">
        <f t="shared" si="358"/>
        <v>theater</v>
      </c>
      <c r="T3798" t="str">
        <f t="shared" si="359"/>
        <v>musical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1">
        <f t="shared" si="354"/>
        <v>42084.881539351853</v>
      </c>
      <c r="L3799" s="11">
        <f t="shared" si="355"/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356"/>
        <v>0.89666666666666661</v>
      </c>
      <c r="R3799" s="6">
        <f t="shared" si="357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1">
        <f t="shared" si="354"/>
        <v>41831.722777777781</v>
      </c>
      <c r="L3800" s="11">
        <f t="shared" si="355"/>
        <v>41861.722777777781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356"/>
        <v>1.4642857142857143E-2</v>
      </c>
      <c r="R3800" s="6">
        <f t="shared" si="357"/>
        <v>205</v>
      </c>
      <c r="S3800" t="str">
        <f t="shared" si="358"/>
        <v>theater</v>
      </c>
      <c r="T3800" t="str">
        <f t="shared" si="359"/>
        <v>musical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1">
        <f t="shared" si="354"/>
        <v>42410.93105324074</v>
      </c>
      <c r="L3801" s="11">
        <f t="shared" si="355"/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356"/>
        <v>4.02E-2</v>
      </c>
      <c r="R3801" s="6">
        <f t="shared" si="357"/>
        <v>100.5</v>
      </c>
      <c r="S3801" t="str">
        <f t="shared" si="358"/>
        <v>theater</v>
      </c>
      <c r="T3801" t="str">
        <f t="shared" si="359"/>
        <v>musical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1">
        <f t="shared" si="354"/>
        <v>41982.737071759257</v>
      </c>
      <c r="L3802" s="11">
        <f t="shared" si="355"/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356"/>
        <v>4.0045454545454544E-2</v>
      </c>
      <c r="R3802" s="6">
        <f t="shared" si="357"/>
        <v>55.0625</v>
      </c>
      <c r="S3802" t="str">
        <f t="shared" si="358"/>
        <v>theater</v>
      </c>
      <c r="T3802" t="str">
        <f t="shared" si="359"/>
        <v>musical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1">
        <f t="shared" si="354"/>
        <v>41975.676111111112</v>
      </c>
      <c r="L3803" s="11">
        <f t="shared" si="355"/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356"/>
        <v>8.5199999999999998E-2</v>
      </c>
      <c r="R3803" s="6">
        <f t="shared" si="357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1">
        <f t="shared" si="354"/>
        <v>42269.126226851848</v>
      </c>
      <c r="L3804" s="11">
        <f t="shared" si="355"/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356"/>
        <v>0</v>
      </c>
      <c r="R3804" s="6" t="e">
        <f t="shared" si="357"/>
        <v>#DIV/0!</v>
      </c>
      <c r="S3804" t="str">
        <f t="shared" si="358"/>
        <v>theater</v>
      </c>
      <c r="T3804" t="str">
        <f t="shared" si="359"/>
        <v>musical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1">
        <f t="shared" si="354"/>
        <v>42403.971851851849</v>
      </c>
      <c r="L3805" s="11">
        <f t="shared" si="355"/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356"/>
        <v>0.19650000000000001</v>
      </c>
      <c r="R3805" s="6">
        <f t="shared" si="357"/>
        <v>58.95</v>
      </c>
      <c r="S3805" t="str">
        <f t="shared" si="358"/>
        <v>theater</v>
      </c>
      <c r="T3805" t="str">
        <f t="shared" si="359"/>
        <v>musical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1">
        <f t="shared" si="354"/>
        <v>42527.00953703704</v>
      </c>
      <c r="L3806" s="11">
        <f t="shared" si="355"/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356"/>
        <v>0</v>
      </c>
      <c r="R3806" s="6" t="e">
        <f t="shared" si="357"/>
        <v>#DIV/0!</v>
      </c>
      <c r="S3806" t="str">
        <f t="shared" si="358"/>
        <v>theater</v>
      </c>
      <c r="T3806" t="str">
        <f t="shared" si="359"/>
        <v>musical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1">
        <f t="shared" si="354"/>
        <v>41849.887037037035</v>
      </c>
      <c r="L3807" s="11">
        <f t="shared" si="355"/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356"/>
        <v>2.0000000000000002E-5</v>
      </c>
      <c r="R3807" s="6">
        <f t="shared" si="357"/>
        <v>1.5</v>
      </c>
      <c r="S3807" t="str">
        <f t="shared" si="358"/>
        <v>theater</v>
      </c>
      <c r="T3807" t="str">
        <f t="shared" si="359"/>
        <v>musical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1">
        <f t="shared" si="354"/>
        <v>41799.259039351848</v>
      </c>
      <c r="L3808" s="11">
        <f t="shared" si="355"/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356"/>
        <v>6.6666666666666664E-4</v>
      </c>
      <c r="R3808" s="6">
        <f t="shared" si="357"/>
        <v>5</v>
      </c>
      <c r="S3808" t="str">
        <f t="shared" si="358"/>
        <v>theater</v>
      </c>
      <c r="T3808" t="str">
        <f t="shared" si="359"/>
        <v>musical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1">
        <f t="shared" si="354"/>
        <v>42090.909016203703</v>
      </c>
      <c r="L3809" s="11">
        <f t="shared" si="355"/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356"/>
        <v>0.30333333333333334</v>
      </c>
      <c r="R3809" s="6">
        <f t="shared" si="357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1">
        <f t="shared" si="354"/>
        <v>42059.453923611116</v>
      </c>
      <c r="L3810" s="11">
        <f t="shared" si="355"/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356"/>
        <v>1</v>
      </c>
      <c r="R3810" s="6">
        <f t="shared" si="357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1">
        <f t="shared" si="354"/>
        <v>41800.526701388888</v>
      </c>
      <c r="L3811" s="11">
        <f t="shared" si="355"/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356"/>
        <v>1.0125</v>
      </c>
      <c r="R3811" s="6">
        <f t="shared" si="357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1">
        <f t="shared" si="354"/>
        <v>42054.849050925928</v>
      </c>
      <c r="L3812" s="11">
        <f t="shared" si="355"/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356"/>
        <v>1.2173333333333334</v>
      </c>
      <c r="R3812" s="6">
        <f t="shared" si="357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1">
        <f t="shared" si="354"/>
        <v>42487.62700231481</v>
      </c>
      <c r="L3813" s="11">
        <f t="shared" si="355"/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356"/>
        <v>3.3</v>
      </c>
      <c r="R3813" s="6">
        <f t="shared" si="357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1">
        <f t="shared" si="354"/>
        <v>42109.751250000001</v>
      </c>
      <c r="L3814" s="11">
        <f t="shared" si="355"/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356"/>
        <v>1.0954999999999999</v>
      </c>
      <c r="R3814" s="6">
        <f t="shared" si="357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1">
        <f t="shared" si="354"/>
        <v>42497.275706018518</v>
      </c>
      <c r="L3815" s="11">
        <f t="shared" si="355"/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356"/>
        <v>1.0095190476190474</v>
      </c>
      <c r="R3815" s="6">
        <f t="shared" si="357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1">
        <f t="shared" si="354"/>
        <v>42058.904074074075</v>
      </c>
      <c r="L3816" s="11">
        <f t="shared" si="355"/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356"/>
        <v>1.4013333333333333</v>
      </c>
      <c r="R3816" s="6">
        <f t="shared" si="357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1">
        <f t="shared" si="354"/>
        <v>42207.259918981479</v>
      </c>
      <c r="L3817" s="11">
        <f t="shared" si="355"/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356"/>
        <v>1.0000100000000001</v>
      </c>
      <c r="R3817" s="6">
        <f t="shared" si="357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1">
        <f t="shared" si="354"/>
        <v>41807.690081018518</v>
      </c>
      <c r="L3818" s="11">
        <f t="shared" si="355"/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356"/>
        <v>1.19238</v>
      </c>
      <c r="R3818" s="6">
        <f t="shared" si="357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1">
        <f t="shared" si="354"/>
        <v>42284.69694444444</v>
      </c>
      <c r="L3819" s="11">
        <f t="shared" si="355"/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356"/>
        <v>1.0725</v>
      </c>
      <c r="R3819" s="6">
        <f t="shared" si="357"/>
        <v>107.25</v>
      </c>
      <c r="S3819" t="str">
        <f t="shared" si="358"/>
        <v>theater</v>
      </c>
      <c r="T3819" t="str">
        <f t="shared" si="359"/>
        <v>plays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1">
        <f t="shared" si="354"/>
        <v>42045.84238425926</v>
      </c>
      <c r="L3820" s="11">
        <f t="shared" si="355"/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356"/>
        <v>2.2799999999999998</v>
      </c>
      <c r="R3820" s="6">
        <f t="shared" si="357"/>
        <v>57</v>
      </c>
      <c r="S3820" t="str">
        <f t="shared" si="358"/>
        <v>theater</v>
      </c>
      <c r="T3820" t="str">
        <f t="shared" si="359"/>
        <v>plays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1">
        <f t="shared" si="354"/>
        <v>42184.209537037037</v>
      </c>
      <c r="L3821" s="11">
        <f t="shared" si="355"/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356"/>
        <v>1.0640000000000001</v>
      </c>
      <c r="R3821" s="6">
        <f t="shared" si="357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1">
        <f t="shared" si="354"/>
        <v>42160.651817129634</v>
      </c>
      <c r="L3822" s="11">
        <f t="shared" si="355"/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356"/>
        <v>1.4333333333333333</v>
      </c>
      <c r="R3822" s="6">
        <f t="shared" si="357"/>
        <v>21.5</v>
      </c>
      <c r="S3822" t="str">
        <f t="shared" si="358"/>
        <v>theater</v>
      </c>
      <c r="T3822" t="str">
        <f t="shared" si="359"/>
        <v>plays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1">
        <f t="shared" si="354"/>
        <v>42341.180636574078</v>
      </c>
      <c r="L3823" s="11">
        <f t="shared" si="355"/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356"/>
        <v>1.0454285714285714</v>
      </c>
      <c r="R3823" s="6">
        <f t="shared" si="357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1">
        <f t="shared" si="354"/>
        <v>42329.838159722218</v>
      </c>
      <c r="L3824" s="11">
        <f t="shared" si="355"/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356"/>
        <v>1.1002000000000001</v>
      </c>
      <c r="R3824" s="6">
        <f t="shared" si="357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1">
        <f t="shared" si="354"/>
        <v>42170.910231481481</v>
      </c>
      <c r="L3825" s="11">
        <f t="shared" si="355"/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356"/>
        <v>1.06</v>
      </c>
      <c r="R3825" s="6">
        <f t="shared" si="357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1">
        <f t="shared" si="354"/>
        <v>42571.626192129625</v>
      </c>
      <c r="L3826" s="11">
        <f t="shared" si="355"/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356"/>
        <v>1.08</v>
      </c>
      <c r="R3826" s="6">
        <f t="shared" si="357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1">
        <f t="shared" si="354"/>
        <v>42151.069606481484</v>
      </c>
      <c r="L3827" s="11">
        <f t="shared" si="355"/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356"/>
        <v>1.0542</v>
      </c>
      <c r="R3827" s="6">
        <f t="shared" si="357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1">
        <f t="shared" si="354"/>
        <v>42101.423541666663</v>
      </c>
      <c r="L3828" s="11">
        <f t="shared" si="355"/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356"/>
        <v>1.1916666666666667</v>
      </c>
      <c r="R3828" s="6">
        <f t="shared" si="357"/>
        <v>27.5</v>
      </c>
      <c r="S3828" t="str">
        <f t="shared" si="358"/>
        <v>theater</v>
      </c>
      <c r="T3828" t="str">
        <f t="shared" si="359"/>
        <v>plays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1">
        <f t="shared" si="354"/>
        <v>42034.928252314814</v>
      </c>
      <c r="L3829" s="11">
        <f t="shared" si="355"/>
        <v>42090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356"/>
        <v>1.5266666666666666</v>
      </c>
      <c r="R3829" s="6">
        <f t="shared" si="357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1">
        <f t="shared" si="354"/>
        <v>41944.527627314819</v>
      </c>
      <c r="L3830" s="11">
        <f t="shared" si="355"/>
        <v>42004.569293981483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356"/>
        <v>1</v>
      </c>
      <c r="R3830" s="6">
        <f t="shared" si="357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1">
        <f t="shared" si="354"/>
        <v>42593.865405092598</v>
      </c>
      <c r="L3831" s="11">
        <f t="shared" si="355"/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356"/>
        <v>1.002</v>
      </c>
      <c r="R3831" s="6">
        <f t="shared" si="357"/>
        <v>62.625</v>
      </c>
      <c r="S3831" t="str">
        <f t="shared" si="358"/>
        <v>theater</v>
      </c>
      <c r="T3831" t="str">
        <f t="shared" si="359"/>
        <v>plays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1">
        <f t="shared" si="354"/>
        <v>42503.740868055553</v>
      </c>
      <c r="L3832" s="11">
        <f t="shared" si="355"/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356"/>
        <v>2.25</v>
      </c>
      <c r="R3832" s="6">
        <f t="shared" si="357"/>
        <v>75</v>
      </c>
      <c r="S3832" t="str">
        <f t="shared" si="358"/>
        <v>theater</v>
      </c>
      <c r="T3832" t="str">
        <f t="shared" si="359"/>
        <v>plays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1">
        <f t="shared" si="354"/>
        <v>41927.848900462966</v>
      </c>
      <c r="L3833" s="11">
        <f t="shared" si="355"/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356"/>
        <v>1.0602199999999999</v>
      </c>
      <c r="R3833" s="6">
        <f t="shared" si="357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1">
        <f t="shared" si="354"/>
        <v>42375.114988425921</v>
      </c>
      <c r="L3834" s="11">
        <f t="shared" si="355"/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356"/>
        <v>1.0466666666666666</v>
      </c>
      <c r="R3834" s="6">
        <f t="shared" si="357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1">
        <f t="shared" si="354"/>
        <v>41963.872361111105</v>
      </c>
      <c r="L3835" s="11">
        <f t="shared" si="355"/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356"/>
        <v>1.1666666666666667</v>
      </c>
      <c r="R3835" s="6">
        <f t="shared" si="357"/>
        <v>70</v>
      </c>
      <c r="S3835" t="str">
        <f t="shared" si="358"/>
        <v>theater</v>
      </c>
      <c r="T3835" t="str">
        <f t="shared" si="359"/>
        <v>plays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1">
        <f t="shared" si="354"/>
        <v>42143.445219907408</v>
      </c>
      <c r="L3836" s="11">
        <f t="shared" si="355"/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356"/>
        <v>1.0903333333333334</v>
      </c>
      <c r="R3836" s="6">
        <f t="shared" si="357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1">
        <f t="shared" si="354"/>
        <v>42460.94222222222</v>
      </c>
      <c r="L3837" s="11">
        <f t="shared" si="355"/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356"/>
        <v>1.6</v>
      </c>
      <c r="R3837" s="6">
        <f t="shared" si="357"/>
        <v>40</v>
      </c>
      <c r="S3837" t="str">
        <f t="shared" si="358"/>
        <v>theater</v>
      </c>
      <c r="T3837" t="str">
        <f t="shared" si="359"/>
        <v>plays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1">
        <f t="shared" si="354"/>
        <v>42553.926527777774</v>
      </c>
      <c r="L3838" s="11">
        <f t="shared" si="355"/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356"/>
        <v>1.125</v>
      </c>
      <c r="R3838" s="6">
        <f t="shared" si="357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1">
        <f t="shared" si="354"/>
        <v>42152.765717592592</v>
      </c>
      <c r="L3839" s="11">
        <f t="shared" si="355"/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356"/>
        <v>1.0209999999999999</v>
      </c>
      <c r="R3839" s="6">
        <f t="shared" si="357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1">
        <f t="shared" si="354"/>
        <v>42116.710752314815</v>
      </c>
      <c r="L3840" s="11">
        <f t="shared" si="355"/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356"/>
        <v>1.00824</v>
      </c>
      <c r="R3840" s="6">
        <f t="shared" si="357"/>
        <v>1008.24</v>
      </c>
      <c r="S3840" t="str">
        <f t="shared" si="358"/>
        <v>theater</v>
      </c>
      <c r="T3840" t="str">
        <f t="shared" si="359"/>
        <v>plays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1">
        <f t="shared" si="354"/>
        <v>42155.142638888887</v>
      </c>
      <c r="L3841" s="11">
        <f t="shared" si="355"/>
        <v>42215.142638888887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356"/>
        <v>1.0125</v>
      </c>
      <c r="R3841" s="6">
        <f t="shared" si="357"/>
        <v>63.28125</v>
      </c>
      <c r="S3841" t="str">
        <f t="shared" si="358"/>
        <v>theater</v>
      </c>
      <c r="T3841" t="str">
        <f t="shared" si="359"/>
        <v>plays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1">
        <f t="shared" si="354"/>
        <v>42432.701724537037</v>
      </c>
      <c r="L3842" s="11">
        <f t="shared" si="355"/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356"/>
        <v>65</v>
      </c>
      <c r="R3842" s="6">
        <f t="shared" si="357"/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1">
        <f t="shared" ref="K3843:K3906" si="360">(((J3843/60)/60)/24)+DATE(1970,1,1)</f>
        <v>41780.785729166666</v>
      </c>
      <c r="L3843" s="11">
        <f t="shared" ref="L3843:L3906" si="361">(((I3843/60)/60)/24)+DATE(1970,1,1)</f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362">E3843/D3843</f>
        <v>8.72E-2</v>
      </c>
      <c r="R3843" s="6">
        <f t="shared" ref="R3843:R3906" si="363">E3843/N3843</f>
        <v>25.647058823529413</v>
      </c>
      <c r="S3843" t="str">
        <f t="shared" ref="S3843:S3906" si="364">LEFT(P3843, SEARCH("/", P3843)-1)</f>
        <v>theater</v>
      </c>
      <c r="T3843" t="str">
        <f t="shared" ref="T3843:T3906" si="365">RIGHT(P3843,LEN(P3843)-SEARCH("/",P3843))</f>
        <v>plays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1">
        <f t="shared" si="360"/>
        <v>41740.493657407409</v>
      </c>
      <c r="L3844" s="11">
        <f t="shared" si="361"/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362"/>
        <v>0.21940000000000001</v>
      </c>
      <c r="R3844" s="6">
        <f t="shared" si="363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1">
        <f t="shared" si="360"/>
        <v>41766.072500000002</v>
      </c>
      <c r="L3845" s="11">
        <f t="shared" si="361"/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362"/>
        <v>0.21299999999999999</v>
      </c>
      <c r="R3845" s="6">
        <f t="shared" si="363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1">
        <f t="shared" si="360"/>
        <v>41766.617291666669</v>
      </c>
      <c r="L3846" s="11">
        <f t="shared" si="361"/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362"/>
        <v>0.41489795918367345</v>
      </c>
      <c r="R3846" s="6">
        <f t="shared" si="363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1">
        <f t="shared" si="360"/>
        <v>42248.627013888887</v>
      </c>
      <c r="L3847" s="11">
        <f t="shared" si="361"/>
        <v>42278.627013888887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362"/>
        <v>2.1049999999999999E-2</v>
      </c>
      <c r="R3847" s="6">
        <f t="shared" si="363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1">
        <f t="shared" si="360"/>
        <v>41885.221550925926</v>
      </c>
      <c r="L3848" s="11">
        <f t="shared" si="361"/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362"/>
        <v>2.7E-2</v>
      </c>
      <c r="R3848" s="6">
        <f t="shared" si="363"/>
        <v>23.625</v>
      </c>
      <c r="S3848" t="str">
        <f t="shared" si="364"/>
        <v>theater</v>
      </c>
      <c r="T3848" t="str">
        <f t="shared" si="365"/>
        <v>plays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1">
        <f t="shared" si="360"/>
        <v>42159.224432870367</v>
      </c>
      <c r="L3849" s="11">
        <f t="shared" si="361"/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362"/>
        <v>0.16161904761904761</v>
      </c>
      <c r="R3849" s="6">
        <f t="shared" si="363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1">
        <f t="shared" si="360"/>
        <v>42265.817002314812</v>
      </c>
      <c r="L3850" s="11">
        <f t="shared" si="361"/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362"/>
        <v>0.16376923076923078</v>
      </c>
      <c r="R3850" s="6">
        <f t="shared" si="363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1">
        <f t="shared" si="360"/>
        <v>42136.767175925925</v>
      </c>
      <c r="L3851" s="11">
        <f t="shared" si="361"/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362"/>
        <v>7.0433333333333334E-2</v>
      </c>
      <c r="R3851" s="6">
        <f t="shared" si="363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1">
        <f t="shared" si="360"/>
        <v>41975.124340277776</v>
      </c>
      <c r="L3852" s="11">
        <f t="shared" si="361"/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362"/>
        <v>3.7999999999999999E-2</v>
      </c>
      <c r="R3852" s="6">
        <f t="shared" si="363"/>
        <v>9.5</v>
      </c>
      <c r="S3852" t="str">
        <f t="shared" si="364"/>
        <v>theater</v>
      </c>
      <c r="T3852" t="str">
        <f t="shared" si="365"/>
        <v>plays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1">
        <f t="shared" si="360"/>
        <v>42172.439571759256</v>
      </c>
      <c r="L3853" s="11">
        <f t="shared" si="361"/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362"/>
        <v>0.34079999999999999</v>
      </c>
      <c r="R3853" s="6">
        <f t="shared" si="363"/>
        <v>35.5</v>
      </c>
      <c r="S3853" t="str">
        <f t="shared" si="364"/>
        <v>theater</v>
      </c>
      <c r="T3853" t="str">
        <f t="shared" si="365"/>
        <v>plays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1">
        <f t="shared" si="360"/>
        <v>42065.190694444449</v>
      </c>
      <c r="L3854" s="11">
        <f t="shared" si="361"/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362"/>
        <v>2E-3</v>
      </c>
      <c r="R3854" s="6">
        <f t="shared" si="363"/>
        <v>10</v>
      </c>
      <c r="S3854" t="str">
        <f t="shared" si="364"/>
        <v>theater</v>
      </c>
      <c r="T3854" t="str">
        <f t="shared" si="365"/>
        <v>plays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1">
        <f t="shared" si="360"/>
        <v>41848.84002314815</v>
      </c>
      <c r="L3855" s="11">
        <f t="shared" si="361"/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362"/>
        <v>2.5999999999999998E-4</v>
      </c>
      <c r="R3855" s="6">
        <f t="shared" si="363"/>
        <v>13</v>
      </c>
      <c r="S3855" t="str">
        <f t="shared" si="364"/>
        <v>theater</v>
      </c>
      <c r="T3855" t="str">
        <f t="shared" si="365"/>
        <v>plays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1">
        <f t="shared" si="360"/>
        <v>42103.884930555556</v>
      </c>
      <c r="L3856" s="11">
        <f t="shared" si="361"/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362"/>
        <v>0.16254545454545455</v>
      </c>
      <c r="R3856" s="6">
        <f t="shared" si="363"/>
        <v>89.4</v>
      </c>
      <c r="S3856" t="str">
        <f t="shared" si="364"/>
        <v>theater</v>
      </c>
      <c r="T3856" t="str">
        <f t="shared" si="365"/>
        <v>plays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1">
        <f t="shared" si="360"/>
        <v>42059.970729166671</v>
      </c>
      <c r="L3857" s="11">
        <f t="shared" si="361"/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362"/>
        <v>2.5000000000000001E-2</v>
      </c>
      <c r="R3857" s="6">
        <f t="shared" si="363"/>
        <v>25</v>
      </c>
      <c r="S3857" t="str">
        <f t="shared" si="364"/>
        <v>theater</v>
      </c>
      <c r="T3857" t="str">
        <f t="shared" si="365"/>
        <v>plays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1">
        <f t="shared" si="360"/>
        <v>42041.743090277778</v>
      </c>
      <c r="L3858" s="11">
        <f t="shared" si="361"/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362"/>
        <v>2.0000000000000001E-4</v>
      </c>
      <c r="R3858" s="6">
        <f t="shared" si="363"/>
        <v>1</v>
      </c>
      <c r="S3858" t="str">
        <f t="shared" si="364"/>
        <v>theater</v>
      </c>
      <c r="T3858" t="str">
        <f t="shared" si="365"/>
        <v>plays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1">
        <f t="shared" si="360"/>
        <v>41829.73715277778</v>
      </c>
      <c r="L3859" s="11">
        <f t="shared" si="361"/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362"/>
        <v>5.1999999999999998E-2</v>
      </c>
      <c r="R3859" s="6">
        <f t="shared" si="363"/>
        <v>65</v>
      </c>
      <c r="S3859" t="str">
        <f t="shared" si="364"/>
        <v>theater</v>
      </c>
      <c r="T3859" t="str">
        <f t="shared" si="365"/>
        <v>plays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1">
        <f t="shared" si="360"/>
        <v>42128.431064814817</v>
      </c>
      <c r="L3860" s="11">
        <f t="shared" si="361"/>
        <v>42146.875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362"/>
        <v>0.02</v>
      </c>
      <c r="R3860" s="6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1">
        <f t="shared" si="360"/>
        <v>41789.893599537041</v>
      </c>
      <c r="L3861" s="11">
        <f t="shared" si="361"/>
        <v>41815.875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362"/>
        <v>4.0000000000000002E-4</v>
      </c>
      <c r="R3861" s="6">
        <f t="shared" si="363"/>
        <v>1</v>
      </c>
      <c r="S3861" t="str">
        <f t="shared" si="364"/>
        <v>theater</v>
      </c>
      <c r="T3861" t="str">
        <f t="shared" si="365"/>
        <v>plays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1">
        <f t="shared" si="360"/>
        <v>41833.660995370366</v>
      </c>
      <c r="L3862" s="11">
        <f t="shared" si="361"/>
        <v>41863.660995370366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362"/>
        <v>0.17666666666666667</v>
      </c>
      <c r="R3862" s="6">
        <f t="shared" si="363"/>
        <v>81.538461538461533</v>
      </c>
      <c r="S3862" t="str">
        <f t="shared" si="364"/>
        <v>theater</v>
      </c>
      <c r="T3862" t="str">
        <f t="shared" si="365"/>
        <v>plays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1">
        <f t="shared" si="360"/>
        <v>41914.590011574073</v>
      </c>
      <c r="L3863" s="11">
        <f t="shared" si="361"/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362"/>
        <v>0.05</v>
      </c>
      <c r="R3863" s="6">
        <f t="shared" si="363"/>
        <v>100</v>
      </c>
      <c r="S3863" t="str">
        <f t="shared" si="364"/>
        <v>theater</v>
      </c>
      <c r="T3863" t="str">
        <f t="shared" si="365"/>
        <v>plays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1">
        <f t="shared" si="360"/>
        <v>42611.261064814811</v>
      </c>
      <c r="L3864" s="11">
        <f t="shared" si="361"/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362"/>
        <v>1.3333333333333334E-4</v>
      </c>
      <c r="R3864" s="6">
        <f t="shared" si="363"/>
        <v>1</v>
      </c>
      <c r="S3864" t="str">
        <f t="shared" si="364"/>
        <v>theater</v>
      </c>
      <c r="T3864" t="str">
        <f t="shared" si="365"/>
        <v>plays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1">
        <f t="shared" si="360"/>
        <v>42253.633159722223</v>
      </c>
      <c r="L3865" s="11">
        <f t="shared" si="361"/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362"/>
        <v>0</v>
      </c>
      <c r="R3865" s="6" t="e">
        <f t="shared" si="363"/>
        <v>#DIV/0!</v>
      </c>
      <c r="S3865" t="str">
        <f t="shared" si="364"/>
        <v>theater</v>
      </c>
      <c r="T3865" t="str">
        <f t="shared" si="365"/>
        <v>plays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1">
        <f t="shared" si="360"/>
        <v>42295.891828703709</v>
      </c>
      <c r="L3866" s="11">
        <f t="shared" si="361"/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362"/>
        <v>1.2E-2</v>
      </c>
      <c r="R3866" s="6">
        <f t="shared" si="363"/>
        <v>20</v>
      </c>
      <c r="S3866" t="str">
        <f t="shared" si="364"/>
        <v>theater</v>
      </c>
      <c r="T3866" t="str">
        <f t="shared" si="365"/>
        <v>plays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1">
        <f t="shared" si="360"/>
        <v>41841.651597222226</v>
      </c>
      <c r="L3867" s="11">
        <f t="shared" si="361"/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362"/>
        <v>0.26937422295897223</v>
      </c>
      <c r="R3867" s="6">
        <f t="shared" si="363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1">
        <f t="shared" si="360"/>
        <v>42402.947002314817</v>
      </c>
      <c r="L3868" s="11">
        <f t="shared" si="361"/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362"/>
        <v>5.4999999999999997E-3</v>
      </c>
      <c r="R3868" s="6">
        <f t="shared" si="363"/>
        <v>5.5</v>
      </c>
      <c r="S3868" t="str">
        <f t="shared" si="364"/>
        <v>theater</v>
      </c>
      <c r="T3868" t="str">
        <f t="shared" si="365"/>
        <v>plays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1">
        <f t="shared" si="360"/>
        <v>42509.814108796301</v>
      </c>
      <c r="L3869" s="11">
        <f t="shared" si="361"/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362"/>
        <v>0.1255</v>
      </c>
      <c r="R3869" s="6">
        <f t="shared" si="363"/>
        <v>50.2</v>
      </c>
      <c r="S3869" t="str">
        <f t="shared" si="364"/>
        <v>theater</v>
      </c>
      <c r="T3869" t="str">
        <f t="shared" si="365"/>
        <v>plays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8394</v>
      </c>
      <c r="G3870" t="s">
        <v>8225</v>
      </c>
      <c r="H3870" t="s">
        <v>8247</v>
      </c>
      <c r="I3870">
        <v>1410191405</v>
      </c>
      <c r="J3870">
        <v>1408031405</v>
      </c>
      <c r="K3870" s="11">
        <f t="shared" si="360"/>
        <v>41865.659780092588</v>
      </c>
      <c r="L3870" s="11">
        <f t="shared" si="361"/>
        <v>41890.659780092588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362"/>
        <v>2E-3</v>
      </c>
      <c r="R3870" s="6">
        <f t="shared" si="363"/>
        <v>10</v>
      </c>
      <c r="S3870" t="str">
        <f t="shared" si="364"/>
        <v>theater</v>
      </c>
      <c r="T3870" t="str">
        <f t="shared" si="365"/>
        <v>musical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8394</v>
      </c>
      <c r="G3871" t="s">
        <v>8224</v>
      </c>
      <c r="H3871" t="s">
        <v>8246</v>
      </c>
      <c r="I3871">
        <v>1426302660</v>
      </c>
      <c r="J3871">
        <v>1423761792</v>
      </c>
      <c r="K3871" s="11">
        <f t="shared" si="360"/>
        <v>42047.724444444444</v>
      </c>
      <c r="L3871" s="11">
        <f t="shared" si="361"/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362"/>
        <v>3.44748684310884E-2</v>
      </c>
      <c r="R3871" s="6">
        <f t="shared" si="363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8394</v>
      </c>
      <c r="G3872" t="s">
        <v>8224</v>
      </c>
      <c r="H3872" t="s">
        <v>8246</v>
      </c>
      <c r="I3872">
        <v>1404360478</v>
      </c>
      <c r="J3872">
        <v>1401768478</v>
      </c>
      <c r="K3872" s="11">
        <f t="shared" si="360"/>
        <v>41793.17219907407</v>
      </c>
      <c r="L3872" s="11">
        <f t="shared" si="361"/>
        <v>41823.17219907407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362"/>
        <v>0.15</v>
      </c>
      <c r="R3872" s="6">
        <f t="shared" si="363"/>
        <v>150</v>
      </c>
      <c r="S3872" t="str">
        <f t="shared" si="364"/>
        <v>theater</v>
      </c>
      <c r="T3872" t="str">
        <f t="shared" si="365"/>
        <v>musical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8394</v>
      </c>
      <c r="G3873" t="s">
        <v>8224</v>
      </c>
      <c r="H3873" t="s">
        <v>8246</v>
      </c>
      <c r="I3873">
        <v>1490809450</v>
      </c>
      <c r="J3873">
        <v>1485629050</v>
      </c>
      <c r="K3873" s="11">
        <f t="shared" si="360"/>
        <v>42763.780671296292</v>
      </c>
      <c r="L3873" s="11">
        <f t="shared" si="361"/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362"/>
        <v>2.6666666666666668E-2</v>
      </c>
      <c r="R3873" s="6">
        <f t="shared" si="363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8394</v>
      </c>
      <c r="G3874" t="s">
        <v>8224</v>
      </c>
      <c r="H3874" t="s">
        <v>8246</v>
      </c>
      <c r="I3874">
        <v>1439522996</v>
      </c>
      <c r="J3874">
        <v>1435202996</v>
      </c>
      <c r="K3874" s="11">
        <f t="shared" si="360"/>
        <v>42180.145787037036</v>
      </c>
      <c r="L3874" s="11">
        <f t="shared" si="361"/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362"/>
        <v>0</v>
      </c>
      <c r="R3874" s="6" t="e">
        <f t="shared" si="363"/>
        <v>#DIV/0!</v>
      </c>
      <c r="S3874" t="str">
        <f t="shared" si="364"/>
        <v>theater</v>
      </c>
      <c r="T3874" t="str">
        <f t="shared" si="365"/>
        <v>musical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8394</v>
      </c>
      <c r="G3875" t="s">
        <v>8224</v>
      </c>
      <c r="H3875" t="s">
        <v>8246</v>
      </c>
      <c r="I3875">
        <v>1444322535</v>
      </c>
      <c r="J3875">
        <v>1441730535</v>
      </c>
      <c r="K3875" s="11">
        <f t="shared" si="360"/>
        <v>42255.696006944447</v>
      </c>
      <c r="L3875" s="11">
        <f t="shared" si="361"/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362"/>
        <v>0</v>
      </c>
      <c r="R3875" s="6" t="e">
        <f t="shared" si="363"/>
        <v>#DIV/0!</v>
      </c>
      <c r="S3875" t="str">
        <f t="shared" si="364"/>
        <v>theater</v>
      </c>
      <c r="T3875" t="str">
        <f t="shared" si="365"/>
        <v>musical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8394</v>
      </c>
      <c r="G3876" t="s">
        <v>8228</v>
      </c>
      <c r="H3876" t="s">
        <v>8250</v>
      </c>
      <c r="I3876">
        <v>1422061200</v>
      </c>
      <c r="J3876">
        <v>1420244622</v>
      </c>
      <c r="K3876" s="11">
        <f t="shared" si="360"/>
        <v>42007.016458333332</v>
      </c>
      <c r="L3876" s="11">
        <f t="shared" si="361"/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362"/>
        <v>0</v>
      </c>
      <c r="R3876" s="6" t="e">
        <f t="shared" si="363"/>
        <v>#DIV/0!</v>
      </c>
      <c r="S3876" t="str">
        <f t="shared" si="364"/>
        <v>theater</v>
      </c>
      <c r="T3876" t="str">
        <f t="shared" si="365"/>
        <v>musical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8394</v>
      </c>
      <c r="G3877" t="s">
        <v>8232</v>
      </c>
      <c r="H3877" t="s">
        <v>8253</v>
      </c>
      <c r="I3877">
        <v>1472896800</v>
      </c>
      <c r="J3877">
        <v>1472804365</v>
      </c>
      <c r="K3877" s="11">
        <f t="shared" si="360"/>
        <v>42615.346817129626</v>
      </c>
      <c r="L3877" s="11">
        <f t="shared" si="361"/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362"/>
        <v>0</v>
      </c>
      <c r="R3877" s="6" t="e">
        <f t="shared" si="363"/>
        <v>#DIV/0!</v>
      </c>
      <c r="S3877" t="str">
        <f t="shared" si="364"/>
        <v>theater</v>
      </c>
      <c r="T3877" t="str">
        <f t="shared" si="365"/>
        <v>musical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8394</v>
      </c>
      <c r="G3878" t="s">
        <v>8225</v>
      </c>
      <c r="H3878" t="s">
        <v>8247</v>
      </c>
      <c r="I3878">
        <v>1454425128</v>
      </c>
      <c r="J3878">
        <v>1451833128</v>
      </c>
      <c r="K3878" s="11">
        <f t="shared" si="360"/>
        <v>42372.624166666668</v>
      </c>
      <c r="L3878" s="11">
        <f t="shared" si="361"/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362"/>
        <v>0.52794871794871789</v>
      </c>
      <c r="R3878" s="6">
        <f t="shared" si="363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8394</v>
      </c>
      <c r="G3879" t="s">
        <v>8224</v>
      </c>
      <c r="H3879" t="s">
        <v>8246</v>
      </c>
      <c r="I3879">
        <v>1481213752</v>
      </c>
      <c r="J3879">
        <v>1478621752</v>
      </c>
      <c r="K3879" s="11">
        <f t="shared" si="360"/>
        <v>42682.67768518519</v>
      </c>
      <c r="L3879" s="11">
        <f t="shared" si="361"/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362"/>
        <v>4.9639999999999997E-2</v>
      </c>
      <c r="R3879" s="6">
        <f t="shared" si="363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8394</v>
      </c>
      <c r="G3880" t="s">
        <v>8224</v>
      </c>
      <c r="H3880" t="s">
        <v>8246</v>
      </c>
      <c r="I3880">
        <v>1435636740</v>
      </c>
      <c r="J3880">
        <v>1433014746</v>
      </c>
      <c r="K3880" s="11">
        <f t="shared" si="360"/>
        <v>42154.818819444445</v>
      </c>
      <c r="L3880" s="11">
        <f t="shared" si="361"/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362"/>
        <v>5.5555555555555556E-4</v>
      </c>
      <c r="R3880" s="6">
        <f t="shared" si="363"/>
        <v>10</v>
      </c>
      <c r="S3880" t="str">
        <f t="shared" si="364"/>
        <v>theater</v>
      </c>
      <c r="T3880" t="str">
        <f t="shared" si="365"/>
        <v>musical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8394</v>
      </c>
      <c r="G3881" t="s">
        <v>8225</v>
      </c>
      <c r="H3881" t="s">
        <v>8247</v>
      </c>
      <c r="I3881">
        <v>1422218396</v>
      </c>
      <c r="J3881">
        <v>1419626396</v>
      </c>
      <c r="K3881" s="11">
        <f t="shared" si="360"/>
        <v>41999.861064814817</v>
      </c>
      <c r="L3881" s="11">
        <f t="shared" si="361"/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362"/>
        <v>0</v>
      </c>
      <c r="R3881" s="6" t="e">
        <f t="shared" si="363"/>
        <v>#DIV/0!</v>
      </c>
      <c r="S3881" t="str">
        <f t="shared" si="364"/>
        <v>theater</v>
      </c>
      <c r="T3881" t="str">
        <f t="shared" si="365"/>
        <v>musical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8394</v>
      </c>
      <c r="G3882" t="s">
        <v>8225</v>
      </c>
      <c r="H3882" t="s">
        <v>8247</v>
      </c>
      <c r="I3882">
        <v>1406761200</v>
      </c>
      <c r="J3882">
        <v>1403724820</v>
      </c>
      <c r="K3882" s="11">
        <f t="shared" si="360"/>
        <v>41815.815046296295</v>
      </c>
      <c r="L3882" s="11">
        <f t="shared" si="361"/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362"/>
        <v>0.13066666666666665</v>
      </c>
      <c r="R3882" s="6">
        <f t="shared" si="363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8394</v>
      </c>
      <c r="G3883" t="s">
        <v>8224</v>
      </c>
      <c r="H3883" t="s">
        <v>8246</v>
      </c>
      <c r="I3883">
        <v>1487550399</v>
      </c>
      <c r="J3883">
        <v>1484958399</v>
      </c>
      <c r="K3883" s="11">
        <f t="shared" si="360"/>
        <v>42756.018506944441</v>
      </c>
      <c r="L3883" s="11">
        <f t="shared" si="361"/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362"/>
        <v>0.05</v>
      </c>
      <c r="R3883" s="6">
        <f t="shared" si="363"/>
        <v>25</v>
      </c>
      <c r="S3883" t="str">
        <f t="shared" si="364"/>
        <v>theater</v>
      </c>
      <c r="T3883" t="str">
        <f t="shared" si="365"/>
        <v>musical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8394</v>
      </c>
      <c r="G3884" t="s">
        <v>8226</v>
      </c>
      <c r="H3884" t="s">
        <v>8248</v>
      </c>
      <c r="I3884">
        <v>1454281380</v>
      </c>
      <c r="J3884">
        <v>1451950570</v>
      </c>
      <c r="K3884" s="11">
        <f t="shared" si="360"/>
        <v>42373.983449074076</v>
      </c>
      <c r="L3884" s="11">
        <f t="shared" si="361"/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362"/>
        <v>0</v>
      </c>
      <c r="R3884" s="6" t="e">
        <f t="shared" si="363"/>
        <v>#DIV/0!</v>
      </c>
      <c r="S3884" t="str">
        <f t="shared" si="364"/>
        <v>theater</v>
      </c>
      <c r="T3884" t="str">
        <f t="shared" si="365"/>
        <v>musical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8394</v>
      </c>
      <c r="G3885" t="s">
        <v>8225</v>
      </c>
      <c r="H3885" t="s">
        <v>8247</v>
      </c>
      <c r="I3885">
        <v>1409668069</v>
      </c>
      <c r="J3885">
        <v>1407076069</v>
      </c>
      <c r="K3885" s="11">
        <f t="shared" si="360"/>
        <v>41854.602650462963</v>
      </c>
      <c r="L3885" s="11">
        <f t="shared" si="361"/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362"/>
        <v>0</v>
      </c>
      <c r="R3885" s="6" t="e">
        <f t="shared" si="363"/>
        <v>#DIV/0!</v>
      </c>
      <c r="S3885" t="str">
        <f t="shared" si="364"/>
        <v>theater</v>
      </c>
      <c r="T3885" t="str">
        <f t="shared" si="365"/>
        <v>musical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8394</v>
      </c>
      <c r="G3886" t="s">
        <v>8224</v>
      </c>
      <c r="H3886" t="s">
        <v>8246</v>
      </c>
      <c r="I3886">
        <v>1427479192</v>
      </c>
      <c r="J3886">
        <v>1425322792</v>
      </c>
      <c r="K3886" s="11">
        <f t="shared" si="360"/>
        <v>42065.791574074072</v>
      </c>
      <c r="L3886" s="11">
        <f t="shared" si="361"/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362"/>
        <v>0</v>
      </c>
      <c r="R3886" s="6" t="e">
        <f t="shared" si="363"/>
        <v>#DIV/0!</v>
      </c>
      <c r="S3886" t="str">
        <f t="shared" si="364"/>
        <v>theater</v>
      </c>
      <c r="T3886" t="str">
        <f t="shared" si="365"/>
        <v>musical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8394</v>
      </c>
      <c r="G3887" t="s">
        <v>8224</v>
      </c>
      <c r="H3887" t="s">
        <v>8246</v>
      </c>
      <c r="I3887">
        <v>1462834191</v>
      </c>
      <c r="J3887">
        <v>1460242191</v>
      </c>
      <c r="K3887" s="11">
        <f t="shared" si="360"/>
        <v>42469.951284722221</v>
      </c>
      <c r="L3887" s="11">
        <f t="shared" si="361"/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362"/>
        <v>0</v>
      </c>
      <c r="R3887" s="6" t="e">
        <f t="shared" si="363"/>
        <v>#DIV/0!</v>
      </c>
      <c r="S3887" t="str">
        <f t="shared" si="364"/>
        <v>theater</v>
      </c>
      <c r="T3887" t="str">
        <f t="shared" si="365"/>
        <v>musical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8394</v>
      </c>
      <c r="G3888" t="s">
        <v>8226</v>
      </c>
      <c r="H3888" t="s">
        <v>8248</v>
      </c>
      <c r="I3888">
        <v>1418275702</v>
      </c>
      <c r="J3888">
        <v>1415683702</v>
      </c>
      <c r="K3888" s="11">
        <f t="shared" si="360"/>
        <v>41954.228032407409</v>
      </c>
      <c r="L3888" s="11">
        <f t="shared" si="361"/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362"/>
        <v>0</v>
      </c>
      <c r="R3888" s="6" t="e">
        <f t="shared" si="363"/>
        <v>#DIV/0!</v>
      </c>
      <c r="S3888" t="str">
        <f t="shared" si="364"/>
        <v>theater</v>
      </c>
      <c r="T3888" t="str">
        <f t="shared" si="365"/>
        <v>musical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8394</v>
      </c>
      <c r="G3889" t="s">
        <v>8224</v>
      </c>
      <c r="H3889" t="s">
        <v>8246</v>
      </c>
      <c r="I3889">
        <v>1430517600</v>
      </c>
      <c r="J3889">
        <v>1426538129</v>
      </c>
      <c r="K3889" s="11">
        <f t="shared" si="360"/>
        <v>42079.857974537037</v>
      </c>
      <c r="L3889" s="11">
        <f t="shared" si="361"/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362"/>
        <v>1.7500000000000002E-2</v>
      </c>
      <c r="R3889" s="6">
        <f t="shared" si="363"/>
        <v>17.5</v>
      </c>
      <c r="S3889" t="str">
        <f t="shared" si="364"/>
        <v>theater</v>
      </c>
      <c r="T3889" t="str">
        <f t="shared" si="365"/>
        <v>musical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1">
        <f t="shared" si="360"/>
        <v>42762.545810185184</v>
      </c>
      <c r="L3890" s="11">
        <f t="shared" si="361"/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362"/>
        <v>0.27100000000000002</v>
      </c>
      <c r="R3890" s="6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1">
        <f t="shared" si="360"/>
        <v>41977.004976851851</v>
      </c>
      <c r="L3891" s="11">
        <f t="shared" si="361"/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362"/>
        <v>1.4749999999999999E-2</v>
      </c>
      <c r="R3891" s="6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1">
        <f t="shared" si="360"/>
        <v>42171.758611111116</v>
      </c>
      <c r="L3892" s="11">
        <f t="shared" si="361"/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362"/>
        <v>0.16826666666666668</v>
      </c>
      <c r="R3892" s="6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1">
        <f t="shared" si="360"/>
        <v>42056.1324537037</v>
      </c>
      <c r="L3893" s="11">
        <f t="shared" si="361"/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362"/>
        <v>0.32500000000000001</v>
      </c>
      <c r="R3893" s="6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1">
        <f t="shared" si="360"/>
        <v>41867.652280092596</v>
      </c>
      <c r="L3894" s="11">
        <f t="shared" si="361"/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362"/>
        <v>0</v>
      </c>
      <c r="R3894" s="6" t="e">
        <f t="shared" si="363"/>
        <v>#DIV/0!</v>
      </c>
      <c r="S3894" t="str">
        <f t="shared" si="364"/>
        <v>theater</v>
      </c>
      <c r="T3894" t="str">
        <f t="shared" si="365"/>
        <v>plays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1">
        <f t="shared" si="360"/>
        <v>41779.657870370371</v>
      </c>
      <c r="L3895" s="11">
        <f t="shared" si="361"/>
        <v>41821.25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362"/>
        <v>0.2155</v>
      </c>
      <c r="R3895" s="6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1">
        <f t="shared" si="360"/>
        <v>42679.958472222221</v>
      </c>
      <c r="L3896" s="11">
        <f t="shared" si="361"/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362"/>
        <v>3.4666666666666665E-2</v>
      </c>
      <c r="R3896" s="6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1">
        <f t="shared" si="360"/>
        <v>42032.250208333338</v>
      </c>
      <c r="L3897" s="11">
        <f t="shared" si="361"/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362"/>
        <v>0.05</v>
      </c>
      <c r="R3897" s="6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1">
        <f t="shared" si="360"/>
        <v>41793.191875000004</v>
      </c>
      <c r="L3898" s="11">
        <f t="shared" si="361"/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362"/>
        <v>0.10625</v>
      </c>
      <c r="R3898" s="6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1">
        <f t="shared" si="360"/>
        <v>41982.87364583333</v>
      </c>
      <c r="L3899" s="11">
        <f t="shared" si="361"/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362"/>
        <v>0.17599999999999999</v>
      </c>
      <c r="R3899" s="6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1">
        <f t="shared" si="360"/>
        <v>42193.482291666667</v>
      </c>
      <c r="L3900" s="11">
        <f t="shared" si="361"/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362"/>
        <v>0.3256</v>
      </c>
      <c r="R3900" s="6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1">
        <f t="shared" si="360"/>
        <v>41843.775011574071</v>
      </c>
      <c r="L3901" s="11">
        <f t="shared" si="361"/>
        <v>41863.775011574071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362"/>
        <v>1.2500000000000001E-2</v>
      </c>
      <c r="R3901" s="6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1">
        <f t="shared" si="360"/>
        <v>42136.092488425929</v>
      </c>
      <c r="L3902" s="11">
        <f t="shared" si="361"/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362"/>
        <v>5.3999999999999999E-2</v>
      </c>
      <c r="R3902" s="6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1">
        <f t="shared" si="360"/>
        <v>42317.826377314821</v>
      </c>
      <c r="L3903" s="11">
        <f t="shared" si="361"/>
        <v>42357.826377314821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362"/>
        <v>8.3333333333333332E-3</v>
      </c>
      <c r="R3903" s="6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1">
        <f t="shared" si="360"/>
        <v>42663.468078703707</v>
      </c>
      <c r="L3904" s="11">
        <f t="shared" si="361"/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362"/>
        <v>0.48833333333333334</v>
      </c>
      <c r="R3904" s="6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1">
        <f t="shared" si="360"/>
        <v>42186.01116898148</v>
      </c>
      <c r="L3905" s="11">
        <f t="shared" si="361"/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362"/>
        <v>0</v>
      </c>
      <c r="R3905" s="6" t="e">
        <f t="shared" si="363"/>
        <v>#DIV/0!</v>
      </c>
      <c r="S3905" t="str">
        <f t="shared" si="364"/>
        <v>theater</v>
      </c>
      <c r="T3905" t="str">
        <f t="shared" si="365"/>
        <v>plays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1">
        <f t="shared" si="360"/>
        <v>42095.229166666672</v>
      </c>
      <c r="L3906" s="11">
        <f t="shared" si="361"/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362"/>
        <v>2.9999999999999997E-4</v>
      </c>
      <c r="R3906" s="6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1">
        <f t="shared" ref="K3907:K3970" si="366">(((J3907/60)/60)/24)+DATE(1970,1,1)</f>
        <v>42124.623877314814</v>
      </c>
      <c r="L3907" s="11">
        <f t="shared" ref="L3907:L3970" si="367">(((I3907/60)/60)/24)+DATE(1970,1,1)</f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368">E3907/D3907</f>
        <v>0.11533333333333333</v>
      </c>
      <c r="R3907" s="6">
        <f t="shared" ref="R3907:R3970" si="369">E3907/N3907</f>
        <v>24.714285714285715</v>
      </c>
      <c r="S3907" t="str">
        <f t="shared" ref="S3907:S3970" si="370">LEFT(P3907, SEARCH("/", P3907)-1)</f>
        <v>theater</v>
      </c>
      <c r="T3907" t="str">
        <f t="shared" ref="T3907:T3970" si="371">RIGHT(P3907,LEN(P3907)-SEARCH("/",P3907))</f>
        <v>plays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1">
        <f t="shared" si="366"/>
        <v>42143.917743055557</v>
      </c>
      <c r="L3908" s="11">
        <f t="shared" si="367"/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368"/>
        <v>0.67333333333333334</v>
      </c>
      <c r="R3908" s="6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1">
        <f t="shared" si="366"/>
        <v>41906.819513888891</v>
      </c>
      <c r="L3909" s="11">
        <f t="shared" si="367"/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368"/>
        <v>0.153</v>
      </c>
      <c r="R3909" s="6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1">
        <f t="shared" si="366"/>
        <v>41834.135370370372</v>
      </c>
      <c r="L3910" s="11">
        <f t="shared" si="367"/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368"/>
        <v>8.666666666666667E-2</v>
      </c>
      <c r="R3910" s="6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1">
        <f t="shared" si="366"/>
        <v>41863.359282407408</v>
      </c>
      <c r="L3911" s="11">
        <f t="shared" si="367"/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368"/>
        <v>2.2499999999999998E-3</v>
      </c>
      <c r="R3911" s="6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1">
        <f t="shared" si="366"/>
        <v>42224.756909722222</v>
      </c>
      <c r="L3912" s="11">
        <f t="shared" si="367"/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368"/>
        <v>3.0833333333333334E-2</v>
      </c>
      <c r="R3912" s="6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1">
        <f t="shared" si="366"/>
        <v>41939.8122337963</v>
      </c>
      <c r="L3913" s="11">
        <f t="shared" si="367"/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368"/>
        <v>0.37412499999999999</v>
      </c>
      <c r="R3913" s="6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1">
        <f t="shared" si="366"/>
        <v>42059.270023148143</v>
      </c>
      <c r="L3914" s="11">
        <f t="shared" si="367"/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368"/>
        <v>6.666666666666667E-5</v>
      </c>
      <c r="R3914" s="6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1">
        <f t="shared" si="366"/>
        <v>42308.211215277777</v>
      </c>
      <c r="L3915" s="11">
        <f t="shared" si="367"/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368"/>
        <v>0.1</v>
      </c>
      <c r="R3915" s="6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1">
        <f t="shared" si="366"/>
        <v>42114.818935185183</v>
      </c>
      <c r="L3916" s="11">
        <f t="shared" si="367"/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368"/>
        <v>0.36359999999999998</v>
      </c>
      <c r="R3916" s="6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1">
        <f t="shared" si="366"/>
        <v>42492.98505787037</v>
      </c>
      <c r="L3917" s="11">
        <f t="shared" si="367"/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368"/>
        <v>3.3333333333333335E-3</v>
      </c>
      <c r="R3917" s="6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1">
        <f t="shared" si="366"/>
        <v>42494.471666666665</v>
      </c>
      <c r="L3918" s="11">
        <f t="shared" si="367"/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368"/>
        <v>0</v>
      </c>
      <c r="R3918" s="6" t="e">
        <f t="shared" si="369"/>
        <v>#DIV/0!</v>
      </c>
      <c r="S3918" t="str">
        <f t="shared" si="370"/>
        <v>theater</v>
      </c>
      <c r="T3918" t="str">
        <f t="shared" si="371"/>
        <v>plays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1">
        <f t="shared" si="366"/>
        <v>41863.527326388888</v>
      </c>
      <c r="L3919" s="11">
        <f t="shared" si="367"/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368"/>
        <v>2.8571428571428571E-3</v>
      </c>
      <c r="R3919" s="6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1">
        <f t="shared" si="366"/>
        <v>41843.664618055554</v>
      </c>
      <c r="L3920" s="11">
        <f t="shared" si="367"/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368"/>
        <v>2E-3</v>
      </c>
      <c r="R3920" s="6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1">
        <f t="shared" si="366"/>
        <v>42358.684872685189</v>
      </c>
      <c r="L3921" s="11">
        <f t="shared" si="367"/>
        <v>42387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368"/>
        <v>1.7999999999999999E-2</v>
      </c>
      <c r="R3921" s="6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1">
        <f t="shared" si="366"/>
        <v>42657.38726851852</v>
      </c>
      <c r="L3922" s="11">
        <f t="shared" si="367"/>
        <v>42687.428935185191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368"/>
        <v>5.3999999999999999E-2</v>
      </c>
      <c r="R3922" s="6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1">
        <f t="shared" si="366"/>
        <v>41926.542303240742</v>
      </c>
      <c r="L3923" s="11">
        <f t="shared" si="367"/>
        <v>41938.75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368"/>
        <v>0</v>
      </c>
      <c r="R3923" s="6" t="e">
        <f t="shared" si="369"/>
        <v>#DIV/0!</v>
      </c>
      <c r="S3923" t="str">
        <f t="shared" si="370"/>
        <v>theater</v>
      </c>
      <c r="T3923" t="str">
        <f t="shared" si="371"/>
        <v>plays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1">
        <f t="shared" si="366"/>
        <v>42020.768634259264</v>
      </c>
      <c r="L3924" s="11">
        <f t="shared" si="367"/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368"/>
        <v>8.1333333333333327E-2</v>
      </c>
      <c r="R3924" s="6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1">
        <f t="shared" si="366"/>
        <v>42075.979988425926</v>
      </c>
      <c r="L3925" s="11">
        <f t="shared" si="367"/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368"/>
        <v>0.12034782608695652</v>
      </c>
      <c r="R3925" s="6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1">
        <f t="shared" si="366"/>
        <v>41786.959745370368</v>
      </c>
      <c r="L3926" s="11">
        <f t="shared" si="367"/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368"/>
        <v>0.15266666666666667</v>
      </c>
      <c r="R3926" s="6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1">
        <f t="shared" si="366"/>
        <v>41820.870821759258</v>
      </c>
      <c r="L3927" s="11">
        <f t="shared" si="367"/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368"/>
        <v>0.1</v>
      </c>
      <c r="R3927" s="6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1">
        <f t="shared" si="366"/>
        <v>41970.085046296299</v>
      </c>
      <c r="L3928" s="11">
        <f t="shared" si="367"/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368"/>
        <v>3.0000000000000001E-3</v>
      </c>
      <c r="R3928" s="6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1">
        <f t="shared" si="366"/>
        <v>41830.267407407409</v>
      </c>
      <c r="L3929" s="11">
        <f t="shared" si="367"/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368"/>
        <v>0.01</v>
      </c>
      <c r="R3929" s="6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1">
        <f t="shared" si="366"/>
        <v>42265.683182870373</v>
      </c>
      <c r="L3930" s="11">
        <f t="shared" si="367"/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368"/>
        <v>0.13020000000000001</v>
      </c>
      <c r="R3930" s="6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1">
        <f t="shared" si="366"/>
        <v>42601.827141203699</v>
      </c>
      <c r="L3931" s="11">
        <f t="shared" si="367"/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368"/>
        <v>2.265E-2</v>
      </c>
      <c r="R3931" s="6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1">
        <f t="shared" si="366"/>
        <v>42433.338749999995</v>
      </c>
      <c r="L3932" s="11">
        <f t="shared" si="367"/>
        <v>42461.25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368"/>
        <v>0</v>
      </c>
      <c r="R3932" s="6" t="e">
        <f t="shared" si="369"/>
        <v>#DIV/0!</v>
      </c>
      <c r="S3932" t="str">
        <f t="shared" si="370"/>
        <v>theater</v>
      </c>
      <c r="T3932" t="str">
        <f t="shared" si="371"/>
        <v>plays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1">
        <f t="shared" si="366"/>
        <v>42228.151701388888</v>
      </c>
      <c r="L3933" s="11">
        <f t="shared" si="367"/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368"/>
        <v>0</v>
      </c>
      <c r="R3933" s="6" t="e">
        <f t="shared" si="369"/>
        <v>#DIV/0!</v>
      </c>
      <c r="S3933" t="str">
        <f t="shared" si="370"/>
        <v>theater</v>
      </c>
      <c r="T3933" t="str">
        <f t="shared" si="371"/>
        <v>plays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1">
        <f t="shared" si="366"/>
        <v>42415.168564814812</v>
      </c>
      <c r="L3934" s="11">
        <f t="shared" si="367"/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368"/>
        <v>8.3333333333333331E-5</v>
      </c>
      <c r="R3934" s="6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1">
        <f t="shared" si="366"/>
        <v>42538.968310185184</v>
      </c>
      <c r="L3935" s="11">
        <f t="shared" si="367"/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368"/>
        <v>0.15742857142857142</v>
      </c>
      <c r="R3935" s="6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1">
        <f t="shared" si="366"/>
        <v>42233.671747685185</v>
      </c>
      <c r="L3936" s="11">
        <f t="shared" si="367"/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368"/>
        <v>0.11</v>
      </c>
      <c r="R3936" s="6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1">
        <f t="shared" si="366"/>
        <v>42221.656782407401</v>
      </c>
      <c r="L3937" s="11">
        <f t="shared" si="367"/>
        <v>42281.656782407401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368"/>
        <v>0.43833333333333335</v>
      </c>
      <c r="R3937" s="6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1">
        <f t="shared" si="366"/>
        <v>42675.262962962966</v>
      </c>
      <c r="L3938" s="11">
        <f t="shared" si="367"/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368"/>
        <v>0</v>
      </c>
      <c r="R3938" s="6" t="e">
        <f t="shared" si="369"/>
        <v>#DIV/0!</v>
      </c>
      <c r="S3938" t="str">
        <f t="shared" si="370"/>
        <v>theater</v>
      </c>
      <c r="T3938" t="str">
        <f t="shared" si="371"/>
        <v>plays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1">
        <f t="shared" si="366"/>
        <v>42534.631481481483</v>
      </c>
      <c r="L3939" s="11">
        <f t="shared" si="367"/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368"/>
        <v>0.86135181975736563</v>
      </c>
      <c r="R3939" s="6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1">
        <f t="shared" si="366"/>
        <v>42151.905717592599</v>
      </c>
      <c r="L3940" s="11">
        <f t="shared" si="367"/>
        <v>42182.905717592599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368"/>
        <v>0.12196620583717357</v>
      </c>
      <c r="R3940" s="6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1">
        <f t="shared" si="366"/>
        <v>41915.400219907409</v>
      </c>
      <c r="L3941" s="11">
        <f t="shared" si="367"/>
        <v>41919.1875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368"/>
        <v>1E-3</v>
      </c>
      <c r="R3941" s="6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1">
        <f t="shared" si="366"/>
        <v>41961.492488425924</v>
      </c>
      <c r="L3942" s="11">
        <f t="shared" si="367"/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368"/>
        <v>2.2000000000000001E-3</v>
      </c>
      <c r="R3942" s="6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1">
        <f t="shared" si="366"/>
        <v>41940.587233796294</v>
      </c>
      <c r="L3943" s="11">
        <f t="shared" si="367"/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368"/>
        <v>9.0909090909090905E-3</v>
      </c>
      <c r="R3943" s="6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1">
        <f t="shared" si="366"/>
        <v>42111.904097222221</v>
      </c>
      <c r="L3944" s="11">
        <f t="shared" si="367"/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368"/>
        <v>0</v>
      </c>
      <c r="R3944" s="6" t="e">
        <f t="shared" si="369"/>
        <v>#DIV/0!</v>
      </c>
      <c r="S3944" t="str">
        <f t="shared" si="370"/>
        <v>theater</v>
      </c>
      <c r="T3944" t="str">
        <f t="shared" si="371"/>
        <v>plays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1">
        <f t="shared" si="366"/>
        <v>42279.778564814813</v>
      </c>
      <c r="L3945" s="11">
        <f t="shared" si="367"/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368"/>
        <v>0.35639999999999999</v>
      </c>
      <c r="R3945" s="6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1">
        <f t="shared" si="366"/>
        <v>42213.662905092591</v>
      </c>
      <c r="L3946" s="11">
        <f t="shared" si="367"/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368"/>
        <v>0</v>
      </c>
      <c r="R3946" s="6" t="e">
        <f t="shared" si="369"/>
        <v>#DIV/0!</v>
      </c>
      <c r="S3946" t="str">
        <f t="shared" si="370"/>
        <v>theater</v>
      </c>
      <c r="T3946" t="str">
        <f t="shared" si="371"/>
        <v>plays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1">
        <f t="shared" si="366"/>
        <v>42109.801712962959</v>
      </c>
      <c r="L3947" s="11">
        <f t="shared" si="367"/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368"/>
        <v>2.5000000000000001E-3</v>
      </c>
      <c r="R3947" s="6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1">
        <f t="shared" si="366"/>
        <v>42031.833587962959</v>
      </c>
      <c r="L3948" s="11">
        <f t="shared" si="367"/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368"/>
        <v>3.2500000000000001E-2</v>
      </c>
      <c r="R3948" s="6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1">
        <f t="shared" si="366"/>
        <v>42615.142870370371</v>
      </c>
      <c r="L3949" s="11">
        <f t="shared" si="367"/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368"/>
        <v>3.3666666666666664E-2</v>
      </c>
      <c r="R3949" s="6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1">
        <f t="shared" si="366"/>
        <v>41829.325497685182</v>
      </c>
      <c r="L3950" s="11">
        <f t="shared" si="367"/>
        <v>41889.325497685182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368"/>
        <v>0</v>
      </c>
      <c r="R3950" s="6" t="e">
        <f t="shared" si="369"/>
        <v>#DIV/0!</v>
      </c>
      <c r="S3950" t="str">
        <f t="shared" si="370"/>
        <v>theater</v>
      </c>
      <c r="T3950" t="str">
        <f t="shared" si="371"/>
        <v>plays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1">
        <f t="shared" si="366"/>
        <v>42016.120613425926</v>
      </c>
      <c r="L3951" s="11">
        <f t="shared" si="367"/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368"/>
        <v>0.15770000000000001</v>
      </c>
      <c r="R3951" s="6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1">
        <f t="shared" si="366"/>
        <v>42439.702314814815</v>
      </c>
      <c r="L3952" s="11">
        <f t="shared" si="367"/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368"/>
        <v>6.2500000000000003E-3</v>
      </c>
      <c r="R3952" s="6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1">
        <f t="shared" si="366"/>
        <v>42433.825717592597</v>
      </c>
      <c r="L3953" s="11">
        <f t="shared" si="367"/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368"/>
        <v>5.0000000000000004E-6</v>
      </c>
      <c r="R3953" s="6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1">
        <f t="shared" si="366"/>
        <v>42243.790393518517</v>
      </c>
      <c r="L3954" s="11">
        <f t="shared" si="367"/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368"/>
        <v>9.6153846153846159E-4</v>
      </c>
      <c r="R3954" s="6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1">
        <f t="shared" si="366"/>
        <v>42550.048449074078</v>
      </c>
      <c r="L3955" s="11">
        <f t="shared" si="367"/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368"/>
        <v>0</v>
      </c>
      <c r="R3955" s="6" t="e">
        <f t="shared" si="369"/>
        <v>#DIV/0!</v>
      </c>
      <c r="S3955" t="str">
        <f t="shared" si="370"/>
        <v>theater</v>
      </c>
      <c r="T3955" t="str">
        <f t="shared" si="371"/>
        <v>plays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1">
        <f t="shared" si="366"/>
        <v>41774.651203703703</v>
      </c>
      <c r="L3956" s="11">
        <f t="shared" si="367"/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368"/>
        <v>0</v>
      </c>
      <c r="R3956" s="6" t="e">
        <f t="shared" si="369"/>
        <v>#DIV/0!</v>
      </c>
      <c r="S3956" t="str">
        <f t="shared" si="370"/>
        <v>theater</v>
      </c>
      <c r="T3956" t="str">
        <f t="shared" si="371"/>
        <v>plays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1">
        <f t="shared" si="366"/>
        <v>42306.848854166667</v>
      </c>
      <c r="L3957" s="11">
        <f t="shared" si="367"/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368"/>
        <v>0.24285714285714285</v>
      </c>
      <c r="R3957" s="6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1">
        <f t="shared" si="366"/>
        <v>42457.932025462964</v>
      </c>
      <c r="L3958" s="11">
        <f t="shared" si="367"/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368"/>
        <v>0</v>
      </c>
      <c r="R3958" s="6" t="e">
        <f t="shared" si="369"/>
        <v>#DIV/0!</v>
      </c>
      <c r="S3958" t="str">
        <f t="shared" si="370"/>
        <v>theater</v>
      </c>
      <c r="T3958" t="str">
        <f t="shared" si="371"/>
        <v>plays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1">
        <f t="shared" si="366"/>
        <v>42513.976319444439</v>
      </c>
      <c r="L3959" s="11">
        <f t="shared" si="367"/>
        <v>42559.976319444439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368"/>
        <v>2.5000000000000001E-4</v>
      </c>
      <c r="R3959" s="6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1">
        <f t="shared" si="366"/>
        <v>41816.950370370374</v>
      </c>
      <c r="L3960" s="11">
        <f t="shared" si="367"/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368"/>
        <v>0.32050000000000001</v>
      </c>
      <c r="R3960" s="6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1">
        <f t="shared" si="366"/>
        <v>41880.788842592592</v>
      </c>
      <c r="L3961" s="11">
        <f t="shared" si="367"/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368"/>
        <v>0.24333333333333335</v>
      </c>
      <c r="R3961" s="6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1">
        <f t="shared" si="366"/>
        <v>42342.845555555556</v>
      </c>
      <c r="L3962" s="11">
        <f t="shared" si="367"/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368"/>
        <v>1.4999999999999999E-2</v>
      </c>
      <c r="R3962" s="6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1">
        <f t="shared" si="366"/>
        <v>41745.891319444447</v>
      </c>
      <c r="L3963" s="11">
        <f t="shared" si="367"/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368"/>
        <v>4.1999999999999997E-3</v>
      </c>
      <c r="R3963" s="6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1">
        <f t="shared" si="366"/>
        <v>42311.621458333335</v>
      </c>
      <c r="L3964" s="11">
        <f t="shared" si="367"/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368"/>
        <v>3.214285714285714E-2</v>
      </c>
      <c r="R3964" s="6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1">
        <f t="shared" si="366"/>
        <v>42296.154131944444</v>
      </c>
      <c r="L3965" s="11">
        <f t="shared" si="367"/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368"/>
        <v>0</v>
      </c>
      <c r="R3965" s="6" t="e">
        <f t="shared" si="369"/>
        <v>#DIV/0!</v>
      </c>
      <c r="S3965" t="str">
        <f t="shared" si="370"/>
        <v>theater</v>
      </c>
      <c r="T3965" t="str">
        <f t="shared" si="371"/>
        <v>plays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1">
        <f t="shared" si="366"/>
        <v>42053.722060185188</v>
      </c>
      <c r="L3966" s="11">
        <f t="shared" si="367"/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368"/>
        <v>6.3E-2</v>
      </c>
      <c r="R3966" s="6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1">
        <f t="shared" si="366"/>
        <v>42414.235879629632</v>
      </c>
      <c r="L3967" s="11">
        <f t="shared" si="367"/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368"/>
        <v>0.14249999999999999</v>
      </c>
      <c r="R3967" s="6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1">
        <f t="shared" si="366"/>
        <v>41801.711550925924</v>
      </c>
      <c r="L3968" s="11">
        <f t="shared" si="367"/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368"/>
        <v>6.0000000000000001E-3</v>
      </c>
      <c r="R3968" s="6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1">
        <f t="shared" si="366"/>
        <v>42770.290590277778</v>
      </c>
      <c r="L3969" s="11">
        <f t="shared" si="367"/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368"/>
        <v>0.2411764705882353</v>
      </c>
      <c r="R3969" s="6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1">
        <f t="shared" si="366"/>
        <v>42452.815659722226</v>
      </c>
      <c r="L3970" s="11">
        <f t="shared" si="367"/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368"/>
        <v>0.10539999999999999</v>
      </c>
      <c r="R3970" s="6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1">
        <f t="shared" ref="K3971:K4034" si="372">(((J3971/60)/60)/24)+DATE(1970,1,1)</f>
        <v>42601.854699074072</v>
      </c>
      <c r="L3971" s="11">
        <f t="shared" ref="L3971:L4034" si="373">(((I3971/60)/60)/24)+DATE(1970,1,1)</f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374">E3971/D3971</f>
        <v>7.4690265486725665E-2</v>
      </c>
      <c r="R3971" s="6">
        <f t="shared" ref="R3971:R4034" si="375">E3971/N3971</f>
        <v>35.166666666666664</v>
      </c>
      <c r="S3971" t="str">
        <f t="shared" ref="S3971:S4034" si="376">LEFT(P3971, SEARCH("/", P3971)-1)</f>
        <v>theater</v>
      </c>
      <c r="T3971" t="str">
        <f t="shared" ref="T3971:T4034" si="377">RIGHT(P3971,LEN(P3971)-SEARCH("/",P3971))</f>
        <v>plays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1">
        <f t="shared" si="372"/>
        <v>42447.863553240735</v>
      </c>
      <c r="L3972" s="11">
        <f t="shared" si="373"/>
        <v>42477.863553240735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374"/>
        <v>7.3333333333333334E-4</v>
      </c>
      <c r="R3972" s="6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1">
        <f t="shared" si="372"/>
        <v>41811.536180555559</v>
      </c>
      <c r="L3973" s="11">
        <f t="shared" si="373"/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374"/>
        <v>9.7142857142857135E-3</v>
      </c>
      <c r="R3973" s="6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1">
        <f t="shared" si="372"/>
        <v>41981.067523148144</v>
      </c>
      <c r="L3974" s="11">
        <f t="shared" si="373"/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374"/>
        <v>0.21099999999999999</v>
      </c>
      <c r="R3974" s="6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1">
        <f t="shared" si="372"/>
        <v>42469.68414351852</v>
      </c>
      <c r="L3975" s="11">
        <f t="shared" si="373"/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374"/>
        <v>0.78100000000000003</v>
      </c>
      <c r="R3975" s="6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1">
        <f t="shared" si="372"/>
        <v>42493.546851851846</v>
      </c>
      <c r="L3976" s="11">
        <f t="shared" si="373"/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374"/>
        <v>0.32</v>
      </c>
      <c r="R3976" s="6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1">
        <f t="shared" si="372"/>
        <v>42534.866875</v>
      </c>
      <c r="L3977" s="11">
        <f t="shared" si="373"/>
        <v>42564.866875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374"/>
        <v>0</v>
      </c>
      <c r="R3977" s="6" t="e">
        <f t="shared" si="375"/>
        <v>#DIV/0!</v>
      </c>
      <c r="S3977" t="str">
        <f t="shared" si="376"/>
        <v>theater</v>
      </c>
      <c r="T3977" t="str">
        <f t="shared" si="377"/>
        <v>plays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1">
        <f t="shared" si="372"/>
        <v>41830.858344907407</v>
      </c>
      <c r="L3978" s="11">
        <f t="shared" si="373"/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374"/>
        <v>0.47692307692307695</v>
      </c>
      <c r="R3978" s="6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1">
        <f t="shared" si="372"/>
        <v>42543.788564814815</v>
      </c>
      <c r="L3979" s="11">
        <f t="shared" si="373"/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374"/>
        <v>1.4500000000000001E-2</v>
      </c>
      <c r="R3979" s="6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1">
        <f t="shared" si="372"/>
        <v>41975.642974537041</v>
      </c>
      <c r="L3980" s="11">
        <f t="shared" si="373"/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374"/>
        <v>0.107</v>
      </c>
      <c r="R3980" s="6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1">
        <f t="shared" si="372"/>
        <v>42069.903437500005</v>
      </c>
      <c r="L3981" s="11">
        <f t="shared" si="373"/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374"/>
        <v>1.8333333333333333E-2</v>
      </c>
      <c r="R3981" s="6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1">
        <f t="shared" si="372"/>
        <v>41795.598923611113</v>
      </c>
      <c r="L3982" s="11">
        <f t="shared" si="373"/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374"/>
        <v>0.18</v>
      </c>
      <c r="R3982" s="6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1">
        <f t="shared" si="372"/>
        <v>42508.179965277777</v>
      </c>
      <c r="L3983" s="11">
        <f t="shared" si="373"/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374"/>
        <v>4.0833333333333333E-2</v>
      </c>
      <c r="R3983" s="6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1">
        <f t="shared" si="372"/>
        <v>42132.809953703705</v>
      </c>
      <c r="L3984" s="11">
        <f t="shared" si="373"/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374"/>
        <v>0.2</v>
      </c>
      <c r="R3984" s="6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1">
        <f t="shared" si="372"/>
        <v>41747.86986111111</v>
      </c>
      <c r="L3985" s="11">
        <f t="shared" si="373"/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374"/>
        <v>0.34802513464991025</v>
      </c>
      <c r="R3985" s="6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1">
        <f t="shared" si="372"/>
        <v>41920.963472222218</v>
      </c>
      <c r="L3986" s="11">
        <f t="shared" si="373"/>
        <v>41951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374"/>
        <v>6.3333333333333339E-2</v>
      </c>
      <c r="R3986" s="6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1">
        <f t="shared" si="372"/>
        <v>42399.707407407404</v>
      </c>
      <c r="L3987" s="11">
        <f t="shared" si="373"/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374"/>
        <v>0.32050000000000001</v>
      </c>
      <c r="R3987" s="6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1">
        <f t="shared" si="372"/>
        <v>42467.548541666663</v>
      </c>
      <c r="L3988" s="11">
        <f t="shared" si="373"/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374"/>
        <v>9.7600000000000006E-2</v>
      </c>
      <c r="R3988" s="6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1">
        <f t="shared" si="372"/>
        <v>41765.92465277778</v>
      </c>
      <c r="L3989" s="11">
        <f t="shared" si="373"/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374"/>
        <v>0.3775</v>
      </c>
      <c r="R3989" s="6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1">
        <f t="shared" si="372"/>
        <v>42230.08116898148</v>
      </c>
      <c r="L3990" s="11">
        <f t="shared" si="373"/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374"/>
        <v>2.1333333333333333E-2</v>
      </c>
      <c r="R3990" s="6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1">
        <f t="shared" si="372"/>
        <v>42286.749780092592</v>
      </c>
      <c r="L3991" s="11">
        <f t="shared" si="373"/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374"/>
        <v>0</v>
      </c>
      <c r="R3991" s="6" t="e">
        <f t="shared" si="375"/>
        <v>#DIV/0!</v>
      </c>
      <c r="S3991" t="str">
        <f t="shared" si="376"/>
        <v>theater</v>
      </c>
      <c r="T3991" t="str">
        <f t="shared" si="377"/>
        <v>plays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1">
        <f t="shared" si="372"/>
        <v>42401.672372685185</v>
      </c>
      <c r="L3992" s="11">
        <f t="shared" si="373"/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374"/>
        <v>4.1818181818181817E-2</v>
      </c>
      <c r="R3992" s="6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1">
        <f t="shared" si="372"/>
        <v>42125.644467592589</v>
      </c>
      <c r="L3993" s="11">
        <f t="shared" si="373"/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374"/>
        <v>0.2</v>
      </c>
      <c r="R3993" s="6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1">
        <f t="shared" si="372"/>
        <v>42289.94049768518</v>
      </c>
      <c r="L3994" s="11">
        <f t="shared" si="373"/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374"/>
        <v>5.4100000000000002E-2</v>
      </c>
      <c r="R3994" s="6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1">
        <f t="shared" si="372"/>
        <v>42107.864722222221</v>
      </c>
      <c r="L3995" s="11">
        <f t="shared" si="373"/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374"/>
        <v>6.0000000000000002E-5</v>
      </c>
      <c r="R3995" s="6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1">
        <f t="shared" si="372"/>
        <v>41809.389930555553</v>
      </c>
      <c r="L3996" s="11">
        <f t="shared" si="373"/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374"/>
        <v>2.5000000000000001E-3</v>
      </c>
      <c r="R3996" s="6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1">
        <f t="shared" si="372"/>
        <v>42019.683761574073</v>
      </c>
      <c r="L3997" s="11">
        <f t="shared" si="373"/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374"/>
        <v>0.35</v>
      </c>
      <c r="R3997" s="6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1">
        <f t="shared" si="372"/>
        <v>41950.26694444444</v>
      </c>
      <c r="L3998" s="11">
        <f t="shared" si="373"/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374"/>
        <v>0.16566666666666666</v>
      </c>
      <c r="R3998" s="6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1">
        <f t="shared" si="372"/>
        <v>42069.391446759255</v>
      </c>
      <c r="L3999" s="11">
        <f t="shared" si="373"/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374"/>
        <v>0</v>
      </c>
      <c r="R3999" s="6" t="e">
        <f t="shared" si="375"/>
        <v>#DIV/0!</v>
      </c>
      <c r="S3999" t="str">
        <f t="shared" si="376"/>
        <v>theater</v>
      </c>
      <c r="T3999" t="str">
        <f t="shared" si="377"/>
        <v>plays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1">
        <f t="shared" si="372"/>
        <v>42061.963263888887</v>
      </c>
      <c r="L4000" s="11">
        <f t="shared" si="373"/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374"/>
        <v>0.57199999999999995</v>
      </c>
      <c r="R4000" s="6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1">
        <f t="shared" si="372"/>
        <v>41842.828680555554</v>
      </c>
      <c r="L4001" s="11">
        <f t="shared" si="373"/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374"/>
        <v>0.16514285714285715</v>
      </c>
      <c r="R4001" s="6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1">
        <f t="shared" si="372"/>
        <v>42437.64534722222</v>
      </c>
      <c r="L4002" s="11">
        <f t="shared" si="373"/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374"/>
        <v>1.25E-3</v>
      </c>
      <c r="R4002" s="6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1">
        <f t="shared" si="372"/>
        <v>42775.964212962965</v>
      </c>
      <c r="L4003" s="11">
        <f t="shared" si="373"/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374"/>
        <v>0.3775</v>
      </c>
      <c r="R4003" s="6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1">
        <f t="shared" si="372"/>
        <v>41879.043530092589</v>
      </c>
      <c r="L4004" s="11">
        <f t="shared" si="373"/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374"/>
        <v>1.84E-2</v>
      </c>
      <c r="R4004" s="6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1">
        <f t="shared" si="372"/>
        <v>42020.587349537032</v>
      </c>
      <c r="L4005" s="11">
        <f t="shared" si="373"/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374"/>
        <v>0.10050000000000001</v>
      </c>
      <c r="R4005" s="6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1">
        <f t="shared" si="372"/>
        <v>41890.16269675926</v>
      </c>
      <c r="L4006" s="11">
        <f t="shared" si="373"/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374"/>
        <v>2E-3</v>
      </c>
      <c r="R4006" s="6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1">
        <f t="shared" si="372"/>
        <v>41872.807696759257</v>
      </c>
      <c r="L4007" s="11">
        <f t="shared" si="373"/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374"/>
        <v>1.3333333333333334E-2</v>
      </c>
      <c r="R4007" s="6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1">
        <f t="shared" si="372"/>
        <v>42391.772997685184</v>
      </c>
      <c r="L4008" s="11">
        <f t="shared" si="373"/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374"/>
        <v>6.666666666666667E-5</v>
      </c>
      <c r="R4008" s="6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1">
        <f t="shared" si="372"/>
        <v>41848.772928240738</v>
      </c>
      <c r="L4009" s="11">
        <f t="shared" si="373"/>
        <v>41877.686111111114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374"/>
        <v>2.5000000000000001E-3</v>
      </c>
      <c r="R4009" s="6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1">
        <f t="shared" si="372"/>
        <v>42177.964201388888</v>
      </c>
      <c r="L4010" s="11">
        <f t="shared" si="373"/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374"/>
        <v>0.06</v>
      </c>
      <c r="R4010" s="6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1">
        <f t="shared" si="372"/>
        <v>41851.700925925928</v>
      </c>
      <c r="L4011" s="11">
        <f t="shared" si="373"/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374"/>
        <v>3.8860103626943004E-2</v>
      </c>
      <c r="R4011" s="6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1">
        <f t="shared" si="372"/>
        <v>41921.770439814813</v>
      </c>
      <c r="L4012" s="11">
        <f t="shared" si="373"/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374"/>
        <v>0.24194444444444443</v>
      </c>
      <c r="R4012" s="6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1">
        <f t="shared" si="372"/>
        <v>42002.54488425926</v>
      </c>
      <c r="L4013" s="11">
        <f t="shared" si="373"/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374"/>
        <v>7.5999999999999998E-2</v>
      </c>
      <c r="R4013" s="6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1">
        <f t="shared" si="372"/>
        <v>42096.544548611113</v>
      </c>
      <c r="L4014" s="11">
        <f t="shared" si="373"/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374"/>
        <v>0</v>
      </c>
      <c r="R4014" s="6" t="e">
        <f t="shared" si="375"/>
        <v>#DIV/0!</v>
      </c>
      <c r="S4014" t="str">
        <f t="shared" si="376"/>
        <v>theater</v>
      </c>
      <c r="T4014" t="str">
        <f t="shared" si="377"/>
        <v>plays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1">
        <f t="shared" si="372"/>
        <v>42021.301192129627</v>
      </c>
      <c r="L4015" s="11">
        <f t="shared" si="373"/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374"/>
        <v>1.2999999999999999E-2</v>
      </c>
      <c r="R4015" s="6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1">
        <f t="shared" si="372"/>
        <v>42419.246168981481</v>
      </c>
      <c r="L4016" s="11">
        <f t="shared" si="373"/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374"/>
        <v>0</v>
      </c>
      <c r="R4016" s="6" t="e">
        <f t="shared" si="375"/>
        <v>#DIV/0!</v>
      </c>
      <c r="S4016" t="str">
        <f t="shared" si="376"/>
        <v>theater</v>
      </c>
      <c r="T4016" t="str">
        <f t="shared" si="377"/>
        <v>plays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1">
        <f t="shared" si="372"/>
        <v>42174.780821759254</v>
      </c>
      <c r="L4017" s="11">
        <f t="shared" si="373"/>
        <v>42204.780821759254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374"/>
        <v>1.4285714285714287E-4</v>
      </c>
      <c r="R4017" s="6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1">
        <f t="shared" si="372"/>
        <v>41869.872685185182</v>
      </c>
      <c r="L4018" s="11">
        <f t="shared" si="373"/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374"/>
        <v>0.14000000000000001</v>
      </c>
      <c r="R4018" s="6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1">
        <f t="shared" si="372"/>
        <v>41856.672152777777</v>
      </c>
      <c r="L4019" s="11">
        <f t="shared" si="373"/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374"/>
        <v>1.0500000000000001E-2</v>
      </c>
      <c r="R4019" s="6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1">
        <f t="shared" si="372"/>
        <v>42620.91097222222</v>
      </c>
      <c r="L4020" s="11">
        <f t="shared" si="373"/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374"/>
        <v>8.666666666666667E-2</v>
      </c>
      <c r="R4020" s="6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1">
        <f t="shared" si="372"/>
        <v>42417.675879629634</v>
      </c>
      <c r="L4021" s="11">
        <f t="shared" si="373"/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374"/>
        <v>8.2857142857142851E-3</v>
      </c>
      <c r="R4021" s="6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1">
        <f t="shared" si="372"/>
        <v>42057.190960648149</v>
      </c>
      <c r="L4022" s="11">
        <f t="shared" si="373"/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374"/>
        <v>0.16666666666666666</v>
      </c>
      <c r="R4022" s="6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1">
        <f t="shared" si="372"/>
        <v>41878.911550925928</v>
      </c>
      <c r="L4023" s="11">
        <f t="shared" si="373"/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374"/>
        <v>8.3333333333333332E-3</v>
      </c>
      <c r="R4023" s="6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1">
        <f t="shared" si="372"/>
        <v>41990.584108796291</v>
      </c>
      <c r="L4024" s="11">
        <f t="shared" si="373"/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374"/>
        <v>0.69561111111111107</v>
      </c>
      <c r="R4024" s="6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1">
        <f t="shared" si="372"/>
        <v>42408.999571759254</v>
      </c>
      <c r="L4025" s="11">
        <f t="shared" si="373"/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374"/>
        <v>0</v>
      </c>
      <c r="R4025" s="6" t="e">
        <f t="shared" si="375"/>
        <v>#DIV/0!</v>
      </c>
      <c r="S4025" t="str">
        <f t="shared" si="376"/>
        <v>theater</v>
      </c>
      <c r="T4025" t="str">
        <f t="shared" si="377"/>
        <v>plays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1">
        <f t="shared" si="372"/>
        <v>42217.670104166667</v>
      </c>
      <c r="L4026" s="11">
        <f t="shared" si="373"/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374"/>
        <v>1.2500000000000001E-2</v>
      </c>
      <c r="R4026" s="6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1">
        <f t="shared" si="372"/>
        <v>42151.237685185188</v>
      </c>
      <c r="L4027" s="11">
        <f t="shared" si="373"/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374"/>
        <v>0.05</v>
      </c>
      <c r="R4027" s="6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1">
        <f t="shared" si="372"/>
        <v>42282.655543981484</v>
      </c>
      <c r="L4028" s="11">
        <f t="shared" si="373"/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374"/>
        <v>0</v>
      </c>
      <c r="R4028" s="6" t="e">
        <f t="shared" si="375"/>
        <v>#DIV/0!</v>
      </c>
      <c r="S4028" t="str">
        <f t="shared" si="376"/>
        <v>theater</v>
      </c>
      <c r="T4028" t="str">
        <f t="shared" si="377"/>
        <v>plays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1">
        <f t="shared" si="372"/>
        <v>42768.97084490741</v>
      </c>
      <c r="L4029" s="11">
        <f t="shared" si="373"/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374"/>
        <v>7.166666666666667E-2</v>
      </c>
      <c r="R4029" s="6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1">
        <f t="shared" si="372"/>
        <v>41765.938657407409</v>
      </c>
      <c r="L4030" s="11">
        <f t="shared" si="373"/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374"/>
        <v>0.28050000000000003</v>
      </c>
      <c r="R4030" s="6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1">
        <f t="shared" si="372"/>
        <v>42322.025115740747</v>
      </c>
      <c r="L4031" s="11">
        <f t="shared" si="373"/>
        <v>42352.025115740747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374"/>
        <v>0</v>
      </c>
      <c r="R4031" s="6" t="e">
        <f t="shared" si="375"/>
        <v>#DIV/0!</v>
      </c>
      <c r="S4031" t="str">
        <f t="shared" si="376"/>
        <v>theater</v>
      </c>
      <c r="T4031" t="str">
        <f t="shared" si="377"/>
        <v>plays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1">
        <f t="shared" si="372"/>
        <v>42374.655081018514</v>
      </c>
      <c r="L4032" s="11">
        <f t="shared" si="373"/>
        <v>42403.784027777772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374"/>
        <v>0.16</v>
      </c>
      <c r="R4032" s="6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1">
        <f t="shared" si="372"/>
        <v>41941.585231481484</v>
      </c>
      <c r="L4033" s="11">
        <f t="shared" si="373"/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374"/>
        <v>0</v>
      </c>
      <c r="R4033" s="6" t="e">
        <f t="shared" si="375"/>
        <v>#DIV/0!</v>
      </c>
      <c r="S4033" t="str">
        <f t="shared" si="376"/>
        <v>theater</v>
      </c>
      <c r="T4033" t="str">
        <f t="shared" si="377"/>
        <v>plays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1">
        <f t="shared" si="372"/>
        <v>42293.809212962966</v>
      </c>
      <c r="L4034" s="11">
        <f t="shared" si="373"/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374"/>
        <v>6.8287037037037035E-2</v>
      </c>
      <c r="R4034" s="6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1">
        <f t="shared" ref="K4035:K4098" si="378">(((J4035/60)/60)/24)+DATE(1970,1,1)</f>
        <v>42614.268796296295</v>
      </c>
      <c r="L4035" s="11">
        <f t="shared" ref="L4035:L4098" si="379">(((I4035/60)/60)/24)+DATE(1970,1,1)</f>
        <v>42645.375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380">E4035/D4035</f>
        <v>0.25698702928870293</v>
      </c>
      <c r="R4035" s="6">
        <f t="shared" ref="R4035:R4098" si="381">E4035/N4035</f>
        <v>65.340319148936175</v>
      </c>
      <c r="S4035" t="str">
        <f t="shared" ref="S4035:S4098" si="382">LEFT(P4035, SEARCH("/", P4035)-1)</f>
        <v>theater</v>
      </c>
      <c r="T4035" t="str">
        <f t="shared" ref="T4035:T4098" si="383">RIGHT(P4035,LEN(P4035)-SEARCH("/",P4035))</f>
        <v>plays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1">
        <f t="shared" si="378"/>
        <v>42067.947337962964</v>
      </c>
      <c r="L4036" s="11">
        <f t="shared" si="379"/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380"/>
        <v>1.4814814814814815E-2</v>
      </c>
      <c r="R4036" s="6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1">
        <f t="shared" si="378"/>
        <v>41903.882951388885</v>
      </c>
      <c r="L4037" s="11">
        <f t="shared" si="379"/>
        <v>41933.882951388885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380"/>
        <v>0.36849999999999999</v>
      </c>
      <c r="R4037" s="6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1">
        <f t="shared" si="378"/>
        <v>41804.937083333331</v>
      </c>
      <c r="L4038" s="11">
        <f t="shared" si="379"/>
        <v>41821.9375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380"/>
        <v>0.47049999999999997</v>
      </c>
      <c r="R4038" s="6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1">
        <f t="shared" si="378"/>
        <v>42497.070775462969</v>
      </c>
      <c r="L4039" s="11">
        <f t="shared" si="379"/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380"/>
        <v>0.11428571428571428</v>
      </c>
      <c r="R4039" s="6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1">
        <f t="shared" si="378"/>
        <v>41869.798726851855</v>
      </c>
      <c r="L4040" s="11">
        <f t="shared" si="379"/>
        <v>41929.798726851855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380"/>
        <v>0.12039999999999999</v>
      </c>
      <c r="R4040" s="6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1">
        <f t="shared" si="378"/>
        <v>42305.670914351853</v>
      </c>
      <c r="L4041" s="11">
        <f t="shared" si="379"/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380"/>
        <v>0.6</v>
      </c>
      <c r="R4041" s="6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1">
        <f t="shared" si="378"/>
        <v>42144.231527777782</v>
      </c>
      <c r="L4042" s="11">
        <f t="shared" si="379"/>
        <v>42203.125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380"/>
        <v>0.3125</v>
      </c>
      <c r="R4042" s="6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1">
        <f t="shared" si="378"/>
        <v>42559.474004629628</v>
      </c>
      <c r="L4043" s="11">
        <f t="shared" si="379"/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380"/>
        <v>4.1999999999999997E-3</v>
      </c>
      <c r="R4043" s="6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1">
        <f t="shared" si="378"/>
        <v>41995.084074074075</v>
      </c>
      <c r="L4044" s="11">
        <f t="shared" si="379"/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380"/>
        <v>2.0999999999999999E-3</v>
      </c>
      <c r="R4044" s="6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1">
        <f t="shared" si="378"/>
        <v>41948.957465277781</v>
      </c>
      <c r="L4045" s="11">
        <f t="shared" si="379"/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380"/>
        <v>0</v>
      </c>
      <c r="R4045" s="6" t="e">
        <f t="shared" si="381"/>
        <v>#DIV/0!</v>
      </c>
      <c r="S4045" t="str">
        <f t="shared" si="382"/>
        <v>theater</v>
      </c>
      <c r="T4045" t="str">
        <f t="shared" si="383"/>
        <v>plays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1">
        <f t="shared" si="378"/>
        <v>42074.219699074078</v>
      </c>
      <c r="L4046" s="11">
        <f t="shared" si="379"/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380"/>
        <v>0.375</v>
      </c>
      <c r="R4046" s="6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1">
        <f t="shared" si="378"/>
        <v>41842.201261574075</v>
      </c>
      <c r="L4047" s="11">
        <f t="shared" si="379"/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380"/>
        <v>2.0000000000000001E-4</v>
      </c>
      <c r="R4047" s="6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1">
        <f t="shared" si="378"/>
        <v>41904.650578703702</v>
      </c>
      <c r="L4048" s="11">
        <f t="shared" si="379"/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380"/>
        <v>8.2142857142857142E-2</v>
      </c>
      <c r="R4048" s="6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1">
        <f t="shared" si="378"/>
        <v>41991.022488425922</v>
      </c>
      <c r="L4049" s="11">
        <f t="shared" si="379"/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380"/>
        <v>2.1999999999999999E-2</v>
      </c>
      <c r="R4049" s="6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1">
        <f t="shared" si="378"/>
        <v>42436.509108796294</v>
      </c>
      <c r="L4050" s="11">
        <f t="shared" si="379"/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380"/>
        <v>0.17652941176470588</v>
      </c>
      <c r="R4050" s="6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1">
        <f t="shared" si="378"/>
        <v>42169.958506944444</v>
      </c>
      <c r="L4051" s="11">
        <f t="shared" si="379"/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380"/>
        <v>8.0000000000000004E-4</v>
      </c>
      <c r="R4051" s="6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1">
        <f t="shared" si="378"/>
        <v>41905.636469907404</v>
      </c>
      <c r="L4052" s="11">
        <f t="shared" si="379"/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380"/>
        <v>6.6666666666666664E-4</v>
      </c>
      <c r="R4052" s="6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1">
        <f t="shared" si="378"/>
        <v>41761.810150462967</v>
      </c>
      <c r="L4053" s="11">
        <f t="shared" si="379"/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380"/>
        <v>0</v>
      </c>
      <c r="R4053" s="6" t="e">
        <f t="shared" si="381"/>
        <v>#DIV/0!</v>
      </c>
      <c r="S4053" t="str">
        <f t="shared" si="382"/>
        <v>theater</v>
      </c>
      <c r="T4053" t="str">
        <f t="shared" si="383"/>
        <v>plays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1">
        <f t="shared" si="378"/>
        <v>41865.878657407404</v>
      </c>
      <c r="L4054" s="11">
        <f t="shared" si="379"/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380"/>
        <v>0.37533333333333335</v>
      </c>
      <c r="R4054" s="6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1">
        <f t="shared" si="378"/>
        <v>41928.690138888887</v>
      </c>
      <c r="L4055" s="11">
        <f t="shared" si="379"/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380"/>
        <v>0.22</v>
      </c>
      <c r="R4055" s="6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1">
        <f t="shared" si="378"/>
        <v>42613.841261574074</v>
      </c>
      <c r="L4056" s="11">
        <f t="shared" si="379"/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380"/>
        <v>0</v>
      </c>
      <c r="R4056" s="6" t="e">
        <f t="shared" si="381"/>
        <v>#DIV/0!</v>
      </c>
      <c r="S4056" t="str">
        <f t="shared" si="382"/>
        <v>theater</v>
      </c>
      <c r="T4056" t="str">
        <f t="shared" si="383"/>
        <v>plays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1">
        <f t="shared" si="378"/>
        <v>41779.648506944446</v>
      </c>
      <c r="L4057" s="11">
        <f t="shared" si="379"/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380"/>
        <v>0.1762</v>
      </c>
      <c r="R4057" s="6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1">
        <f t="shared" si="378"/>
        <v>42534.933321759265</v>
      </c>
      <c r="L4058" s="11">
        <f t="shared" si="379"/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380"/>
        <v>0.53</v>
      </c>
      <c r="R4058" s="6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1">
        <f t="shared" si="378"/>
        <v>42310.968518518523</v>
      </c>
      <c r="L4059" s="11">
        <f t="shared" si="379"/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380"/>
        <v>0.22142857142857142</v>
      </c>
      <c r="R4059" s="6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1">
        <f t="shared" si="378"/>
        <v>42446.060694444444</v>
      </c>
      <c r="L4060" s="11">
        <f t="shared" si="379"/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380"/>
        <v>2.5333333333333333E-2</v>
      </c>
      <c r="R4060" s="6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1">
        <f t="shared" si="378"/>
        <v>41866.640648148146</v>
      </c>
      <c r="L4061" s="11">
        <f t="shared" si="379"/>
        <v>41898.125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380"/>
        <v>2.5000000000000001E-2</v>
      </c>
      <c r="R4061" s="6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1">
        <f t="shared" si="378"/>
        <v>41779.695092592592</v>
      </c>
      <c r="L4062" s="11">
        <f t="shared" si="379"/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380"/>
        <v>2.8500000000000001E-2</v>
      </c>
      <c r="R4062" s="6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1">
        <f t="shared" si="378"/>
        <v>42421.141469907408</v>
      </c>
      <c r="L4063" s="11">
        <f t="shared" si="379"/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380"/>
        <v>0</v>
      </c>
      <c r="R4063" s="6" t="e">
        <f t="shared" si="381"/>
        <v>#DIV/0!</v>
      </c>
      <c r="S4063" t="str">
        <f t="shared" si="382"/>
        <v>theater</v>
      </c>
      <c r="T4063" t="str">
        <f t="shared" si="383"/>
        <v>plays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1">
        <f t="shared" si="378"/>
        <v>42523.739212962959</v>
      </c>
      <c r="L4064" s="11">
        <f t="shared" si="379"/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380"/>
        <v>2.4500000000000001E-2</v>
      </c>
      <c r="R4064" s="6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1">
        <f t="shared" si="378"/>
        <v>41787.681527777779</v>
      </c>
      <c r="L4065" s="11">
        <f t="shared" si="379"/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380"/>
        <v>1.4210526315789474E-2</v>
      </c>
      <c r="R4065" s="6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1">
        <f t="shared" si="378"/>
        <v>42093.588263888887</v>
      </c>
      <c r="L4066" s="11">
        <f t="shared" si="379"/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380"/>
        <v>0.1925</v>
      </c>
      <c r="R4066" s="6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1">
        <f t="shared" si="378"/>
        <v>41833.951516203706</v>
      </c>
      <c r="L4067" s="11">
        <f t="shared" si="379"/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380"/>
        <v>6.7499999999999999E-3</v>
      </c>
      <c r="R4067" s="6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1">
        <f t="shared" si="378"/>
        <v>42479.039212962962</v>
      </c>
      <c r="L4068" s="11">
        <f t="shared" si="379"/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380"/>
        <v>1.6666666666666668E-3</v>
      </c>
      <c r="R4068" s="6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1">
        <f t="shared" si="378"/>
        <v>42235.117476851854</v>
      </c>
      <c r="L4069" s="11">
        <f t="shared" si="379"/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380"/>
        <v>0.60899999999999999</v>
      </c>
      <c r="R4069" s="6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1">
        <f t="shared" si="378"/>
        <v>42718.963599537034</v>
      </c>
      <c r="L4070" s="11">
        <f t="shared" si="379"/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380"/>
        <v>0.01</v>
      </c>
      <c r="R4070" s="6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1">
        <f t="shared" si="378"/>
        <v>42022.661527777775</v>
      </c>
      <c r="L4071" s="11">
        <f t="shared" si="379"/>
        <v>42063.5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380"/>
        <v>0.34399999999999997</v>
      </c>
      <c r="R4071" s="6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1">
        <f t="shared" si="378"/>
        <v>42031.666898148149</v>
      </c>
      <c r="L4072" s="11">
        <f t="shared" si="379"/>
        <v>42064.125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380"/>
        <v>0.16500000000000001</v>
      </c>
      <c r="R4072" s="6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1">
        <f t="shared" si="378"/>
        <v>42700.804756944446</v>
      </c>
      <c r="L4073" s="11">
        <f t="shared" si="379"/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380"/>
        <v>0</v>
      </c>
      <c r="R4073" s="6" t="e">
        <f t="shared" si="381"/>
        <v>#DIV/0!</v>
      </c>
      <c r="S4073" t="str">
        <f t="shared" si="382"/>
        <v>theater</v>
      </c>
      <c r="T4073" t="str">
        <f t="shared" si="383"/>
        <v>plays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1">
        <f t="shared" si="378"/>
        <v>41812.77443287037</v>
      </c>
      <c r="L4074" s="11">
        <f t="shared" si="379"/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380"/>
        <v>4.0000000000000001E-3</v>
      </c>
      <c r="R4074" s="6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1">
        <f t="shared" si="378"/>
        <v>42078.34520833334</v>
      </c>
      <c r="L4075" s="11">
        <f t="shared" si="379"/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380"/>
        <v>1.0571428571428572E-2</v>
      </c>
      <c r="R4075" s="6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1">
        <f t="shared" si="378"/>
        <v>42283.552951388891</v>
      </c>
      <c r="L4076" s="11">
        <f t="shared" si="379"/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380"/>
        <v>0.26727272727272727</v>
      </c>
      <c r="R4076" s="6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1">
        <f t="shared" si="378"/>
        <v>41779.045937499999</v>
      </c>
      <c r="L4077" s="11">
        <f t="shared" si="379"/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380"/>
        <v>0.28799999999999998</v>
      </c>
      <c r="R4077" s="6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1">
        <f t="shared" si="378"/>
        <v>41905.795706018522</v>
      </c>
      <c r="L4078" s="11">
        <f t="shared" si="379"/>
        <v>41933.82708333333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380"/>
        <v>0</v>
      </c>
      <c r="R4078" s="6" t="e">
        <f t="shared" si="381"/>
        <v>#DIV/0!</v>
      </c>
      <c r="S4078" t="str">
        <f t="shared" si="382"/>
        <v>theater</v>
      </c>
      <c r="T4078" t="str">
        <f t="shared" si="383"/>
        <v>plays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1">
        <f t="shared" si="378"/>
        <v>42695.7105787037</v>
      </c>
      <c r="L4079" s="11">
        <f t="shared" si="379"/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380"/>
        <v>8.8999999999999996E-2</v>
      </c>
      <c r="R4079" s="6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1">
        <f t="shared" si="378"/>
        <v>42732.787523148145</v>
      </c>
      <c r="L4080" s="11">
        <f t="shared" si="379"/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380"/>
        <v>0</v>
      </c>
      <c r="R4080" s="6" t="e">
        <f t="shared" si="381"/>
        <v>#DIV/0!</v>
      </c>
      <c r="S4080" t="str">
        <f t="shared" si="382"/>
        <v>theater</v>
      </c>
      <c r="T4080" t="str">
        <f t="shared" si="383"/>
        <v>plays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1">
        <f t="shared" si="378"/>
        <v>42510.938900462963</v>
      </c>
      <c r="L4081" s="11">
        <f t="shared" si="379"/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380"/>
        <v>1.6666666666666668E-3</v>
      </c>
      <c r="R4081" s="6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1">
        <f t="shared" si="378"/>
        <v>42511.698101851856</v>
      </c>
      <c r="L4082" s="11">
        <f t="shared" si="379"/>
        <v>42535.787500000006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380"/>
        <v>0</v>
      </c>
      <c r="R4082" s="6" t="e">
        <f t="shared" si="381"/>
        <v>#DIV/0!</v>
      </c>
      <c r="S4082" t="str">
        <f t="shared" si="382"/>
        <v>theater</v>
      </c>
      <c r="T4082" t="str">
        <f t="shared" si="383"/>
        <v>plays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1">
        <f t="shared" si="378"/>
        <v>42041.581307870365</v>
      </c>
      <c r="L4083" s="11">
        <f t="shared" si="379"/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380"/>
        <v>0.15737410071942445</v>
      </c>
      <c r="R4083" s="6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1">
        <f t="shared" si="378"/>
        <v>42307.189270833333</v>
      </c>
      <c r="L4084" s="11">
        <f t="shared" si="379"/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380"/>
        <v>0.02</v>
      </c>
      <c r="R4084" s="6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1">
        <f t="shared" si="378"/>
        <v>42353.761759259258</v>
      </c>
      <c r="L4085" s="11">
        <f t="shared" si="379"/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380"/>
        <v>0.21685714285714286</v>
      </c>
      <c r="R4085" s="6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1">
        <f t="shared" si="378"/>
        <v>42622.436412037037</v>
      </c>
      <c r="L4086" s="11">
        <f t="shared" si="379"/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380"/>
        <v>3.3333333333333335E-3</v>
      </c>
      <c r="R4086" s="6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1">
        <f t="shared" si="378"/>
        <v>42058.603877314818</v>
      </c>
      <c r="L4087" s="11">
        <f t="shared" si="379"/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380"/>
        <v>2.8571428571428571E-3</v>
      </c>
      <c r="R4087" s="6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1">
        <f t="shared" si="378"/>
        <v>42304.940960648149</v>
      </c>
      <c r="L4088" s="11">
        <f t="shared" si="379"/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380"/>
        <v>4.7E-2</v>
      </c>
      <c r="R4088" s="6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1">
        <f t="shared" si="378"/>
        <v>42538.742893518516</v>
      </c>
      <c r="L4089" s="11">
        <f t="shared" si="379"/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380"/>
        <v>0</v>
      </c>
      <c r="R4089" s="6" t="e">
        <f t="shared" si="381"/>
        <v>#DIV/0!</v>
      </c>
      <c r="S4089" t="str">
        <f t="shared" si="382"/>
        <v>theater</v>
      </c>
      <c r="T4089" t="str">
        <f t="shared" si="383"/>
        <v>plays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1">
        <f t="shared" si="378"/>
        <v>41990.612546296295</v>
      </c>
      <c r="L4090" s="11">
        <f t="shared" si="379"/>
        <v>42020.434722222228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380"/>
        <v>0.108</v>
      </c>
      <c r="R4090" s="6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1">
        <f t="shared" si="378"/>
        <v>42122.732499999998</v>
      </c>
      <c r="L4091" s="11">
        <f t="shared" si="379"/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380"/>
        <v>4.8000000000000001E-2</v>
      </c>
      <c r="R4091" s="6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1">
        <f t="shared" si="378"/>
        <v>42209.67288194444</v>
      </c>
      <c r="L4092" s="11">
        <f t="shared" si="379"/>
        <v>42223.625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380"/>
        <v>3.2000000000000001E-2</v>
      </c>
      <c r="R4092" s="6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1">
        <f t="shared" si="378"/>
        <v>41990.506377314814</v>
      </c>
      <c r="L4093" s="11">
        <f t="shared" si="379"/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380"/>
        <v>0.1275</v>
      </c>
      <c r="R4093" s="6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1">
        <f t="shared" si="378"/>
        <v>42039.194988425923</v>
      </c>
      <c r="L4094" s="11">
        <f t="shared" si="379"/>
        <v>42099.153321759266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380"/>
        <v>1.8181818181818181E-4</v>
      </c>
      <c r="R4094" s="6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1">
        <f t="shared" si="378"/>
        <v>42178.815891203703</v>
      </c>
      <c r="L4095" s="11">
        <f t="shared" si="379"/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380"/>
        <v>2.4E-2</v>
      </c>
      <c r="R4095" s="6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1">
        <f t="shared" si="378"/>
        <v>41890.086805555555</v>
      </c>
      <c r="L4096" s="11">
        <f t="shared" si="379"/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380"/>
        <v>0.36499999999999999</v>
      </c>
      <c r="R4096" s="6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1">
        <f t="shared" si="378"/>
        <v>42693.031828703708</v>
      </c>
      <c r="L4097" s="11">
        <f t="shared" si="379"/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380"/>
        <v>2.6666666666666668E-2</v>
      </c>
      <c r="R4097" s="6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1">
        <f t="shared" si="378"/>
        <v>42750.530312499999</v>
      </c>
      <c r="L4098" s="11">
        <f t="shared" si="379"/>
        <v>42794.368749999994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380"/>
        <v>0.11428571428571428</v>
      </c>
      <c r="R4098" s="6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1">
        <f t="shared" ref="K4099:K4115" si="384">(((J4099/60)/60)/24)+DATE(1970,1,1)</f>
        <v>42344.824502314819</v>
      </c>
      <c r="L4099" s="11">
        <f t="shared" ref="L4099:L4115" si="385">(((I4099/60)/60)/24)+DATE(1970,1,1)</f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386">E4099/D4099</f>
        <v>0</v>
      </c>
      <c r="R4099" s="6" t="e">
        <f t="shared" ref="R4099:R4115" si="387">E4099/N4099</f>
        <v>#DIV/0!</v>
      </c>
      <c r="S4099" t="str">
        <f t="shared" ref="S4099:S4115" si="388">LEFT(P4099, SEARCH("/", P4099)-1)</f>
        <v>theater</v>
      </c>
      <c r="T4099" t="str">
        <f t="shared" ref="T4099:T4115" si="389">RIGHT(P4099,LEN(P4099)-SEARCH("/",P4099))</f>
        <v>plays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1">
        <f t="shared" si="384"/>
        <v>42495.722187499996</v>
      </c>
      <c r="L4100" s="11">
        <f t="shared" si="385"/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386"/>
        <v>0</v>
      </c>
      <c r="R4100" s="6" t="e">
        <f t="shared" si="387"/>
        <v>#DIV/0!</v>
      </c>
      <c r="S4100" t="str">
        <f t="shared" si="388"/>
        <v>theater</v>
      </c>
      <c r="T4100" t="str">
        <f t="shared" si="389"/>
        <v>plays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1">
        <f t="shared" si="384"/>
        <v>42570.850381944445</v>
      </c>
      <c r="L4101" s="11">
        <f t="shared" si="385"/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386"/>
        <v>1.1111111111111112E-2</v>
      </c>
      <c r="R4101" s="6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1">
        <f t="shared" si="384"/>
        <v>41927.124884259261</v>
      </c>
      <c r="L4102" s="11">
        <f t="shared" si="385"/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386"/>
        <v>0</v>
      </c>
      <c r="R4102" s="6" t="e">
        <f t="shared" si="387"/>
        <v>#DIV/0!</v>
      </c>
      <c r="S4102" t="str">
        <f t="shared" si="388"/>
        <v>theater</v>
      </c>
      <c r="T4102" t="str">
        <f t="shared" si="389"/>
        <v>plays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1">
        <f t="shared" si="384"/>
        <v>42730.903726851851</v>
      </c>
      <c r="L4103" s="11">
        <f t="shared" si="385"/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386"/>
        <v>0</v>
      </c>
      <c r="R4103" s="6" t="e">
        <f t="shared" si="387"/>
        <v>#DIV/0!</v>
      </c>
      <c r="S4103" t="str">
        <f t="shared" si="388"/>
        <v>theater</v>
      </c>
      <c r="T4103" t="str">
        <f t="shared" si="389"/>
        <v>plays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1">
        <f t="shared" si="384"/>
        <v>42475.848067129627</v>
      </c>
      <c r="L4104" s="11">
        <f t="shared" si="385"/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386"/>
        <v>0.27400000000000002</v>
      </c>
      <c r="R4104" s="6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1">
        <f t="shared" si="384"/>
        <v>42188.83293981482</v>
      </c>
      <c r="L4105" s="11">
        <f t="shared" si="385"/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386"/>
        <v>0.1</v>
      </c>
      <c r="R4105" s="6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1">
        <f t="shared" si="384"/>
        <v>42640.278171296297</v>
      </c>
      <c r="L4106" s="11">
        <f t="shared" si="385"/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386"/>
        <v>0.21366666666666667</v>
      </c>
      <c r="R4106" s="6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1">
        <f t="shared" si="384"/>
        <v>42697.010520833333</v>
      </c>
      <c r="L4107" s="11">
        <f t="shared" si="385"/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386"/>
        <v>6.9696969696969702E-2</v>
      </c>
      <c r="R4107" s="6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1">
        <f t="shared" si="384"/>
        <v>42053.049375000002</v>
      </c>
      <c r="L4108" s="11">
        <f t="shared" si="385"/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386"/>
        <v>0.70599999999999996</v>
      </c>
      <c r="R4108" s="6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1">
        <f t="shared" si="384"/>
        <v>41883.916678240741</v>
      </c>
      <c r="L4109" s="11">
        <f t="shared" si="385"/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386"/>
        <v>2.0500000000000001E-2</v>
      </c>
      <c r="R4109" s="6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1">
        <f t="shared" si="384"/>
        <v>42767.031678240746</v>
      </c>
      <c r="L4110" s="11">
        <f t="shared" si="385"/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386"/>
        <v>1.9666666666666666E-2</v>
      </c>
      <c r="R4110" s="6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1">
        <f t="shared" si="384"/>
        <v>42307.539398148147</v>
      </c>
      <c r="L4111" s="11">
        <f t="shared" si="385"/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386"/>
        <v>0</v>
      </c>
      <c r="R4111" s="6" t="e">
        <f t="shared" si="387"/>
        <v>#DIV/0!</v>
      </c>
      <c r="S4111" t="str">
        <f t="shared" si="388"/>
        <v>theater</v>
      </c>
      <c r="T4111" t="str">
        <f t="shared" si="389"/>
        <v>plays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1">
        <f t="shared" si="384"/>
        <v>42512.626747685179</v>
      </c>
      <c r="L4112" s="11">
        <f t="shared" si="385"/>
        <v>42572.626747685179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386"/>
        <v>0.28666666666666668</v>
      </c>
      <c r="R4112" s="6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1">
        <f t="shared" si="384"/>
        <v>42029.135879629626</v>
      </c>
      <c r="L4113" s="11">
        <f t="shared" si="385"/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386"/>
        <v>3.1333333333333331E-2</v>
      </c>
      <c r="R4113" s="6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1">
        <f t="shared" si="384"/>
        <v>42400.946597222224</v>
      </c>
      <c r="L4114" s="11">
        <f t="shared" si="385"/>
        <v>42428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386"/>
        <v>4.0000000000000002E-4</v>
      </c>
      <c r="R4114" s="6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1">
        <f t="shared" si="384"/>
        <v>42358.573182870372</v>
      </c>
      <c r="L4115" s="11">
        <f t="shared" si="385"/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386"/>
        <v>2E-3</v>
      </c>
      <c r="R4115" s="6">
        <f t="shared" si="387"/>
        <v>1</v>
      </c>
      <c r="S4115" t="str">
        <f t="shared" si="388"/>
        <v>theater</v>
      </c>
      <c r="T4115" t="str">
        <f t="shared" si="389"/>
        <v>plays</v>
      </c>
    </row>
  </sheetData>
  <autoFilter ref="A1:T4115" xr:uid="{C03F5876-26EB-DC4E-84B1-65CC2C97B8F4}"/>
  <conditionalFormatting sqref="F2:F4115">
    <cfRule type="cellIs" dxfId="3" priority="13" operator="equal">
      <formula>$W$5</formula>
    </cfRule>
    <cfRule type="cellIs" dxfId="2" priority="14" operator="equal">
      <formula>$W$4</formula>
    </cfRule>
    <cfRule type="cellIs" dxfId="1" priority="16" operator="equal">
      <formula>$W$3</formula>
    </cfRule>
    <cfRule type="cellIs" dxfId="0" priority="17" operator="equal">
      <formula>$W$2</formula>
    </cfRule>
  </conditionalFormatting>
  <conditionalFormatting sqref="Z380:Z3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:Q1048576 R1:U1">
    <cfRule type="colorScale" priority="1">
      <colorScale>
        <cfvo type="percentile" val="10"/>
        <cfvo type="percentile" val="50"/>
        <cfvo type="percentile" val="90"/>
        <color rgb="FFFF7128"/>
        <color rgb="FF00B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4C86-4CB3-6440-9D9E-CF28B7AF327D}">
  <sheetPr>
    <tabColor theme="9"/>
  </sheetPr>
  <dimension ref="B2:G15"/>
  <sheetViews>
    <sheetView workbookViewId="0">
      <selection activeCell="F20" sqref="F20"/>
    </sheetView>
  </sheetViews>
  <sheetFormatPr baseColWidth="10" defaultRowHeight="15" x14ac:dyDescent="0.2"/>
  <cols>
    <col min="2" max="3" width="14.83203125" bestFit="1" customWidth="1"/>
    <col min="4" max="4" width="5.5" bestFit="1" customWidth="1"/>
    <col min="5" max="5" width="4" bestFit="1" customWidth="1"/>
    <col min="6" max="6" width="8.83203125" customWidth="1"/>
    <col min="7" max="7" width="10" bestFit="1" customWidth="1"/>
  </cols>
  <sheetData>
    <row r="2" spans="2:7" x14ac:dyDescent="0.2">
      <c r="B2" s="8" t="s">
        <v>8223</v>
      </c>
      <c r="C2" t="s">
        <v>8355</v>
      </c>
    </row>
    <row r="4" spans="2:7" x14ac:dyDescent="0.2">
      <c r="B4" s="8" t="s">
        <v>8311</v>
      </c>
      <c r="C4" s="8" t="s">
        <v>8313</v>
      </c>
    </row>
    <row r="5" spans="2:7" x14ac:dyDescent="0.2">
      <c r="B5" s="8" t="s">
        <v>8309</v>
      </c>
      <c r="C5" s="10" t="s">
        <v>8220</v>
      </c>
      <c r="D5" s="10" t="s">
        <v>8221</v>
      </c>
      <c r="E5" s="10" t="s">
        <v>8222</v>
      </c>
      <c r="F5" s="10" t="s">
        <v>8219</v>
      </c>
      <c r="G5" t="s">
        <v>8312</v>
      </c>
    </row>
    <row r="6" spans="2:7" x14ac:dyDescent="0.2">
      <c r="B6" s="9" t="s">
        <v>8314</v>
      </c>
      <c r="C6" s="7">
        <v>40</v>
      </c>
      <c r="D6" s="7">
        <v>180</v>
      </c>
      <c r="E6" s="7"/>
      <c r="F6" s="7">
        <v>300</v>
      </c>
      <c r="G6" s="7">
        <v>520</v>
      </c>
    </row>
    <row r="7" spans="2:7" x14ac:dyDescent="0.2">
      <c r="B7" s="9" t="s">
        <v>8315</v>
      </c>
      <c r="C7" s="7">
        <v>37</v>
      </c>
      <c r="D7" s="7">
        <v>493</v>
      </c>
      <c r="E7" s="7">
        <v>24</v>
      </c>
      <c r="F7" s="7">
        <v>839</v>
      </c>
      <c r="G7" s="7">
        <v>1393</v>
      </c>
    </row>
    <row r="8" spans="2:7" x14ac:dyDescent="0.2">
      <c r="B8" s="9" t="s">
        <v>8316</v>
      </c>
      <c r="C8" s="7">
        <v>178</v>
      </c>
      <c r="D8" s="7">
        <v>213</v>
      </c>
      <c r="E8" s="7"/>
      <c r="F8" s="7">
        <v>209</v>
      </c>
      <c r="G8" s="7">
        <v>600</v>
      </c>
    </row>
    <row r="9" spans="2:7" x14ac:dyDescent="0.2">
      <c r="B9" s="9" t="s">
        <v>8317</v>
      </c>
      <c r="C9" s="7">
        <v>30</v>
      </c>
      <c r="D9" s="7">
        <v>127</v>
      </c>
      <c r="E9" s="7"/>
      <c r="F9" s="7">
        <v>80</v>
      </c>
      <c r="G9" s="7">
        <v>237</v>
      </c>
    </row>
    <row r="10" spans="2:7" x14ac:dyDescent="0.2">
      <c r="B10" s="9" t="s">
        <v>8318</v>
      </c>
      <c r="C10" s="7">
        <v>20</v>
      </c>
      <c r="D10" s="7">
        <v>120</v>
      </c>
      <c r="E10" s="7">
        <v>20</v>
      </c>
      <c r="F10" s="7">
        <v>540</v>
      </c>
      <c r="G10" s="7">
        <v>700</v>
      </c>
    </row>
    <row r="11" spans="2:7" x14ac:dyDescent="0.2">
      <c r="B11" s="9" t="s">
        <v>8319</v>
      </c>
      <c r="C11" s="7">
        <v>24</v>
      </c>
      <c r="D11" s="7"/>
      <c r="E11" s="7"/>
      <c r="F11" s="7"/>
      <c r="G11" s="7">
        <v>24</v>
      </c>
    </row>
    <row r="12" spans="2:7" x14ac:dyDescent="0.2">
      <c r="B12" s="9" t="s">
        <v>8320</v>
      </c>
      <c r="C12" s="7"/>
      <c r="D12" s="7">
        <v>140</v>
      </c>
      <c r="E12" s="7"/>
      <c r="F12" s="7">
        <v>80</v>
      </c>
      <c r="G12" s="7">
        <v>220</v>
      </c>
    </row>
    <row r="13" spans="2:7" x14ac:dyDescent="0.2">
      <c r="B13" s="9" t="s">
        <v>8321</v>
      </c>
      <c r="C13" s="7">
        <v>20</v>
      </c>
      <c r="D13" s="7">
        <v>140</v>
      </c>
      <c r="E13" s="7">
        <v>6</v>
      </c>
      <c r="F13" s="7">
        <v>34</v>
      </c>
      <c r="G13" s="7">
        <v>200</v>
      </c>
    </row>
    <row r="14" spans="2:7" x14ac:dyDescent="0.2">
      <c r="B14" s="9" t="s">
        <v>8322</v>
      </c>
      <c r="C14" s="7"/>
      <c r="D14" s="7">
        <v>117</v>
      </c>
      <c r="E14" s="7"/>
      <c r="F14" s="7">
        <v>103</v>
      </c>
      <c r="G14" s="7">
        <v>220</v>
      </c>
    </row>
    <row r="15" spans="2:7" x14ac:dyDescent="0.2">
      <c r="B15" s="9" t="s">
        <v>8312</v>
      </c>
      <c r="C15" s="7">
        <v>349</v>
      </c>
      <c r="D15" s="7">
        <v>1530</v>
      </c>
      <c r="E15" s="7">
        <v>50</v>
      </c>
      <c r="F15" s="7">
        <v>2185</v>
      </c>
      <c r="G15" s="7">
        <v>4114</v>
      </c>
    </row>
  </sheetData>
  <dataConsolidate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DEB3-B115-FB48-81D9-C1BBF6AC1686}">
  <sheetPr>
    <tabColor theme="2" tint="-0.89999084444715716"/>
  </sheetPr>
  <dimension ref="B1:G37"/>
  <sheetViews>
    <sheetView workbookViewId="0">
      <selection activeCell="I32" sqref="I32"/>
    </sheetView>
  </sheetViews>
  <sheetFormatPr baseColWidth="10" defaultRowHeight="15" x14ac:dyDescent="0.2"/>
  <cols>
    <col min="2" max="2" width="18.1640625" bestFit="1" customWidth="1"/>
    <col min="3" max="3" width="15.6640625" bestFit="1" customWidth="1"/>
    <col min="4" max="4" width="5.5" bestFit="1" customWidth="1"/>
    <col min="5" max="5" width="4" bestFit="1" customWidth="1"/>
    <col min="6" max="6" width="8.83203125" bestFit="1" customWidth="1"/>
    <col min="7" max="7" width="10" bestFit="1" customWidth="1"/>
    <col min="8" max="8" width="18.1640625" bestFit="1" customWidth="1"/>
    <col min="9" max="9" width="14.83203125" bestFit="1" customWidth="1"/>
    <col min="10" max="10" width="18.1640625" bestFit="1" customWidth="1"/>
    <col min="11" max="11" width="19.1640625" bestFit="1" customWidth="1"/>
    <col min="12" max="12" width="22.5" bestFit="1" customWidth="1"/>
  </cols>
  <sheetData>
    <row r="1" spans="2:7" x14ac:dyDescent="0.2">
      <c r="B1" s="8" t="s">
        <v>8223</v>
      </c>
      <c r="C1" t="s">
        <v>8355</v>
      </c>
    </row>
    <row r="2" spans="2:7" x14ac:dyDescent="0.2">
      <c r="B2" s="8" t="s">
        <v>8309</v>
      </c>
      <c r="C2" t="s">
        <v>8356</v>
      </c>
    </row>
    <row r="4" spans="2:7" x14ac:dyDescent="0.2">
      <c r="B4" s="8" t="s">
        <v>8354</v>
      </c>
      <c r="C4" s="8" t="s">
        <v>8313</v>
      </c>
    </row>
    <row r="5" spans="2:7" x14ac:dyDescent="0.2">
      <c r="B5" s="8" t="s">
        <v>8309</v>
      </c>
      <c r="C5" s="10" t="s">
        <v>8220</v>
      </c>
      <c r="D5" s="10" t="s">
        <v>8221</v>
      </c>
      <c r="E5" s="10" t="s">
        <v>8222</v>
      </c>
      <c r="F5" s="10" t="s">
        <v>8219</v>
      </c>
      <c r="G5" t="s">
        <v>8312</v>
      </c>
    </row>
    <row r="6" spans="2:7" x14ac:dyDescent="0.2">
      <c r="B6" s="9" t="s">
        <v>8323</v>
      </c>
      <c r="C6" s="7"/>
      <c r="D6" s="7">
        <v>100</v>
      </c>
      <c r="E6" s="7"/>
      <c r="F6" s="7"/>
      <c r="G6" s="7">
        <v>100</v>
      </c>
    </row>
    <row r="7" spans="2:7" x14ac:dyDescent="0.2">
      <c r="B7" s="9" t="s">
        <v>8332</v>
      </c>
      <c r="C7" s="7">
        <v>20</v>
      </c>
      <c r="D7" s="7"/>
      <c r="E7" s="7"/>
      <c r="F7" s="7"/>
      <c r="G7" s="7">
        <v>20</v>
      </c>
    </row>
    <row r="8" spans="2:7" x14ac:dyDescent="0.2">
      <c r="B8" s="9" t="s">
        <v>8347</v>
      </c>
      <c r="C8" s="7">
        <v>24</v>
      </c>
      <c r="D8" s="7"/>
      <c r="E8" s="7"/>
      <c r="F8" s="7"/>
      <c r="G8" s="7">
        <v>24</v>
      </c>
    </row>
    <row r="9" spans="2:7" x14ac:dyDescent="0.2">
      <c r="B9" s="9" t="s">
        <v>8333</v>
      </c>
      <c r="C9" s="7"/>
      <c r="D9" s="7">
        <v>40</v>
      </c>
      <c r="E9" s="7"/>
      <c r="F9" s="7"/>
      <c r="G9" s="7">
        <v>40</v>
      </c>
    </row>
    <row r="10" spans="2:7" x14ac:dyDescent="0.2">
      <c r="B10" s="9" t="s">
        <v>8338</v>
      </c>
      <c r="C10" s="7"/>
      <c r="D10" s="7"/>
      <c r="E10" s="7"/>
      <c r="F10" s="7">
        <v>40</v>
      </c>
      <c r="G10" s="7">
        <v>40</v>
      </c>
    </row>
    <row r="11" spans="2:7" x14ac:dyDescent="0.2">
      <c r="B11" s="9" t="s">
        <v>8324</v>
      </c>
      <c r="C11" s="7"/>
      <c r="D11" s="7"/>
      <c r="E11" s="7"/>
      <c r="F11" s="7">
        <v>180</v>
      </c>
      <c r="G11" s="7">
        <v>180</v>
      </c>
    </row>
    <row r="12" spans="2:7" x14ac:dyDescent="0.2">
      <c r="B12" s="9" t="s">
        <v>8325</v>
      </c>
      <c r="C12" s="7"/>
      <c r="D12" s="7">
        <v>80</v>
      </c>
      <c r="E12" s="7"/>
      <c r="F12" s="7"/>
      <c r="G12" s="7">
        <v>80</v>
      </c>
    </row>
    <row r="13" spans="2:7" x14ac:dyDescent="0.2">
      <c r="B13" s="9" t="s">
        <v>8339</v>
      </c>
      <c r="C13" s="7"/>
      <c r="D13" s="7"/>
      <c r="E13" s="7"/>
      <c r="F13" s="7">
        <v>40</v>
      </c>
      <c r="G13" s="7">
        <v>40</v>
      </c>
    </row>
    <row r="14" spans="2:7" x14ac:dyDescent="0.2">
      <c r="B14" s="9" t="s">
        <v>8340</v>
      </c>
      <c r="C14" s="7"/>
      <c r="D14" s="7">
        <v>40</v>
      </c>
      <c r="E14" s="7">
        <v>20</v>
      </c>
      <c r="F14" s="7"/>
      <c r="G14" s="7">
        <v>60</v>
      </c>
    </row>
    <row r="15" spans="2:7" x14ac:dyDescent="0.2">
      <c r="B15" s="9" t="s">
        <v>8334</v>
      </c>
      <c r="C15" s="7"/>
      <c r="D15" s="7">
        <v>40</v>
      </c>
      <c r="E15" s="7"/>
      <c r="F15" s="7"/>
      <c r="G15" s="7">
        <v>40</v>
      </c>
    </row>
    <row r="16" spans="2:7" x14ac:dyDescent="0.2">
      <c r="B16" s="9" t="s">
        <v>8351</v>
      </c>
      <c r="C16" s="7">
        <v>20</v>
      </c>
      <c r="D16" s="7">
        <v>120</v>
      </c>
      <c r="E16" s="7"/>
      <c r="F16" s="7"/>
      <c r="G16" s="7">
        <v>140</v>
      </c>
    </row>
    <row r="17" spans="2:7" x14ac:dyDescent="0.2">
      <c r="B17" s="9" t="s">
        <v>8341</v>
      </c>
      <c r="C17" s="7"/>
      <c r="D17" s="7">
        <v>20</v>
      </c>
      <c r="E17" s="7"/>
      <c r="F17" s="7">
        <v>140</v>
      </c>
      <c r="G17" s="7">
        <v>160</v>
      </c>
    </row>
    <row r="18" spans="2:7" x14ac:dyDescent="0.2">
      <c r="B18" s="9" t="s">
        <v>8342</v>
      </c>
      <c r="C18" s="7"/>
      <c r="D18" s="7">
        <v>60</v>
      </c>
      <c r="E18" s="7"/>
      <c r="F18" s="7"/>
      <c r="G18" s="7">
        <v>60</v>
      </c>
    </row>
    <row r="19" spans="2:7" x14ac:dyDescent="0.2">
      <c r="B19" s="9" t="s">
        <v>8343</v>
      </c>
      <c r="C19" s="7"/>
      <c r="D19" s="7"/>
      <c r="E19" s="7"/>
      <c r="F19" s="7">
        <v>20</v>
      </c>
      <c r="G19" s="7">
        <v>20</v>
      </c>
    </row>
    <row r="20" spans="2:7" x14ac:dyDescent="0.2">
      <c r="B20" s="9" t="s">
        <v>8348</v>
      </c>
      <c r="C20" s="7"/>
      <c r="D20" s="7">
        <v>40</v>
      </c>
      <c r="E20" s="7"/>
      <c r="F20" s="7"/>
      <c r="G20" s="7">
        <v>40</v>
      </c>
    </row>
    <row r="21" spans="2:7" x14ac:dyDescent="0.2">
      <c r="B21" s="9" t="s">
        <v>8329</v>
      </c>
      <c r="C21" s="7">
        <v>20</v>
      </c>
      <c r="D21" s="7">
        <v>60</v>
      </c>
      <c r="E21" s="7"/>
      <c r="F21" s="7">
        <v>60</v>
      </c>
      <c r="G21" s="7">
        <v>140</v>
      </c>
    </row>
    <row r="22" spans="2:7" x14ac:dyDescent="0.2">
      <c r="B22" s="9" t="s">
        <v>8335</v>
      </c>
      <c r="C22" s="7"/>
      <c r="D22" s="7"/>
      <c r="E22" s="7"/>
      <c r="F22" s="7">
        <v>60</v>
      </c>
      <c r="G22" s="7">
        <v>60</v>
      </c>
    </row>
    <row r="23" spans="2:7" x14ac:dyDescent="0.2">
      <c r="B23" s="9" t="s">
        <v>8330</v>
      </c>
      <c r="C23" s="7"/>
      <c r="D23" s="7">
        <v>353</v>
      </c>
      <c r="E23" s="7">
        <v>19</v>
      </c>
      <c r="F23" s="7">
        <v>694</v>
      </c>
      <c r="G23" s="7">
        <v>1066</v>
      </c>
    </row>
    <row r="24" spans="2:7" x14ac:dyDescent="0.2">
      <c r="B24" s="9" t="s">
        <v>8344</v>
      </c>
      <c r="C24" s="7"/>
      <c r="D24" s="7"/>
      <c r="E24" s="7"/>
      <c r="F24" s="7">
        <v>40</v>
      </c>
      <c r="G24" s="7">
        <v>40</v>
      </c>
    </row>
    <row r="25" spans="2:7" x14ac:dyDescent="0.2">
      <c r="B25" s="9" t="s">
        <v>8336</v>
      </c>
      <c r="C25" s="7"/>
      <c r="D25" s="7"/>
      <c r="E25" s="7"/>
      <c r="F25" s="7">
        <v>20</v>
      </c>
      <c r="G25" s="7">
        <v>20</v>
      </c>
    </row>
    <row r="26" spans="2:7" x14ac:dyDescent="0.2">
      <c r="B26" s="9" t="s">
        <v>8352</v>
      </c>
      <c r="C26" s="7"/>
      <c r="D26" s="7">
        <v>20</v>
      </c>
      <c r="E26" s="7"/>
      <c r="F26" s="7"/>
      <c r="G26" s="7">
        <v>20</v>
      </c>
    </row>
    <row r="27" spans="2:7" x14ac:dyDescent="0.2">
      <c r="B27" s="9" t="s">
        <v>8345</v>
      </c>
      <c r="C27" s="7"/>
      <c r="D27" s="7"/>
      <c r="E27" s="7"/>
      <c r="F27" s="7">
        <v>260</v>
      </c>
      <c r="G27" s="7">
        <v>260</v>
      </c>
    </row>
    <row r="28" spans="2:7" x14ac:dyDescent="0.2">
      <c r="B28" s="9" t="s">
        <v>8326</v>
      </c>
      <c r="C28" s="7">
        <v>40</v>
      </c>
      <c r="D28" s="7"/>
      <c r="E28" s="7"/>
      <c r="F28" s="7"/>
      <c r="G28" s="7">
        <v>40</v>
      </c>
    </row>
    <row r="29" spans="2:7" x14ac:dyDescent="0.2">
      <c r="B29" s="9" t="s">
        <v>8327</v>
      </c>
      <c r="C29" s="7"/>
      <c r="D29" s="7"/>
      <c r="E29" s="7"/>
      <c r="F29" s="7">
        <v>60</v>
      </c>
      <c r="G29" s="7">
        <v>60</v>
      </c>
    </row>
    <row r="30" spans="2:7" x14ac:dyDescent="0.2">
      <c r="B30" s="9" t="s">
        <v>8353</v>
      </c>
      <c r="C30" s="7"/>
      <c r="D30" s="7"/>
      <c r="E30" s="7">
        <v>6</v>
      </c>
      <c r="F30" s="7">
        <v>34</v>
      </c>
      <c r="G30" s="7">
        <v>40</v>
      </c>
    </row>
    <row r="31" spans="2:7" x14ac:dyDescent="0.2">
      <c r="B31" s="9" t="s">
        <v>8331</v>
      </c>
      <c r="C31" s="7">
        <v>17</v>
      </c>
      <c r="D31" s="7">
        <v>80</v>
      </c>
      <c r="E31" s="7">
        <v>5</v>
      </c>
      <c r="F31" s="7">
        <v>85</v>
      </c>
      <c r="G31" s="7">
        <v>187</v>
      </c>
    </row>
    <row r="32" spans="2:7" x14ac:dyDescent="0.2">
      <c r="B32" s="9" t="s">
        <v>8349</v>
      </c>
      <c r="C32" s="7"/>
      <c r="D32" s="7"/>
      <c r="E32" s="7"/>
      <c r="F32" s="7">
        <v>80</v>
      </c>
      <c r="G32" s="7">
        <v>80</v>
      </c>
    </row>
    <row r="33" spans="2:7" x14ac:dyDescent="0.2">
      <c r="B33" s="9" t="s">
        <v>8328</v>
      </c>
      <c r="C33" s="7"/>
      <c r="D33" s="7"/>
      <c r="E33" s="7"/>
      <c r="F33" s="7">
        <v>60</v>
      </c>
      <c r="G33" s="7">
        <v>60</v>
      </c>
    </row>
    <row r="34" spans="2:7" x14ac:dyDescent="0.2">
      <c r="B34" s="9" t="s">
        <v>8337</v>
      </c>
      <c r="C34" s="7">
        <v>10</v>
      </c>
      <c r="D34" s="7">
        <v>47</v>
      </c>
      <c r="E34" s="7"/>
      <c r="F34" s="7"/>
      <c r="G34" s="7">
        <v>57</v>
      </c>
    </row>
    <row r="35" spans="2:7" x14ac:dyDescent="0.2">
      <c r="B35" s="9" t="s">
        <v>8350</v>
      </c>
      <c r="C35" s="7"/>
      <c r="D35" s="7">
        <v>100</v>
      </c>
      <c r="E35" s="7"/>
      <c r="F35" s="7"/>
      <c r="G35" s="7">
        <v>100</v>
      </c>
    </row>
    <row r="36" spans="2:7" x14ac:dyDescent="0.2">
      <c r="B36" s="9" t="s">
        <v>8346</v>
      </c>
      <c r="C36" s="7">
        <v>20</v>
      </c>
      <c r="D36" s="7"/>
      <c r="E36" s="7"/>
      <c r="F36" s="7"/>
      <c r="G36" s="7">
        <v>20</v>
      </c>
    </row>
    <row r="37" spans="2:7" x14ac:dyDescent="0.2">
      <c r="B37" s="9" t="s">
        <v>8312</v>
      </c>
      <c r="C37" s="7">
        <v>171</v>
      </c>
      <c r="D37" s="7">
        <v>1200</v>
      </c>
      <c r="E37" s="7">
        <v>50</v>
      </c>
      <c r="F37" s="7">
        <v>1873</v>
      </c>
      <c r="G37" s="7">
        <v>3294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998A-921E-9B4A-A2C5-E80B9389D287}">
  <sheetPr>
    <tabColor rgb="FF92D050"/>
  </sheetPr>
  <dimension ref="A1:F18"/>
  <sheetViews>
    <sheetView workbookViewId="0">
      <selection activeCell="A9" sqref="A9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6" x14ac:dyDescent="0.2">
      <c r="A1" s="8" t="s">
        <v>8309</v>
      </c>
      <c r="B1" t="s">
        <v>8355</v>
      </c>
    </row>
    <row r="2" spans="1:6" x14ac:dyDescent="0.2">
      <c r="A2" s="8" t="s">
        <v>8373</v>
      </c>
      <c r="B2" t="s">
        <v>8355</v>
      </c>
    </row>
    <row r="4" spans="1:6" x14ac:dyDescent="0.2">
      <c r="A4" s="8" t="s">
        <v>8372</v>
      </c>
      <c r="B4" s="8" t="s">
        <v>8313</v>
      </c>
    </row>
    <row r="5" spans="1:6" x14ac:dyDescent="0.2">
      <c r="A5" s="8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8312</v>
      </c>
    </row>
    <row r="6" spans="1:6" x14ac:dyDescent="0.2">
      <c r="A6" s="12" t="s">
        <v>8366</v>
      </c>
      <c r="B6" s="7">
        <v>34</v>
      </c>
      <c r="C6" s="7">
        <v>149</v>
      </c>
      <c r="D6" s="7">
        <v>2</v>
      </c>
      <c r="E6" s="7">
        <v>182</v>
      </c>
      <c r="F6" s="7">
        <v>367</v>
      </c>
    </row>
    <row r="7" spans="1:6" x14ac:dyDescent="0.2">
      <c r="A7" s="12" t="s">
        <v>8367</v>
      </c>
      <c r="B7" s="7">
        <v>27</v>
      </c>
      <c r="C7" s="7">
        <v>106</v>
      </c>
      <c r="D7" s="7">
        <v>18</v>
      </c>
      <c r="E7" s="7">
        <v>202</v>
      </c>
      <c r="F7" s="7">
        <v>353</v>
      </c>
    </row>
    <row r="8" spans="1:6" x14ac:dyDescent="0.2">
      <c r="A8" s="12" t="s">
        <v>8368</v>
      </c>
      <c r="B8" s="7">
        <v>28</v>
      </c>
      <c r="C8" s="7">
        <v>108</v>
      </c>
      <c r="D8" s="7">
        <v>30</v>
      </c>
      <c r="E8" s="7">
        <v>180</v>
      </c>
      <c r="F8" s="7">
        <v>346</v>
      </c>
    </row>
    <row r="9" spans="1:6" x14ac:dyDescent="0.2">
      <c r="A9" s="12" t="s">
        <v>8369</v>
      </c>
      <c r="B9" s="7">
        <v>27</v>
      </c>
      <c r="C9" s="7">
        <v>102</v>
      </c>
      <c r="D9" s="7"/>
      <c r="E9" s="7">
        <v>192</v>
      </c>
      <c r="F9" s="7">
        <v>321</v>
      </c>
    </row>
    <row r="10" spans="1:6" x14ac:dyDescent="0.2">
      <c r="A10" s="12" t="s">
        <v>8360</v>
      </c>
      <c r="B10" s="7">
        <v>26</v>
      </c>
      <c r="C10" s="7">
        <v>126</v>
      </c>
      <c r="D10" s="7"/>
      <c r="E10" s="7">
        <v>234</v>
      </c>
      <c r="F10" s="7">
        <v>386</v>
      </c>
    </row>
    <row r="11" spans="1:6" x14ac:dyDescent="0.2">
      <c r="A11" s="12" t="s">
        <v>8370</v>
      </c>
      <c r="B11" s="7">
        <v>27</v>
      </c>
      <c r="C11" s="7">
        <v>147</v>
      </c>
      <c r="D11" s="7"/>
      <c r="E11" s="7">
        <v>211</v>
      </c>
      <c r="F11" s="7">
        <v>385</v>
      </c>
    </row>
    <row r="12" spans="1:6" x14ac:dyDescent="0.2">
      <c r="A12" s="12" t="s">
        <v>8361</v>
      </c>
      <c r="B12" s="7">
        <v>43</v>
      </c>
      <c r="C12" s="7">
        <v>150</v>
      </c>
      <c r="D12" s="7"/>
      <c r="E12" s="7">
        <v>194</v>
      </c>
      <c r="F12" s="7">
        <v>387</v>
      </c>
    </row>
    <row r="13" spans="1:6" x14ac:dyDescent="0.2">
      <c r="A13" s="12" t="s">
        <v>8362</v>
      </c>
      <c r="B13" s="7">
        <v>33</v>
      </c>
      <c r="C13" s="7">
        <v>134</v>
      </c>
      <c r="D13" s="7"/>
      <c r="E13" s="7">
        <v>166</v>
      </c>
      <c r="F13" s="7">
        <v>333</v>
      </c>
    </row>
    <row r="14" spans="1:6" x14ac:dyDescent="0.2">
      <c r="A14" s="12" t="s">
        <v>8363</v>
      </c>
      <c r="B14" s="7">
        <v>24</v>
      </c>
      <c r="C14" s="7">
        <v>127</v>
      </c>
      <c r="D14" s="7"/>
      <c r="E14" s="7">
        <v>147</v>
      </c>
      <c r="F14" s="7">
        <v>298</v>
      </c>
    </row>
    <row r="15" spans="1:6" x14ac:dyDescent="0.2">
      <c r="A15" s="12" t="s">
        <v>8364</v>
      </c>
      <c r="B15" s="7">
        <v>20</v>
      </c>
      <c r="C15" s="7">
        <v>149</v>
      </c>
      <c r="D15" s="7"/>
      <c r="E15" s="7">
        <v>183</v>
      </c>
      <c r="F15" s="7">
        <v>352</v>
      </c>
    </row>
    <row r="16" spans="1:6" x14ac:dyDescent="0.2">
      <c r="A16" s="12" t="s">
        <v>8365</v>
      </c>
      <c r="B16" s="7">
        <v>37</v>
      </c>
      <c r="C16" s="7">
        <v>114</v>
      </c>
      <c r="D16" s="7"/>
      <c r="E16" s="7">
        <v>183</v>
      </c>
      <c r="F16" s="7">
        <v>334</v>
      </c>
    </row>
    <row r="17" spans="1:6" x14ac:dyDescent="0.2">
      <c r="A17" s="12" t="s">
        <v>8371</v>
      </c>
      <c r="B17" s="7">
        <v>23</v>
      </c>
      <c r="C17" s="7">
        <v>118</v>
      </c>
      <c r="D17" s="7"/>
      <c r="E17" s="7">
        <v>111</v>
      </c>
      <c r="F17" s="7">
        <v>252</v>
      </c>
    </row>
    <row r="18" spans="1:6" x14ac:dyDescent="0.2">
      <c r="A18" s="12" t="s">
        <v>8312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1E4C-D9E2-1C4C-BD35-FB48C5237772}">
  <sheetPr>
    <tabColor rgb="FF7030A0"/>
  </sheetPr>
  <dimension ref="B1:I13"/>
  <sheetViews>
    <sheetView workbookViewId="0">
      <selection activeCell="I1" activeCellId="3" sqref="B1 G1 H1 I1"/>
    </sheetView>
  </sheetViews>
  <sheetFormatPr baseColWidth="10" defaultRowHeight="15" x14ac:dyDescent="0.2"/>
  <cols>
    <col min="1" max="1" width="3.83203125" customWidth="1"/>
    <col min="2" max="2" width="24.83203125" bestFit="1" customWidth="1"/>
    <col min="3" max="3" width="15.33203125" bestFit="1" customWidth="1"/>
    <col min="4" max="4" width="12.1640625" bestFit="1" customWidth="1"/>
    <col min="5" max="5" width="15" bestFit="1" customWidth="1"/>
    <col min="6" max="6" width="11.5" bestFit="1" customWidth="1"/>
    <col min="7" max="7" width="17.6640625" bestFit="1" customWidth="1"/>
    <col min="8" max="8" width="14.33203125" bestFit="1" customWidth="1"/>
    <col min="9" max="9" width="16.83203125" bestFit="1" customWidth="1"/>
  </cols>
  <sheetData>
    <row r="1" spans="2:9" x14ac:dyDescent="0.2">
      <c r="B1" s="13" t="s">
        <v>8374</v>
      </c>
      <c r="C1" s="13" t="s">
        <v>8375</v>
      </c>
      <c r="D1" s="13" t="s">
        <v>8376</v>
      </c>
      <c r="E1" s="13" t="s">
        <v>8377</v>
      </c>
      <c r="F1" s="13" t="s">
        <v>8378</v>
      </c>
      <c r="G1" s="13" t="s">
        <v>8379</v>
      </c>
      <c r="H1" s="13" t="s">
        <v>8380</v>
      </c>
      <c r="I1" s="13" t="s">
        <v>8381</v>
      </c>
    </row>
    <row r="2" spans="2:9" x14ac:dyDescent="0.2">
      <c r="B2" t="s">
        <v>8382</v>
      </c>
      <c r="C2">
        <f>COUNTIFS(kickit!$D$2:$D$4115,"&lt;1000", kickit!$F$2:$F$4115,"=successful")</f>
        <v>322</v>
      </c>
      <c r="D2">
        <f>COUNTIFS(kickit!$D$2:$D$4115,"&lt;1000", kickit!$F$2:$F$4115,"=failed")</f>
        <v>113</v>
      </c>
      <c r="E2">
        <f>COUNTIFS(kickit!$D$2:$D$4115,"&lt;1000", kickit!$F$2:$F$4115,"=cancelled")</f>
        <v>18</v>
      </c>
      <c r="F2">
        <f>SUM(C2:E2)</f>
        <v>453</v>
      </c>
      <c r="G2" s="5">
        <f>C2/F2</f>
        <v>0.71081677704194257</v>
      </c>
      <c r="H2" s="5">
        <f>D2/F2</f>
        <v>0.24944812362030905</v>
      </c>
      <c r="I2" s="5">
        <f>E2/F2</f>
        <v>3.9735099337748346E-2</v>
      </c>
    </row>
    <row r="3" spans="2:9" x14ac:dyDescent="0.2">
      <c r="B3" t="s">
        <v>8383</v>
      </c>
      <c r="C3">
        <f>COUNTIFS(kickit!$D$2:$D$4115,"&gt;=1000", kickit!$D$2:$D$4115,"&lt;=4999",kickit!$F$2:$F$4115,"=successful")</f>
        <v>932</v>
      </c>
      <c r="D3">
        <f>COUNTIFS(kickit!$D$2:$D$4115,"&gt;=1000", kickit!$D$2:$D$4115,"&lt;=4999",kickit!$F$2:$F$4115,"=failed")</f>
        <v>420</v>
      </c>
      <c r="E3">
        <f>COUNTIFS(kickit!$D$2:$D$4115,"&gt;=1000", kickit!$D$2:$D$4115,"&lt;=4999",kickit!$F$2:$F$4115,"=cancelled")</f>
        <v>60</v>
      </c>
      <c r="F3">
        <f t="shared" ref="F3:F13" si="0">SUM(C3:E3)</f>
        <v>1412</v>
      </c>
      <c r="G3" s="5">
        <f t="shared" ref="G3:G13" si="1">C3/F3</f>
        <v>0.66005665722379603</v>
      </c>
      <c r="H3" s="5">
        <f t="shared" ref="H3:H13" si="2">D3/F3</f>
        <v>0.29745042492917845</v>
      </c>
      <c r="I3" s="5">
        <f t="shared" ref="I3:I13" si="3">E3/F3</f>
        <v>4.2492917847025496E-2</v>
      </c>
    </row>
    <row r="4" spans="2:9" x14ac:dyDescent="0.2">
      <c r="B4" t="s">
        <v>8384</v>
      </c>
      <c r="C4">
        <f>COUNTIFS(kickit!$D$2:$D$4115,"&gt;=5000", kickit!$D$2:$D$4115,"&lt;=9999",kickit!$F$2:$F$4115,"=successful")</f>
        <v>381</v>
      </c>
      <c r="D4">
        <f>COUNTIFS(kickit!$D$2:$D$4115,"&gt;=5000", kickit!$D$2:$D$4115,"&lt;=9999",kickit!$F$2:$F$4115,"=failed")</f>
        <v>283</v>
      </c>
      <c r="E4">
        <f>COUNTIFS(kickit!$D$2:$D$4115,"&gt;=5000", kickit!$D$2:$D$4115,"&lt;=9999",kickit!$F$2:$F$4115,"=cancelled")</f>
        <v>52</v>
      </c>
      <c r="F4">
        <f t="shared" si="0"/>
        <v>716</v>
      </c>
      <c r="G4" s="5">
        <f t="shared" si="1"/>
        <v>0.53212290502793291</v>
      </c>
      <c r="H4" s="5">
        <f t="shared" si="2"/>
        <v>0.39525139664804471</v>
      </c>
      <c r="I4" s="5">
        <f t="shared" si="3"/>
        <v>7.2625698324022353E-2</v>
      </c>
    </row>
    <row r="5" spans="2:9" x14ac:dyDescent="0.2">
      <c r="B5" t="s">
        <v>8385</v>
      </c>
      <c r="C5">
        <f>COUNTIFS(kickit!$D$2:$D$4115,"&gt;=10000", kickit!$D$2:$D$4115,"&lt;=14999",kickit!$F$2:$F$4115,"=successful")</f>
        <v>168</v>
      </c>
      <c r="D5">
        <f>COUNTIFS(kickit!$D$2:$D$4115,"&gt;=10000", kickit!$D$2:$D$4115,"&lt;=14999",kickit!$F$2:$F$4115,"=failed")</f>
        <v>144</v>
      </c>
      <c r="E5">
        <f>COUNTIFS(kickit!$D$2:$D$4115,"&gt;=10000", kickit!$D$2:$D$4115,"&lt;=14999",kickit!$F$2:$F$4115,"=cancelled")</f>
        <v>40</v>
      </c>
      <c r="F5">
        <f t="shared" si="0"/>
        <v>352</v>
      </c>
      <c r="G5" s="5">
        <f t="shared" si="1"/>
        <v>0.47727272727272729</v>
      </c>
      <c r="H5" s="5">
        <f t="shared" si="2"/>
        <v>0.40909090909090912</v>
      </c>
      <c r="I5" s="5">
        <f t="shared" si="3"/>
        <v>0.11363636363636363</v>
      </c>
    </row>
    <row r="6" spans="2:9" x14ac:dyDescent="0.2">
      <c r="B6" t="s">
        <v>8386</v>
      </c>
      <c r="C6">
        <f>COUNTIFS(kickit!$D$2:$D$4115,"&gt;=15000", kickit!$D$2:$D$4115,"&lt;=19999",kickit!$F$2:$F$4115,"=successful")</f>
        <v>94</v>
      </c>
      <c r="D6">
        <f>COUNTIFS(kickit!$D$2:$D$4115,"&gt;=15000", kickit!$D$2:$D$4115,"&lt;=19999",kickit!$F$2:$F$4115,"=failed")</f>
        <v>90</v>
      </c>
      <c r="E6">
        <f>COUNTIFS(kickit!$D$2:$D$4115,"&gt;=15000", kickit!$D$2:$D$4115,"&lt;=19999",kickit!$F$2:$F$4115,"=cancelled")</f>
        <v>17</v>
      </c>
      <c r="F6">
        <f t="shared" si="0"/>
        <v>201</v>
      </c>
      <c r="G6" s="5">
        <f t="shared" si="1"/>
        <v>0.46766169154228854</v>
      </c>
      <c r="H6" s="5">
        <f t="shared" si="2"/>
        <v>0.44776119402985076</v>
      </c>
      <c r="I6" s="5">
        <f t="shared" si="3"/>
        <v>8.45771144278607E-2</v>
      </c>
    </row>
    <row r="7" spans="2:9" x14ac:dyDescent="0.2">
      <c r="B7" t="s">
        <v>8387</v>
      </c>
      <c r="C7">
        <f>COUNTIFS(kickit!$D$2:$D$4115,"&gt;=20000", kickit!$D$2:$D$4115,"&lt;=24999",kickit!$F$2:$F$4115,"=successful")</f>
        <v>62</v>
      </c>
      <c r="D7">
        <f>COUNTIFS(kickit!$D$2:$D$4115,"&gt;=20000", kickit!$D$2:$D$4115,"&lt;=24999",kickit!$F$2:$F$4115,"=failed")</f>
        <v>72</v>
      </c>
      <c r="E7">
        <f>COUNTIFS(kickit!$D$2:$D$4115,"&gt;=20000", kickit!$D$2:$D$4115,"&lt;=24999",kickit!$F$2:$F$4115,"=cancelled")</f>
        <v>14</v>
      </c>
      <c r="F7">
        <f t="shared" si="0"/>
        <v>148</v>
      </c>
      <c r="G7" s="5">
        <f t="shared" si="1"/>
        <v>0.41891891891891891</v>
      </c>
      <c r="H7" s="5">
        <f t="shared" si="2"/>
        <v>0.48648648648648651</v>
      </c>
      <c r="I7" s="5">
        <f t="shared" si="3"/>
        <v>9.45945945945946E-2</v>
      </c>
    </row>
    <row r="8" spans="2:9" x14ac:dyDescent="0.2">
      <c r="B8" t="s">
        <v>8388</v>
      </c>
      <c r="C8">
        <f>COUNTIFS(kickit!$D$2:$D$4115,"&gt;=25000", kickit!$D$2:$D$4115,"&lt;=29999",kickit!$F$2:$F$4115,"=successful")</f>
        <v>55</v>
      </c>
      <c r="D8">
        <f>COUNTIFS(kickit!$D$2:$D$4115,"&gt;=25000", kickit!$D$2:$D$4115,"&lt;=29999",kickit!$F$2:$F$4115,"=failed")</f>
        <v>64</v>
      </c>
      <c r="E8">
        <f>COUNTIFS(kickit!$D$2:$D$4115,"&gt;=25000", kickit!$D$2:$D$4115,"&lt;=29999",kickit!$F$2:$F$4115,"=cancelled")</f>
        <v>18</v>
      </c>
      <c r="F8">
        <f t="shared" si="0"/>
        <v>137</v>
      </c>
      <c r="G8" s="5">
        <f t="shared" si="1"/>
        <v>0.40145985401459855</v>
      </c>
      <c r="H8" s="5">
        <f t="shared" si="2"/>
        <v>0.46715328467153283</v>
      </c>
      <c r="I8" s="5">
        <f t="shared" si="3"/>
        <v>0.13138686131386862</v>
      </c>
    </row>
    <row r="9" spans="2:9" x14ac:dyDescent="0.2">
      <c r="B9" t="s">
        <v>8389</v>
      </c>
      <c r="C9">
        <f>COUNTIFS(kickit!$D$2:$D$4115,"&gt;=30000", kickit!$D$2:$D$4115,"&lt;=34999",kickit!$F$2:$F$4115,"=successful")</f>
        <v>32</v>
      </c>
      <c r="D9">
        <f>COUNTIFS(kickit!$D$2:$D$4115,"&gt;=30000", kickit!$D$2:$D$4115,"&lt;=34999",kickit!$F$2:$F$4115,"=failed")</f>
        <v>37</v>
      </c>
      <c r="E9">
        <f>COUNTIFS(kickit!$D$2:$D$4115,"&gt;=30000", kickit!$D$2:$D$4115,"&lt;=34999",kickit!$F$2:$F$4115,"=cancelled")</f>
        <v>13</v>
      </c>
      <c r="F9">
        <f t="shared" si="0"/>
        <v>82</v>
      </c>
      <c r="G9" s="5">
        <f t="shared" si="1"/>
        <v>0.3902439024390244</v>
      </c>
      <c r="H9" s="5">
        <f t="shared" si="2"/>
        <v>0.45121951219512196</v>
      </c>
      <c r="I9" s="5">
        <f t="shared" si="3"/>
        <v>0.15853658536585366</v>
      </c>
    </row>
    <row r="10" spans="2:9" x14ac:dyDescent="0.2">
      <c r="B10" t="s">
        <v>8390</v>
      </c>
      <c r="C10">
        <f>COUNTIFS(kickit!$D$2:$D$4115,"&gt;=35000", kickit!$D$2:$D$4115,"&lt;=39999",kickit!$F$2:$F$4115,"=successful")</f>
        <v>26</v>
      </c>
      <c r="D10">
        <f>COUNTIFS(kickit!$D$2:$D$4115,"&gt;=35000", kickit!$D$2:$D$4115,"&lt;=39999",kickit!$F$2:$F$4115,"=failed")</f>
        <v>22</v>
      </c>
      <c r="E10">
        <f>COUNTIFS(kickit!$D$2:$D$4115,"&gt;=35000", kickit!$D$2:$D$4115,"&lt;=39999",kickit!$F$2:$F$4115,"=cancelled")</f>
        <v>7</v>
      </c>
      <c r="F10">
        <f t="shared" si="0"/>
        <v>55</v>
      </c>
      <c r="G10" s="5">
        <f t="shared" si="1"/>
        <v>0.47272727272727272</v>
      </c>
      <c r="H10" s="5">
        <f t="shared" si="2"/>
        <v>0.4</v>
      </c>
      <c r="I10" s="5">
        <f t="shared" si="3"/>
        <v>0.12727272727272726</v>
      </c>
    </row>
    <row r="11" spans="2:9" x14ac:dyDescent="0.2">
      <c r="B11" t="s">
        <v>8391</v>
      </c>
      <c r="C11">
        <f>COUNTIFS(kickit!$D$2:$D$4115,"&gt;=40000", kickit!$D$2:$D$4115,"&lt;=44999",kickit!$F$2:$F$4115,"=successful")</f>
        <v>21</v>
      </c>
      <c r="D11">
        <f>COUNTIFS(kickit!$D$2:$D$4115,"&gt;=40000", kickit!$D$2:$D$4115,"&lt;=44999",kickit!$F$2:$F$4115,"=failed")</f>
        <v>16</v>
      </c>
      <c r="E11">
        <f>COUNTIFS(kickit!$D$2:$D$4115,"&gt;=40000", kickit!$D$2:$D$4115,"&lt;=44999",kickit!$F$2:$F$4115,"=cancelled")</f>
        <v>6</v>
      </c>
      <c r="F11">
        <f t="shared" si="0"/>
        <v>43</v>
      </c>
      <c r="G11" s="5">
        <f t="shared" si="1"/>
        <v>0.48837209302325579</v>
      </c>
      <c r="H11" s="5">
        <f t="shared" si="2"/>
        <v>0.37209302325581395</v>
      </c>
      <c r="I11" s="5">
        <f t="shared" si="3"/>
        <v>0.13953488372093023</v>
      </c>
    </row>
    <row r="12" spans="2:9" x14ac:dyDescent="0.2">
      <c r="B12" t="s">
        <v>8392</v>
      </c>
      <c r="C12">
        <f>COUNTIFS(kickit!$D$2:$D$4115,"&gt;=45000", kickit!$D$2:$D$4115,"&lt;=49999",kickit!$F$2:$F$4115,"=successful")</f>
        <v>6</v>
      </c>
      <c r="D12">
        <f>COUNTIFS(kickit!$D$2:$D$4115,"&gt;=45000", kickit!$D$2:$D$4115,"&lt;=49999",kickit!$F$2:$F$4115,"=failed")</f>
        <v>11</v>
      </c>
      <c r="E12">
        <f>COUNTIFS(kickit!$D$2:$D$4115,"&gt;=45000", kickit!$D$2:$D$4115,"&lt;=49999",kickit!$F$2:$F$4115,"=cancelled")</f>
        <v>4</v>
      </c>
      <c r="F12">
        <f t="shared" si="0"/>
        <v>21</v>
      </c>
      <c r="G12" s="5">
        <f t="shared" si="1"/>
        <v>0.2857142857142857</v>
      </c>
      <c r="H12" s="5">
        <f t="shared" si="2"/>
        <v>0.52380952380952384</v>
      </c>
      <c r="I12" s="5">
        <f t="shared" si="3"/>
        <v>0.19047619047619047</v>
      </c>
    </row>
    <row r="13" spans="2:9" x14ac:dyDescent="0.2">
      <c r="B13" t="s">
        <v>8393</v>
      </c>
      <c r="C13">
        <f>COUNTIFS(kickit!$D$2:$D$4115,"&gt;=50000",kickit!$F$2:$F$4115,"=successful")</f>
        <v>86</v>
      </c>
      <c r="D13">
        <f>COUNTIFS(kickit!$D$2:$D$4115,"&gt;=50000",kickit!$F$2:$F$4115,"=failed")</f>
        <v>258</v>
      </c>
      <c r="E13">
        <f>COUNTIFS(kickit!$D$2:$D$4115,"&gt;=50000",kickit!$F$2:$F$4115,"=cancelled")</f>
        <v>100</v>
      </c>
      <c r="F13">
        <f t="shared" si="0"/>
        <v>444</v>
      </c>
      <c r="G13" s="5">
        <f t="shared" si="1"/>
        <v>0.19369369369369369</v>
      </c>
      <c r="H13" s="5">
        <f t="shared" si="2"/>
        <v>0.58108108108108103</v>
      </c>
      <c r="I13" s="5">
        <f t="shared" si="3"/>
        <v>0.22522522522522523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AC59-519F-C14A-83DB-493E8D6C42DE}">
  <sheetPr>
    <tabColor theme="5"/>
  </sheetPr>
  <dimension ref="A1:K19"/>
  <sheetViews>
    <sheetView tabSelected="1" workbookViewId="0">
      <selection activeCell="G24" sqref="G24"/>
    </sheetView>
  </sheetViews>
  <sheetFormatPr baseColWidth="10" defaultRowHeight="15" x14ac:dyDescent="0.2"/>
  <cols>
    <col min="1" max="1" width="6.6640625" style="17" customWidth="1"/>
    <col min="2" max="16384" width="10.83203125" style="17"/>
  </cols>
  <sheetData>
    <row r="1" spans="1:11" ht="49" customHeight="1" x14ac:dyDescent="0.2">
      <c r="A1" s="19" t="s">
        <v>8404</v>
      </c>
      <c r="B1" s="18"/>
    </row>
    <row r="2" spans="1:11" ht="16" x14ac:dyDescent="0.2">
      <c r="A2" s="15" t="s">
        <v>8400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6" x14ac:dyDescent="0.2">
      <c r="B3" s="15" t="s">
        <v>8395</v>
      </c>
      <c r="C3" s="16"/>
      <c r="D3" s="16"/>
      <c r="E3" s="16"/>
      <c r="F3" s="16"/>
      <c r="G3" s="16"/>
      <c r="H3" s="16"/>
      <c r="I3" s="16"/>
      <c r="J3" s="16"/>
      <c r="K3" s="16"/>
    </row>
    <row r="4" spans="1:11" ht="16" x14ac:dyDescent="0.2">
      <c r="B4" s="15" t="s">
        <v>8396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16" x14ac:dyDescent="0.2">
      <c r="B5" s="15" t="s">
        <v>8397</v>
      </c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ht="16" x14ac:dyDescent="0.2">
      <c r="A7" s="15" t="s">
        <v>8401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ht="16" x14ac:dyDescent="0.2">
      <c r="A8" s="15"/>
      <c r="B8" s="15" t="s">
        <v>8403</v>
      </c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1" ht="16" x14ac:dyDescent="0.2">
      <c r="A11" s="15" t="s">
        <v>8402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6" x14ac:dyDescent="0.2">
      <c r="B12" s="15" t="s">
        <v>8398</v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6" x14ac:dyDescent="0.2">
      <c r="B13" s="15" t="s">
        <v>8399</v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pans="1:1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1:1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1:1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kickit</vt:lpstr>
      <vt:lpstr>catpivot</vt:lpstr>
      <vt:lpstr>subpivot</vt:lpstr>
      <vt:lpstr>datepivot</vt:lpstr>
      <vt:lpstr>bonus</vt:lpstr>
      <vt:lpstr>report</vt:lpstr>
      <vt:lpstr>kickit!Extract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SANJAI CHANDRA</cp:lastModifiedBy>
  <dcterms:created xsi:type="dcterms:W3CDTF">2017-04-20T15:17:24Z</dcterms:created>
  <dcterms:modified xsi:type="dcterms:W3CDTF">2019-08-23T21:43:52Z</dcterms:modified>
</cp:coreProperties>
</file>