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ahn/Dropbox/Ariel latest/"/>
    </mc:Choice>
  </mc:AlternateContent>
  <xr:revisionPtr revIDLastSave="0" documentId="13_ncr:1_{B8A8F123-184A-0D4F-9D2B-22770F563A8C}" xr6:coauthVersionLast="45" xr6:coauthVersionMax="45" xr10:uidLastSave="{00000000-0000-0000-0000-000000000000}"/>
  <bookViews>
    <workbookView xWindow="1840" yWindow="460" windowWidth="36680" windowHeight="21500" tabRatio="500" activeTab="4" xr2:uid="{00000000-000D-0000-FFFF-FFFF00000000}"/>
  </bookViews>
  <sheets>
    <sheet name="Fig 6A" sheetId="1" r:id="rId1"/>
    <sheet name="Fig 6B" sheetId="7" r:id="rId2"/>
    <sheet name="Fig 6C" sheetId="8" r:id="rId3"/>
    <sheet name="Fig S6" sheetId="9" r:id="rId4"/>
    <sheet name="AD test sequence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" i="8" l="1"/>
  <c r="I14" i="8"/>
  <c r="O47" i="8"/>
  <c r="O8" i="8"/>
  <c r="O12" i="8"/>
  <c r="O16" i="8"/>
  <c r="O20" i="8"/>
  <c r="O24" i="8"/>
  <c r="U14" i="8" s="1"/>
  <c r="O28" i="8"/>
  <c r="O32" i="8"/>
  <c r="O36" i="8"/>
  <c r="O40" i="8"/>
  <c r="O44" i="8"/>
  <c r="J2" i="8"/>
  <c r="O5" i="8" s="1"/>
  <c r="I4" i="8"/>
  <c r="J4" i="8"/>
  <c r="O4" i="8" s="1"/>
  <c r="I5" i="8"/>
  <c r="J5" i="8"/>
  <c r="I6" i="8"/>
  <c r="J6" i="8"/>
  <c r="I7" i="8"/>
  <c r="J7" i="8"/>
  <c r="O7" i="8" s="1"/>
  <c r="I8" i="8"/>
  <c r="J8" i="8"/>
  <c r="I9" i="8"/>
  <c r="J9" i="8"/>
  <c r="O9" i="8" s="1"/>
  <c r="I10" i="8"/>
  <c r="J10" i="8"/>
  <c r="O10" i="8" s="1"/>
  <c r="I11" i="8"/>
  <c r="J11" i="8"/>
  <c r="O11" i="8" s="1"/>
  <c r="I12" i="8"/>
  <c r="J12" i="8"/>
  <c r="I13" i="8"/>
  <c r="J13" i="8"/>
  <c r="J14" i="8"/>
  <c r="O14" i="8" s="1"/>
  <c r="J15" i="8"/>
  <c r="O15" i="8" s="1"/>
  <c r="I16" i="8"/>
  <c r="J16" i="8"/>
  <c r="I17" i="8"/>
  <c r="J17" i="8"/>
  <c r="O17" i="8" s="1"/>
  <c r="I18" i="8"/>
  <c r="J18" i="8"/>
  <c r="I19" i="8"/>
  <c r="J19" i="8"/>
  <c r="O19" i="8" s="1"/>
  <c r="I20" i="8"/>
  <c r="J20" i="8"/>
  <c r="I21" i="8"/>
  <c r="J21" i="8"/>
  <c r="I22" i="8"/>
  <c r="J22" i="8"/>
  <c r="I23" i="8"/>
  <c r="J23" i="8"/>
  <c r="O23" i="8" s="1"/>
  <c r="I24" i="8"/>
  <c r="J24" i="8"/>
  <c r="I25" i="8"/>
  <c r="J25" i="8"/>
  <c r="O25" i="8" s="1"/>
  <c r="I26" i="8"/>
  <c r="J26" i="8"/>
  <c r="I27" i="8"/>
  <c r="J27" i="8"/>
  <c r="O27" i="8" s="1"/>
  <c r="I28" i="8"/>
  <c r="J28" i="8"/>
  <c r="I29" i="8"/>
  <c r="J29" i="8"/>
  <c r="I30" i="8"/>
  <c r="J30" i="8"/>
  <c r="I31" i="8"/>
  <c r="J31" i="8"/>
  <c r="O31" i="8" s="1"/>
  <c r="I32" i="8"/>
  <c r="J32" i="8"/>
  <c r="I33" i="8"/>
  <c r="J33" i="8"/>
  <c r="O33" i="8" s="1"/>
  <c r="I34" i="8"/>
  <c r="J34" i="8"/>
  <c r="I35" i="8"/>
  <c r="J35" i="8"/>
  <c r="O35" i="8" s="1"/>
  <c r="I36" i="8"/>
  <c r="J36" i="8"/>
  <c r="I37" i="8"/>
  <c r="J37" i="8"/>
  <c r="I38" i="8"/>
  <c r="J38" i="8"/>
  <c r="I39" i="8"/>
  <c r="J39" i="8"/>
  <c r="O39" i="8" s="1"/>
  <c r="I40" i="8"/>
  <c r="J40" i="8"/>
  <c r="I41" i="8"/>
  <c r="J41" i="8"/>
  <c r="O41" i="8" s="1"/>
  <c r="I42" i="8"/>
  <c r="J42" i="8"/>
  <c r="I43" i="8"/>
  <c r="J43" i="8"/>
  <c r="O43" i="8" s="1"/>
  <c r="I44" i="8"/>
  <c r="J44" i="8"/>
  <c r="I45" i="8"/>
  <c r="J45" i="8"/>
  <c r="I46" i="8"/>
  <c r="J46" i="8"/>
  <c r="I47" i="8"/>
  <c r="J47" i="8"/>
  <c r="I8" i="1"/>
  <c r="H22" i="7"/>
  <c r="G22" i="7"/>
  <c r="H21" i="7"/>
  <c r="G21" i="7"/>
  <c r="K21" i="7" s="1"/>
  <c r="H20" i="7"/>
  <c r="G20" i="7"/>
  <c r="H19" i="7"/>
  <c r="G19" i="7"/>
  <c r="K19" i="7" s="1"/>
  <c r="H18" i="7"/>
  <c r="G18" i="7"/>
  <c r="K18" i="7" s="1"/>
  <c r="H17" i="7"/>
  <c r="G17" i="7"/>
  <c r="K17" i="7" s="1"/>
  <c r="H16" i="7"/>
  <c r="G16" i="7"/>
  <c r="H15" i="7"/>
  <c r="G15" i="7"/>
  <c r="K15" i="7" s="1"/>
  <c r="H14" i="7"/>
  <c r="G14" i="7"/>
  <c r="K14" i="7" s="1"/>
  <c r="H13" i="7"/>
  <c r="G13" i="7"/>
  <c r="H5" i="7"/>
  <c r="G5" i="7"/>
  <c r="G3" i="7" s="1"/>
  <c r="H12" i="7"/>
  <c r="G12" i="7"/>
  <c r="K12" i="7" s="1"/>
  <c r="H11" i="7"/>
  <c r="G11" i="7"/>
  <c r="K11" i="7" s="1"/>
  <c r="H10" i="7"/>
  <c r="G10" i="7"/>
  <c r="K10" i="7" s="1"/>
  <c r="H9" i="7"/>
  <c r="G9" i="7"/>
  <c r="K9" i="7" s="1"/>
  <c r="H8" i="7"/>
  <c r="G8" i="7"/>
  <c r="K8" i="7" s="1"/>
  <c r="H7" i="7"/>
  <c r="G7" i="7"/>
  <c r="K7" i="7" s="1"/>
  <c r="H6" i="7"/>
  <c r="G6" i="7"/>
  <c r="K6" i="7" s="1"/>
  <c r="V10" i="8" l="1"/>
  <c r="U4" i="8"/>
  <c r="V4" i="8"/>
  <c r="V22" i="8"/>
  <c r="P8" i="7"/>
  <c r="O8" i="7"/>
  <c r="V7" i="8"/>
  <c r="U7" i="8"/>
  <c r="U6" i="8"/>
  <c r="P7" i="7"/>
  <c r="O7" i="7"/>
  <c r="K22" i="7"/>
  <c r="O13" i="7" s="1"/>
  <c r="K13" i="7"/>
  <c r="K16" i="7"/>
  <c r="K20" i="7"/>
  <c r="O12" i="7" s="1"/>
  <c r="V9" i="8"/>
  <c r="U9" i="8"/>
  <c r="U20" i="8"/>
  <c r="L17" i="7"/>
  <c r="P6" i="7"/>
  <c r="O6" i="7"/>
  <c r="P10" i="7"/>
  <c r="O10" i="7"/>
  <c r="L16" i="7"/>
  <c r="U18" i="8"/>
  <c r="O11" i="7"/>
  <c r="P11" i="7"/>
  <c r="P13" i="7"/>
  <c r="V16" i="8"/>
  <c r="U10" i="8"/>
  <c r="V6" i="8"/>
  <c r="K5" i="7"/>
  <c r="O42" i="8"/>
  <c r="O34" i="8"/>
  <c r="O26" i="8"/>
  <c r="O18" i="8"/>
  <c r="U22" i="8"/>
  <c r="V14" i="8"/>
  <c r="H3" i="7"/>
  <c r="L18" i="7" s="1"/>
  <c r="I2" i="8"/>
  <c r="N12" i="8" s="1"/>
  <c r="O46" i="8"/>
  <c r="O38" i="8"/>
  <c r="O30" i="8"/>
  <c r="O22" i="8"/>
  <c r="O6" i="8"/>
  <c r="U16" i="8"/>
  <c r="V18" i="8"/>
  <c r="O45" i="8"/>
  <c r="V24" i="8" s="1"/>
  <c r="O37" i="8"/>
  <c r="V20" i="8" s="1"/>
  <c r="O29" i="8"/>
  <c r="O21" i="8"/>
  <c r="V12" i="8" s="1"/>
  <c r="O13" i="8"/>
  <c r="U8" i="8" s="1"/>
  <c r="J40" i="1"/>
  <c r="J31" i="1"/>
  <c r="J32" i="1"/>
  <c r="J33" i="1"/>
  <c r="J34" i="1"/>
  <c r="J35" i="1"/>
  <c r="J36" i="1"/>
  <c r="J37" i="1"/>
  <c r="J38" i="1"/>
  <c r="J39" i="1"/>
  <c r="I36" i="1"/>
  <c r="I31" i="1"/>
  <c r="I32" i="1"/>
  <c r="I33" i="1"/>
  <c r="I34" i="1"/>
  <c r="I35" i="1"/>
  <c r="I37" i="1"/>
  <c r="I38" i="1"/>
  <c r="I39" i="1"/>
  <c r="I40" i="1"/>
  <c r="R8" i="8" l="1"/>
  <c r="N31" i="8"/>
  <c r="N26" i="8"/>
  <c r="L5" i="7"/>
  <c r="N36" i="8"/>
  <c r="V13" i="8"/>
  <c r="U13" i="8"/>
  <c r="V11" i="8"/>
  <c r="U11" i="8"/>
  <c r="N47" i="8"/>
  <c r="U15" i="8"/>
  <c r="V15" i="8"/>
  <c r="N14" i="8"/>
  <c r="N19" i="8"/>
  <c r="N4" i="8"/>
  <c r="V17" i="8"/>
  <c r="U17" i="8"/>
  <c r="N5" i="8"/>
  <c r="N42" i="8"/>
  <c r="N45" i="8"/>
  <c r="N37" i="8"/>
  <c r="V21" i="8"/>
  <c r="U21" i="8"/>
  <c r="V19" i="8"/>
  <c r="U19" i="8"/>
  <c r="N13" i="8"/>
  <c r="S8" i="8" s="1"/>
  <c r="N46" i="8"/>
  <c r="N23" i="8"/>
  <c r="U24" i="8"/>
  <c r="V8" i="8"/>
  <c r="N8" i="8"/>
  <c r="V25" i="8"/>
  <c r="U25" i="8"/>
  <c r="U23" i="8"/>
  <c r="V23" i="8"/>
  <c r="N18" i="8"/>
  <c r="L20" i="7"/>
  <c r="N27" i="8"/>
  <c r="P9" i="7"/>
  <c r="O9" i="7"/>
  <c r="N11" i="8"/>
  <c r="N28" i="8"/>
  <c r="N7" i="8"/>
  <c r="N10" i="8"/>
  <c r="N9" i="8"/>
  <c r="N16" i="8"/>
  <c r="L10" i="7"/>
  <c r="N17" i="8"/>
  <c r="N21" i="8"/>
  <c r="P5" i="7"/>
  <c r="O5" i="7"/>
  <c r="N32" i="8"/>
  <c r="P12" i="7"/>
  <c r="N25" i="8"/>
  <c r="S11" i="7"/>
  <c r="R11" i="7"/>
  <c r="L11" i="7"/>
  <c r="L19" i="7"/>
  <c r="L12" i="7"/>
  <c r="L21" i="7"/>
  <c r="L9" i="7"/>
  <c r="L13" i="7"/>
  <c r="L15" i="7"/>
  <c r="L14" i="7"/>
  <c r="L22" i="7"/>
  <c r="L6" i="7"/>
  <c r="L8" i="7"/>
  <c r="N35" i="8"/>
  <c r="N30" i="8"/>
  <c r="N24" i="8"/>
  <c r="N6" i="8"/>
  <c r="N39" i="8"/>
  <c r="V5" i="8"/>
  <c r="U5" i="8"/>
  <c r="N15" i="8"/>
  <c r="N34" i="8"/>
  <c r="N40" i="8"/>
  <c r="N43" i="8"/>
  <c r="N44" i="8"/>
  <c r="L7" i="7"/>
  <c r="N29" i="8"/>
  <c r="N22" i="8"/>
  <c r="J30" i="1"/>
  <c r="O20" i="1" s="1"/>
  <c r="N20" i="8"/>
  <c r="N38" i="8"/>
  <c r="N41" i="8"/>
  <c r="U12" i="8"/>
  <c r="N33" i="8"/>
  <c r="I30" i="1"/>
  <c r="N21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I5" i="1"/>
  <c r="I6" i="1"/>
  <c r="I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4" i="1"/>
  <c r="S10" i="8" l="1"/>
  <c r="R10" i="8"/>
  <c r="S4" i="8"/>
  <c r="R4" i="8"/>
  <c r="R22" i="8"/>
  <c r="S22" i="8"/>
  <c r="R13" i="7"/>
  <c r="S13" i="7"/>
  <c r="S7" i="8"/>
  <c r="R7" i="8"/>
  <c r="R20" i="8"/>
  <c r="S20" i="8"/>
  <c r="N20" i="1"/>
  <c r="R5" i="7"/>
  <c r="S5" i="7"/>
  <c r="S21" i="8"/>
  <c r="R21" i="8"/>
  <c r="R12" i="8"/>
  <c r="S12" i="8"/>
  <c r="S18" i="8"/>
  <c r="R18" i="8"/>
  <c r="S9" i="8"/>
  <c r="R9" i="8"/>
  <c r="S13" i="8"/>
  <c r="R13" i="8"/>
  <c r="S12" i="7"/>
  <c r="R12" i="7"/>
  <c r="R16" i="8"/>
  <c r="S16" i="8"/>
  <c r="S25" i="8"/>
  <c r="R25" i="8"/>
  <c r="R23" i="8"/>
  <c r="S23" i="8"/>
  <c r="R15" i="8"/>
  <c r="S15" i="8"/>
  <c r="S9" i="7"/>
  <c r="R9" i="7"/>
  <c r="R19" i="8"/>
  <c r="S19" i="8"/>
  <c r="O21" i="1"/>
  <c r="U12" i="1" s="1"/>
  <c r="S8" i="7"/>
  <c r="R8" i="7"/>
  <c r="S7" i="7"/>
  <c r="R7" i="7"/>
  <c r="R11" i="8"/>
  <c r="S11" i="8"/>
  <c r="R14" i="8"/>
  <c r="S14" i="8"/>
  <c r="R6" i="8"/>
  <c r="S6" i="8"/>
  <c r="S17" i="8"/>
  <c r="R17" i="8"/>
  <c r="R6" i="7"/>
  <c r="S6" i="7"/>
  <c r="R24" i="8"/>
  <c r="S24" i="8"/>
  <c r="S5" i="8"/>
  <c r="R5" i="8"/>
  <c r="S10" i="7"/>
  <c r="R10" i="7"/>
  <c r="O29" i="1"/>
  <c r="O19" i="1"/>
  <c r="O9" i="1"/>
  <c r="I2" i="1"/>
  <c r="N28" i="1" s="1"/>
  <c r="N5" i="1"/>
  <c r="J2" i="1"/>
  <c r="O25" i="1" s="1"/>
  <c r="R12" i="1" l="1"/>
  <c r="S12" i="1"/>
  <c r="N26" i="1"/>
  <c r="N8" i="1"/>
  <c r="O8" i="1"/>
  <c r="O4" i="1"/>
  <c r="O6" i="1"/>
  <c r="O18" i="1"/>
  <c r="V12" i="1"/>
  <c r="O17" i="1"/>
  <c r="O12" i="1"/>
  <c r="O22" i="1"/>
  <c r="O24" i="1"/>
  <c r="O27" i="1"/>
  <c r="O10" i="1"/>
  <c r="N19" i="1"/>
  <c r="N12" i="1"/>
  <c r="O16" i="1"/>
  <c r="N17" i="1"/>
  <c r="N10" i="1"/>
  <c r="O14" i="1"/>
  <c r="O11" i="1"/>
  <c r="N4" i="1"/>
  <c r="N23" i="1"/>
  <c r="N14" i="1"/>
  <c r="N7" i="1"/>
  <c r="N25" i="1"/>
  <c r="N16" i="1"/>
  <c r="N9" i="1"/>
  <c r="N27" i="1"/>
  <c r="N18" i="1"/>
  <c r="N11" i="1"/>
  <c r="N29" i="1"/>
  <c r="S16" i="1" s="1"/>
  <c r="N22" i="1"/>
  <c r="O26" i="1"/>
  <c r="N13" i="1"/>
  <c r="O5" i="1"/>
  <c r="O13" i="1"/>
  <c r="O23" i="1"/>
  <c r="N6" i="1"/>
  <c r="N24" i="1"/>
  <c r="O28" i="1"/>
  <c r="N15" i="1"/>
  <c r="O7" i="1"/>
  <c r="O15" i="1"/>
  <c r="V14" i="1" l="1"/>
  <c r="U14" i="1"/>
  <c r="V6" i="1"/>
  <c r="U6" i="1"/>
  <c r="S10" i="1"/>
  <c r="R10" i="1"/>
  <c r="S7" i="1"/>
  <c r="R7" i="1"/>
  <c r="U13" i="1"/>
  <c r="V13" i="1"/>
  <c r="S6" i="1"/>
  <c r="R6" i="1"/>
  <c r="S15" i="1"/>
  <c r="R15" i="1"/>
  <c r="V15" i="1"/>
  <c r="U15" i="1"/>
  <c r="V8" i="1"/>
  <c r="U8" i="1"/>
  <c r="V16" i="1"/>
  <c r="U16" i="1"/>
  <c r="S13" i="1"/>
  <c r="R13" i="1"/>
  <c r="V10" i="1"/>
  <c r="U10" i="1"/>
  <c r="V4" i="1"/>
  <c r="U4" i="1"/>
  <c r="S5" i="1"/>
  <c r="R5" i="1"/>
  <c r="V9" i="1"/>
  <c r="U9" i="1"/>
  <c r="S14" i="1"/>
  <c r="R14" i="1"/>
  <c r="S9" i="1"/>
  <c r="R9" i="1"/>
  <c r="R8" i="1"/>
  <c r="S8" i="1"/>
  <c r="U11" i="1"/>
  <c r="V11" i="1"/>
  <c r="R16" i="1"/>
  <c r="S11" i="1"/>
  <c r="R11" i="1"/>
  <c r="R4" i="1"/>
  <c r="S4" i="1"/>
  <c r="U7" i="1"/>
  <c r="V7" i="1"/>
  <c r="V5" i="1"/>
  <c r="U5" i="1"/>
</calcChain>
</file>

<file path=xl/sharedStrings.xml><?xml version="1.0" encoding="utf-8"?>
<sst xmlns="http://schemas.openxmlformats.org/spreadsheetml/2006/main" count="514" uniqueCount="181">
  <si>
    <t>pRS315 SM</t>
  </si>
  <si>
    <t>pSH940 dmso</t>
  </si>
  <si>
    <t>pSH940 SM</t>
  </si>
  <si>
    <t>pSH942 SM</t>
  </si>
  <si>
    <t>vector</t>
  </si>
  <si>
    <t>Gcn4 -SM</t>
  </si>
  <si>
    <t>Gcn4</t>
  </si>
  <si>
    <t>cAD</t>
  </si>
  <si>
    <t>Gal4_A</t>
  </si>
  <si>
    <t>Hap4_A</t>
  </si>
  <si>
    <t>Hap4_B</t>
  </si>
  <si>
    <t>Hap4_C</t>
  </si>
  <si>
    <t>MTF-1</t>
  </si>
  <si>
    <t>Bteb2</t>
  </si>
  <si>
    <t>CG14451</t>
  </si>
  <si>
    <t>HLH3B</t>
  </si>
  <si>
    <t>sage</t>
  </si>
  <si>
    <t>ACT1</t>
  </si>
  <si>
    <t>ARG3</t>
  </si>
  <si>
    <t>HIS4</t>
  </si>
  <si>
    <t>ARG3/ACT1</t>
  </si>
  <si>
    <t>HIS4/ACT1</t>
  </si>
  <si>
    <t>SEM</t>
  </si>
  <si>
    <t>plasmid or Ariel construct</t>
  </si>
  <si>
    <t>activator +/- SM</t>
  </si>
  <si>
    <t>mean ARG3 expression</t>
  </si>
  <si>
    <t>mean HIS4 expression</t>
  </si>
  <si>
    <t>replicate 1</t>
  </si>
  <si>
    <t>replicate 2</t>
  </si>
  <si>
    <t>Sequence Name</t>
  </si>
  <si>
    <t>AD test peptides</t>
  </si>
  <si>
    <t>coding DNA sequence for AD test peptides</t>
  </si>
  <si>
    <t>gal4_A</t>
  </si>
  <si>
    <t>LHGFDWSEEDDMSDGLPFLKTDPNNNGFFG</t>
  </si>
  <si>
    <t>TTG CAT GGT TTT GAT TGG TCT GAA GAA GAT GAT ATG TCT GAT GGT TTG CCA TTT TTG AAA ACT GAT CCA AAT AAT AAT GGT TTT TTT GGT</t>
  </si>
  <si>
    <t>hap4_A</t>
  </si>
  <si>
    <t>EKLINDSNYLAFLKFDDLENEKFHSSASSI</t>
  </si>
  <si>
    <t>GAA AAA TTG ATT AAT GAT TCT AAT TAT TTG GCT TTT TTG AAA TTT GAT GAT TTG GAA AAT GAA AAA TTT CAT TCT TCT GCT TCT TCT ATT </t>
  </si>
  <si>
    <t>hap4_B</t>
  </si>
  <si>
    <t>EDLNEIKFFNDFEKLEFFNKYAKVNTNNDV</t>
  </si>
  <si>
    <t>GAA GAT TTG AAT GAA ATT AAA TTT TTT AAT GAT TTT GAA AAA TTG GAA TTT TTT AAT AAA TAT GCT AAA GTT AAT ACT AAT AAT GAT GTT </t>
  </si>
  <si>
    <t>hap4_C</t>
  </si>
  <si>
    <t>NDATATNELDQSSFIDDLDEDVDFLKVQVF</t>
  </si>
  <si>
    <t>AAT GAT GCT ACT GCT ACT AAT GAA TTG GAT CAA TCT TCT TTT ATT GAT GAT TTG GAT GAA GAT GTT GAT TTT TTG AAA GTT CAA GTT TTT </t>
  </si>
  <si>
    <t>Stark_MTF-1</t>
  </si>
  <si>
    <t>Stark_Bteb2</t>
  </si>
  <si>
    <t>NGNIQVGLPHVEDPSLFIDFNDLTVCPPDL</t>
  </si>
  <si>
    <t>AAT GGT AAT ATT CAA GTT GGT TTG CCA CAT GTT GAA GAT CCA TCT TTG TTT ATT GAT TTT AAT GAT TTG ACT GTT TGT CCA CCA GAT TTG</t>
  </si>
  <si>
    <t>Stark_CG14451</t>
  </si>
  <si>
    <t>DWRFLFEMEQLVRGIDDGLVRDPLLLTELA</t>
  </si>
  <si>
    <t>GAT TGG AGA TTT TTG TTT GAA ATG GAA CAA TTG GTT AGA GGT ATT GAT GAT GGT TTG GTT AGA GAT CCA TTG TTG TTG ACT GAA TTG GCT </t>
  </si>
  <si>
    <t>Stark_HLH3B</t>
  </si>
  <si>
    <t>AELRKLVPTHPPDKKLSKNEILRSAIKYIK</t>
  </si>
  <si>
    <t>GCT GAA TTG AGA AAA TTG GTT CCA ACT CAT CCA CCA GAT AAA AAA TTG TCT AAA AAT GAA ATT TTG AGA TCT GCT ATT AAA TAT ATT AAA</t>
  </si>
  <si>
    <t>Stark_sage</t>
  </si>
  <si>
    <t>THPHSYSPSVMGGYEKEAHNMGLLPPTYSV</t>
  </si>
  <si>
    <t>ACT CAT CCA CAT TCT TAT TCT CCA TCT GTT ATG GGT GGT TAT GAA AAA GAA GCT CAT AAT ATG GGT TTG TTG CCA CCA ACT TAT TCT GTT </t>
  </si>
  <si>
    <t>FYSTKYMRWAARWYFTQTRPSSGDNRSRPC</t>
  </si>
  <si>
    <t>TTT TAT TCT ACT AAA TAT ATG AGA TGG GCT GCT AGA TGG TAT TTT ACT CAA ACT AGA CCA TCT TCT GGT GAT AAT AGA TCT AGA CCA TGT </t>
  </si>
  <si>
    <t>YQKTRGATARSPRRSSSNPTWWFDYFYCMR</t>
  </si>
  <si>
    <t>TAT CAA AAA ACT AGA GGT GCT ACT GCT AGA TCT CCA AGA AGA TCT TCT TCT AAT CCA ACT TGG TGG TTT GAT TAT TTT TAT TGT ATG AGA </t>
  </si>
  <si>
    <t>IHWRPLVYLKWHRFNTTLSQGNCSEPENWP</t>
  </si>
  <si>
    <t>ATT CAT TGG AGA CCA TTG GTT TAT TTG AAA TGG CAT AGA TTT AAT ACT ACT TTG TCT CAA GGT AAT TGT TCT GAA CCA GAA AAT TGG CCA </t>
  </si>
  <si>
    <t>HRRTHNYEKSCTSLEPWWQFGINLVNWPPL</t>
  </si>
  <si>
    <t>CAT AGA AGA ACT CAT AAT TAT GAA AAA TCT TGT ACT TCT TTG GAA CCA TGG TGG CAA TTT GGT ATT AAT TTG GTT AAT TGG CCA CCA TTG </t>
  </si>
  <si>
    <t>WILRRGARSWRLFRATHLSIKDDECSEPYN</t>
  </si>
  <si>
    <t>TGG ATT TTG AGA AGA GGT GCT AGA TCT TGG AGA TTG TTT AGA GCT ACT CAT TTG TCT ATT AAA GAT GAT GAA TGT TCT GAA CCA TAT AAT </t>
  </si>
  <si>
    <t>RRKRARGSRPTHWDLLWDEYSEISAFCNLI</t>
  </si>
  <si>
    <t>AGA AGA AAA AGA GCT AGA GGT TCT AGA CCA ACT CAT TGG GAT TTG TTG TGG GAT GAA TAT TCT GAA ATT TCT GCT TTT TGT AAT TTG ATT </t>
  </si>
  <si>
    <t>IACFLYYVVHYQTNGYVHSCGAWNDSSHDD</t>
  </si>
  <si>
    <t>ATT GCT TGT TTT TTG TAT TAT GTT GTT CAT TAT CAA ACT AAT GGT TAT GTT CAT TCT TGT GGT GCT TGG AAT GAT TCT TCT CAT GAT GAT</t>
  </si>
  <si>
    <t>HHGNSSCTVSCDYIWYDLQYHFYGVDNAAV</t>
  </si>
  <si>
    <t>CAT CAT GGT AAT TCT TCT TGT ACT GTT TCT TGT GAT TAT ATT TGG TAT GAT TTG CAA TAT CAT TTT TAT GGT GTT GAT AAT GCT GCT GTT</t>
  </si>
  <si>
    <t>LLCWYFVVVGKTYKDGVGNRWMGDDNETTT</t>
  </si>
  <si>
    <t>TTG TTG TGT TGG TAT TTT GTT GTT GTT GGT AAA ACT TAT AAA GAT GGT GTT GGT AAT AGA TGG ATG GGT GAT GAT AAT GAA ACT ACT ACT</t>
  </si>
  <si>
    <t>VKNTCVREGTTGKGTDYLVMNWWDGFYDVL</t>
  </si>
  <si>
    <t>GTT AAA AAT ACT TGT GTT AGA GAA GGT ACT ACT GGT AAA GGT ACT GAT TAT TTG GTT ATG AAT TGG TGG GAT GGT TTT TAT GAT GTT TTG</t>
  </si>
  <si>
    <t>LIISFVEFAMGDIATGKDTGDSDDSDDRYV</t>
  </si>
  <si>
    <t>TTG ATT ATT TCT TTT GTT GAA TTT GCT ATG GGT GAT ATT GCT ACT GGT AAA GAT ACT GGT GAT TCT GAT GAT TCT GAT GAT AGA TAT GTT</t>
  </si>
  <si>
    <t>STKGVALDDVEGDDDFYMFDIDIIASRSTG</t>
  </si>
  <si>
    <t>TCT ACT AAA GGT GTT GCT TTG GAT GAT GTT GAA GGT GAT GAT GAT TTT TAT ATG TTT GAT ATT GAT ATT ATT GCT TCT AGA TCT ACT GGT</t>
  </si>
  <si>
    <t>ICGLLLVLVSIVTDENINESPGNEDADYDL</t>
  </si>
  <si>
    <t>ATT TGT GGT TTG TTG TTG GTT TTG GTT TCT ATT GTT ACT GAT GAA AAT ATT AAT GAA TCT CCA GGT AAT GAA GAT GCT GAT TAT GAT TTG</t>
  </si>
  <si>
    <t>NNGTSIEGCSENIDVVLEADLDLPLDYLIV</t>
  </si>
  <si>
    <t>AAT AAT GGT ACT TCT ATT GAA GGT TGT TCT GAA AAT ATT GAT GTT GTT TTG GAA GCT GAT TTG GAT TTG CCA TTG GAT TAT TTG ATT GTT</t>
  </si>
  <si>
    <t>FYASVGVYWDRYFGEEEGRSDEDEDDNEDD</t>
  </si>
  <si>
    <t>TTT TAT GCT TCT GTT GGT GTT TAT TGG GAT AGA TAT TTT GGT GAA GAA GAA GGT AGA TCT GAT GAA GAT GAA GAT GAT AAT GAA GAT GAT</t>
  </si>
  <si>
    <t>RSARDDGVGEEEEDDYGVYYDFDEWFDENS</t>
  </si>
  <si>
    <t>AGA TCT GCT AGA GAT GAT GGT GTT GGT GAA GAA GAA GAA GAT GAT TAT GGT GTT TAT TAT GAT TTT GAT GAA TGG TTT GAT GAA AAT TCT</t>
  </si>
  <si>
    <t>FVFACAVLIEGEGHTKDFEVNDDDEEDDNL</t>
  </si>
  <si>
    <t>TTT GTT TTT GCT TGT GCT GTT TTG ATT GAA GGT GAA GGT CAT ACT AAA GAT TTT GAA GTT AAT GAT GAT GAT GAA GAA GAT GAT AAT TTG</t>
  </si>
  <si>
    <t>DNEFCLDVEIFEEFDDLDEKVAVGDTGNAH</t>
  </si>
  <si>
    <t>GAT AAT GAA TTT TGT TTG GAT GTT GAA ATT TTT GAA GAA TTT GAT GAT TTG GAT GAA AAA GTT GCT GTT GGT GAT ACT GGT AAT GCT CAT</t>
  </si>
  <si>
    <t>log_odd_A1-</t>
  </si>
  <si>
    <t>log_odd_A1+</t>
  </si>
  <si>
    <t>log_odd_B1-</t>
  </si>
  <si>
    <t>log_odd_B1+</t>
  </si>
  <si>
    <t>log_odd_B2-</t>
  </si>
  <si>
    <t>log_odd_B2+</t>
  </si>
  <si>
    <t>log_odd_C1-</t>
  </si>
  <si>
    <t>log_odd_C1+</t>
  </si>
  <si>
    <t>log_odd_C2-</t>
  </si>
  <si>
    <t>log_odd_C2+</t>
  </si>
  <si>
    <t>log_odd_D1-</t>
  </si>
  <si>
    <t>log_odd_D1+</t>
  </si>
  <si>
    <t>log_odd_D2-</t>
  </si>
  <si>
    <t>log_odd_D2+</t>
  </si>
  <si>
    <t>log_odd_E1-</t>
  </si>
  <si>
    <t>log_odd_E1+</t>
  </si>
  <si>
    <t>log_odd_E2-</t>
  </si>
  <si>
    <t>log_odd_E2+</t>
  </si>
  <si>
    <t>A1-</t>
  </si>
  <si>
    <t>A1+</t>
  </si>
  <si>
    <t>B1-</t>
  </si>
  <si>
    <t>B1+</t>
  </si>
  <si>
    <t>B2-</t>
  </si>
  <si>
    <t>B2+</t>
  </si>
  <si>
    <t>C1-</t>
  </si>
  <si>
    <t>C1+</t>
  </si>
  <si>
    <t>C2-</t>
  </si>
  <si>
    <t>C2+</t>
  </si>
  <si>
    <t>D1-</t>
  </si>
  <si>
    <t>D1+</t>
  </si>
  <si>
    <t>D2-</t>
  </si>
  <si>
    <t>D2+</t>
  </si>
  <si>
    <t>E1-</t>
  </si>
  <si>
    <t>E1+</t>
  </si>
  <si>
    <t>E2-</t>
  </si>
  <si>
    <t>E2+</t>
  </si>
  <si>
    <t>ELLKQDSFENEEDMETESLLNDILMTIDNN</t>
  </si>
  <si>
    <t>GAG CTT CTT AAG CAA GAT AGC TTT GAG AAT GAA GAA GAC ATG GAA ACC GAA AGT CTG TTG AAC GAC ATT CTT ATG ACA ATC GAC AAT AAC</t>
  </si>
  <si>
    <t>qPCR runs</t>
  </si>
  <si>
    <t>1A+</t>
  </si>
  <si>
    <t>1B+</t>
  </si>
  <si>
    <t>2A-</t>
  </si>
  <si>
    <t>2B-</t>
  </si>
  <si>
    <t>2A+</t>
  </si>
  <si>
    <t>2B+</t>
  </si>
  <si>
    <t>3A</t>
  </si>
  <si>
    <t>3B</t>
  </si>
  <si>
    <t>4A</t>
  </si>
  <si>
    <t>MTF1-1</t>
  </si>
  <si>
    <t>4B</t>
  </si>
  <si>
    <t>Fold over vector</t>
  </si>
  <si>
    <t>average vector</t>
  </si>
  <si>
    <t>Mean fold expression over vector</t>
  </si>
  <si>
    <t>7-242</t>
  </si>
  <si>
    <t>7-664</t>
  </si>
  <si>
    <t>8-4044</t>
  </si>
  <si>
    <t>9-3036</t>
  </si>
  <si>
    <t>9-188</t>
  </si>
  <si>
    <t>7A</t>
  </si>
  <si>
    <t>7B</t>
  </si>
  <si>
    <t>13A</t>
  </si>
  <si>
    <t>13B</t>
  </si>
  <si>
    <t>8A</t>
  </si>
  <si>
    <t>8B</t>
  </si>
  <si>
    <t>9A</t>
  </si>
  <si>
    <t>9B</t>
  </si>
  <si>
    <t>10A</t>
  </si>
  <si>
    <t>10B</t>
  </si>
  <si>
    <t>7_242</t>
  </si>
  <si>
    <t>gtqasqtgaqssnLEWWLFFagsqqqt</t>
  </si>
  <si>
    <t>GGAACCCAGGCTAGTCAAACGGGTGCTCAGAGTTCTAATCTAGAATGGTGGTTGTTTTTCGCGGGTAGTCAGCAGCAAACG</t>
  </si>
  <si>
    <t>7_664</t>
  </si>
  <si>
    <t>gtqasqtgaqssnYNFWWIWagsqqqt</t>
  </si>
  <si>
    <t>GGGACGCAGGCGTCACAAACCGGGGCCCAATCCTCAAACTACAATTTTTGGTGGATTTGGGCGGGCAGCCAACAACAGACC</t>
  </si>
  <si>
    <t>8_4904</t>
  </si>
  <si>
    <t>gtqasqtgaqssnWIWACWLFagsqqqt</t>
  </si>
  <si>
    <t>GGAACACAAGCTAGTCAGACTGGCGCCCAGAGCTCCAATTGGATTTGGGCCTGTTGGCTTTTCGCCGGATCTCAGCAACAAACT</t>
  </si>
  <si>
    <t>8_4044</t>
  </si>
  <si>
    <t>gtqasqtgaqssnIFLWFDFWagsqqqt</t>
  </si>
  <si>
    <t>GGAACGCAGGCGTCCCAGACGGGGGCTCAATCAAGCAACATCTTCCTGTGGTTCGATTTCTGGGCTGGCTCACAGCAGCAAACG</t>
  </si>
  <si>
    <t>9_3036</t>
  </si>
  <si>
    <t>gtqasqtgaqssnMDWWMFTDWagsqqqt</t>
  </si>
  <si>
    <t>GGAACACAGGCCTCCCAAACAGGCGCCCAATCTTCCAATATGGATTGGTGGATGTTTACAGACTGGGCGGGCTCACAGCAACAGACT</t>
  </si>
  <si>
    <t>9_188</t>
  </si>
  <si>
    <t>gtqasqtgaqssnFELEWWLFFagsqqqt</t>
  </si>
  <si>
    <t>GGTACGCAGGCGTCACAGACCGGGGCTCAATCTTCTAATTTTGAATTGGAGTGGTGGTTATTTTTTGCGGGCAGTCAGCAACAGACC</t>
  </si>
  <si>
    <t>Short randomized sequences for Fig 6B:</t>
  </si>
  <si>
    <t>Sequences used in Fig 6 and Fig S6: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</si>
</sst>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0000"/>
    <numFmt numFmtId="166" formatCode="#,##0.000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ourier"/>
      <family val="1"/>
    </font>
    <font>
      <b/>
      <sz val="12"/>
      <color theme="1"/>
      <name val="Courier"/>
      <family val="1"/>
    </font>
    <font>
      <i/>
      <sz val="12"/>
      <color theme="1"/>
      <name val="Calibri"/>
      <family val="2"/>
      <scheme val="minor"/>
    </font>
    <font>
      <sz val="12"/>
      <color rgb="FF000000"/>
      <name val="Courier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165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5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6A'!$R$3</c:f>
              <c:strCache>
                <c:ptCount val="1"/>
                <c:pt idx="0">
                  <c:v>ARG3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CDF-4E11-A803-F49527C186F4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DF-4E11-A803-F49527C186F4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DF-4E11-A803-F49527C186F4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CDF-4E11-A803-F49527C186F4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CDF-4E11-A803-F49527C186F4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CDF-4E11-A803-F49527C186F4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CDF-4E11-A803-F49527C186F4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CDF-4E11-A803-F49527C186F4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CDF-4E11-A803-F49527C186F4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CDF-4E11-A803-F49527C186F4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CDF-4E11-A803-F49527C186F4}"/>
              </c:ext>
            </c:extLst>
          </c:dPt>
          <c:errBars>
            <c:errBarType val="both"/>
            <c:errValType val="cust"/>
            <c:noEndCap val="0"/>
            <c:plus>
              <c:numRef>
                <c:f>'Fig 6A'!$S$4:$S$16</c:f>
                <c:numCache>
                  <c:formatCode>General</c:formatCode>
                  <c:ptCount val="13"/>
                  <c:pt idx="0">
                    <c:v>6.4124626291073739E-2</c:v>
                  </c:pt>
                  <c:pt idx="1">
                    <c:v>4.6749024152105904E-2</c:v>
                  </c:pt>
                  <c:pt idx="2">
                    <c:v>0.21619970184818271</c:v>
                  </c:pt>
                  <c:pt idx="3">
                    <c:v>0.48170197354503391</c:v>
                  </c:pt>
                  <c:pt idx="4">
                    <c:v>2.9087762046177131E-2</c:v>
                  </c:pt>
                  <c:pt idx="5">
                    <c:v>0.43415074377383872</c:v>
                  </c:pt>
                  <c:pt idx="6">
                    <c:v>0.17801700362033041</c:v>
                  </c:pt>
                  <c:pt idx="7">
                    <c:v>0.32856798207630999</c:v>
                  </c:pt>
                  <c:pt idx="8">
                    <c:v>0.21324203093819968</c:v>
                  </c:pt>
                  <c:pt idx="9">
                    <c:v>0.54268025342374226</c:v>
                  </c:pt>
                  <c:pt idx="10">
                    <c:v>0.22462059316710525</c:v>
                  </c:pt>
                  <c:pt idx="11">
                    <c:v>0.23651776418778669</c:v>
                  </c:pt>
                  <c:pt idx="12">
                    <c:v>0.5061862177710168</c:v>
                  </c:pt>
                </c:numCache>
              </c:numRef>
            </c:plus>
            <c:minus>
              <c:numRef>
                <c:f>'Fig 6A'!$S$4:$S$16</c:f>
                <c:numCache>
                  <c:formatCode>General</c:formatCode>
                  <c:ptCount val="13"/>
                  <c:pt idx="0">
                    <c:v>6.4124626291073739E-2</c:v>
                  </c:pt>
                  <c:pt idx="1">
                    <c:v>4.6749024152105904E-2</c:v>
                  </c:pt>
                  <c:pt idx="2">
                    <c:v>0.21619970184818271</c:v>
                  </c:pt>
                  <c:pt idx="3">
                    <c:v>0.48170197354503391</c:v>
                  </c:pt>
                  <c:pt idx="4">
                    <c:v>2.9087762046177131E-2</c:v>
                  </c:pt>
                  <c:pt idx="5">
                    <c:v>0.43415074377383872</c:v>
                  </c:pt>
                  <c:pt idx="6">
                    <c:v>0.17801700362033041</c:v>
                  </c:pt>
                  <c:pt idx="7">
                    <c:v>0.32856798207630999</c:v>
                  </c:pt>
                  <c:pt idx="8">
                    <c:v>0.21324203093819968</c:v>
                  </c:pt>
                  <c:pt idx="9">
                    <c:v>0.54268025342374226</c:v>
                  </c:pt>
                  <c:pt idx="10">
                    <c:v>0.22462059316710525</c:v>
                  </c:pt>
                  <c:pt idx="11">
                    <c:v>0.23651776418778669</c:v>
                  </c:pt>
                  <c:pt idx="12">
                    <c:v>0.5061862177710168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 6A'!$Q$4:$Q$16</c:f>
              <c:strCache>
                <c:ptCount val="13"/>
                <c:pt idx="0">
                  <c:v>vector</c:v>
                </c:pt>
                <c:pt idx="1">
                  <c:v>Gcn4 -SM</c:v>
                </c:pt>
                <c:pt idx="2">
                  <c:v>Gcn4</c:v>
                </c:pt>
                <c:pt idx="3">
                  <c:v>cAD</c:v>
                </c:pt>
                <c:pt idx="4">
                  <c:v>Gal4_A</c:v>
                </c:pt>
                <c:pt idx="5">
                  <c:v>Hap4_A</c:v>
                </c:pt>
                <c:pt idx="6">
                  <c:v>Hap4_B</c:v>
                </c:pt>
                <c:pt idx="7">
                  <c:v>Hap4_C</c:v>
                </c:pt>
                <c:pt idx="8">
                  <c:v>MTF-1</c:v>
                </c:pt>
                <c:pt idx="9">
                  <c:v>Bteb2</c:v>
                </c:pt>
                <c:pt idx="10">
                  <c:v>CG14451</c:v>
                </c:pt>
                <c:pt idx="11">
                  <c:v>HLH3B</c:v>
                </c:pt>
                <c:pt idx="12">
                  <c:v>sage</c:v>
                </c:pt>
              </c:strCache>
            </c:strRef>
          </c:cat>
          <c:val>
            <c:numRef>
              <c:f>'Fig 6A'!$R$4:$R$16</c:f>
              <c:numCache>
                <c:formatCode>General</c:formatCode>
                <c:ptCount val="13"/>
                <c:pt idx="0">
                  <c:v>1</c:v>
                </c:pt>
                <c:pt idx="1">
                  <c:v>1.1675111297252285</c:v>
                </c:pt>
                <c:pt idx="2">
                  <c:v>5.5254405116754644</c:v>
                </c:pt>
                <c:pt idx="3">
                  <c:v>2.2576425191688037</c:v>
                </c:pt>
                <c:pt idx="4">
                  <c:v>1.6592585522851984</c:v>
                </c:pt>
                <c:pt idx="5">
                  <c:v>2.2100679179100573</c:v>
                </c:pt>
                <c:pt idx="6">
                  <c:v>0.78332000936365542</c:v>
                </c:pt>
                <c:pt idx="7">
                  <c:v>1.0865230280127787</c:v>
                </c:pt>
                <c:pt idx="8">
                  <c:v>2.3734282654264005</c:v>
                </c:pt>
                <c:pt idx="9">
                  <c:v>1.9923639678602028</c:v>
                </c:pt>
                <c:pt idx="10">
                  <c:v>3.9075048252700606</c:v>
                </c:pt>
                <c:pt idx="11">
                  <c:v>1.2873924398834595</c:v>
                </c:pt>
                <c:pt idx="12">
                  <c:v>1.1259788735605472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F-4E11-A803-F49527C18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249976"/>
        <c:axId val="622249320"/>
      </c:barChart>
      <c:catAx>
        <c:axId val="62224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49320"/>
        <c:crosses val="autoZero"/>
        <c:auto val="1"/>
        <c:lblAlgn val="ctr"/>
        <c:lblOffset val="100"/>
        <c:noMultiLvlLbl val="0"/>
      </c:catAx>
      <c:valAx>
        <c:axId val="622249320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mRNA </a:t>
                </a:r>
                <a:r>
                  <a:rPr lang="en-US" sz="1400" b="0" i="1" baseline="0">
                    <a:effectLst/>
                  </a:rPr>
                  <a:t>ARG3 / ACT1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4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6A'!$U$3</c:f>
              <c:strCache>
                <c:ptCount val="1"/>
                <c:pt idx="0">
                  <c:v>HIS4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707-4BD8-BAD2-B03EE8BA44BE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707-4BD8-BAD2-B03EE8BA44BE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707-4BD8-BAD2-B03EE8BA44BE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707-4BD8-BAD2-B03EE8BA44BE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707-4BD8-BAD2-B03EE8BA44BE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707-4BD8-BAD2-B03EE8BA44BE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707-4BD8-BAD2-B03EE8BA44BE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707-4BD8-BAD2-B03EE8BA44BE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707-4BD8-BAD2-B03EE8BA44BE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707-4BD8-BAD2-B03EE8BA44BE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707-4BD8-BAD2-B03EE8BA44BE}"/>
              </c:ext>
            </c:extLst>
          </c:dPt>
          <c:errBars>
            <c:errBarType val="both"/>
            <c:errValType val="cust"/>
            <c:noEndCap val="0"/>
            <c:plus>
              <c:numRef>
                <c:f>'Fig 6A'!$V$4:$V$16</c:f>
                <c:numCache>
                  <c:formatCode>General</c:formatCode>
                  <c:ptCount val="13"/>
                  <c:pt idx="0">
                    <c:v>7.1267299360837144E-2</c:v>
                  </c:pt>
                  <c:pt idx="1">
                    <c:v>0.83125849066877833</c:v>
                  </c:pt>
                  <c:pt idx="2">
                    <c:v>0.7163489531201952</c:v>
                  </c:pt>
                  <c:pt idx="3">
                    <c:v>0.45819422495075823</c:v>
                  </c:pt>
                  <c:pt idx="4">
                    <c:v>0.35185762880323773</c:v>
                  </c:pt>
                  <c:pt idx="5">
                    <c:v>1.185055545829667</c:v>
                  </c:pt>
                  <c:pt idx="6">
                    <c:v>0.60518424423722805</c:v>
                  </c:pt>
                  <c:pt idx="7">
                    <c:v>0.5814467275494708</c:v>
                  </c:pt>
                  <c:pt idx="8">
                    <c:v>0.53801148231157814</c:v>
                  </c:pt>
                  <c:pt idx="9">
                    <c:v>0.7056545717253051</c:v>
                  </c:pt>
                  <c:pt idx="10">
                    <c:v>1.6006423409803352</c:v>
                  </c:pt>
                  <c:pt idx="11">
                    <c:v>5.9945102672816601E-2</c:v>
                  </c:pt>
                  <c:pt idx="12">
                    <c:v>9.3823942899517329E-2</c:v>
                  </c:pt>
                </c:numCache>
              </c:numRef>
            </c:plus>
            <c:minus>
              <c:numRef>
                <c:f>'Fig 6A'!$V$4:$V$16</c:f>
                <c:numCache>
                  <c:formatCode>General</c:formatCode>
                  <c:ptCount val="13"/>
                  <c:pt idx="0">
                    <c:v>7.1267299360837144E-2</c:v>
                  </c:pt>
                  <c:pt idx="1">
                    <c:v>0.83125849066877833</c:v>
                  </c:pt>
                  <c:pt idx="2">
                    <c:v>0.7163489531201952</c:v>
                  </c:pt>
                  <c:pt idx="3">
                    <c:v>0.45819422495075823</c:v>
                  </c:pt>
                  <c:pt idx="4">
                    <c:v>0.35185762880323773</c:v>
                  </c:pt>
                  <c:pt idx="5">
                    <c:v>1.185055545829667</c:v>
                  </c:pt>
                  <c:pt idx="6">
                    <c:v>0.60518424423722805</c:v>
                  </c:pt>
                  <c:pt idx="7">
                    <c:v>0.5814467275494708</c:v>
                  </c:pt>
                  <c:pt idx="8">
                    <c:v>0.53801148231157814</c:v>
                  </c:pt>
                  <c:pt idx="9">
                    <c:v>0.7056545717253051</c:v>
                  </c:pt>
                  <c:pt idx="10">
                    <c:v>1.6006423409803352</c:v>
                  </c:pt>
                  <c:pt idx="11">
                    <c:v>5.9945102672816601E-2</c:v>
                  </c:pt>
                  <c:pt idx="12">
                    <c:v>9.3823942899517329E-2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 6A'!$Q$4:$Q$16</c:f>
              <c:strCache>
                <c:ptCount val="13"/>
                <c:pt idx="0">
                  <c:v>vector</c:v>
                </c:pt>
                <c:pt idx="1">
                  <c:v>Gcn4 -SM</c:v>
                </c:pt>
                <c:pt idx="2">
                  <c:v>Gcn4</c:v>
                </c:pt>
                <c:pt idx="3">
                  <c:v>cAD</c:v>
                </c:pt>
                <c:pt idx="4">
                  <c:v>Gal4_A</c:v>
                </c:pt>
                <c:pt idx="5">
                  <c:v>Hap4_A</c:v>
                </c:pt>
                <c:pt idx="6">
                  <c:v>Hap4_B</c:v>
                </c:pt>
                <c:pt idx="7">
                  <c:v>Hap4_C</c:v>
                </c:pt>
                <c:pt idx="8">
                  <c:v>MTF-1</c:v>
                </c:pt>
                <c:pt idx="9">
                  <c:v>Bteb2</c:v>
                </c:pt>
                <c:pt idx="10">
                  <c:v>CG14451</c:v>
                </c:pt>
                <c:pt idx="11">
                  <c:v>HLH3B</c:v>
                </c:pt>
                <c:pt idx="12">
                  <c:v>sage</c:v>
                </c:pt>
              </c:strCache>
            </c:strRef>
          </c:cat>
          <c:val>
            <c:numRef>
              <c:f>'Fig 6A'!$U$4:$U$16</c:f>
              <c:numCache>
                <c:formatCode>General</c:formatCode>
                <c:ptCount val="13"/>
                <c:pt idx="0">
                  <c:v>1</c:v>
                </c:pt>
                <c:pt idx="1">
                  <c:v>3.8765333426302724</c:v>
                </c:pt>
                <c:pt idx="2">
                  <c:v>13.952928280606972</c:v>
                </c:pt>
                <c:pt idx="3">
                  <c:v>11.304771847687874</c:v>
                </c:pt>
                <c:pt idx="4">
                  <c:v>8.5948616086662106</c:v>
                </c:pt>
                <c:pt idx="5">
                  <c:v>7.389377260567338</c:v>
                </c:pt>
                <c:pt idx="6">
                  <c:v>3.6528257264710655</c:v>
                </c:pt>
                <c:pt idx="7">
                  <c:v>4.07112514207323</c:v>
                </c:pt>
                <c:pt idx="8">
                  <c:v>4.9204513644616386</c:v>
                </c:pt>
                <c:pt idx="9">
                  <c:v>5.44025497977987</c:v>
                </c:pt>
                <c:pt idx="10">
                  <c:v>10.464321173810955</c:v>
                </c:pt>
                <c:pt idx="11">
                  <c:v>0.66939069110010541</c:v>
                </c:pt>
                <c:pt idx="12">
                  <c:v>1.0868355141617154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7-4BD8-BAD2-B03EE8BA4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593064"/>
        <c:axId val="611594376"/>
      </c:barChart>
      <c:catAx>
        <c:axId val="61159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94376"/>
        <c:crosses val="autoZero"/>
        <c:auto val="1"/>
        <c:lblAlgn val="ctr"/>
        <c:lblOffset val="100"/>
        <c:noMultiLvlLbl val="0"/>
      </c:catAx>
      <c:valAx>
        <c:axId val="611594376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mRNA </a:t>
                </a:r>
                <a:r>
                  <a:rPr lang="en-US" sz="1400" b="0" i="1" baseline="0">
                    <a:effectLst/>
                  </a:rPr>
                  <a:t>HIS4 / ACT1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93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6B'!$O$4</c:f>
              <c:strCache>
                <c:ptCount val="1"/>
                <c:pt idx="0">
                  <c:v>ARG3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F58-47B6-9180-7D0BCAE7CAA8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58-47B6-9180-7D0BCAE7CAA8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58-47B6-9180-7D0BCAE7CAA8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F58-47B6-9180-7D0BCAE7CAA8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F58-47B6-9180-7D0BCAE7CAA8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F58-47B6-9180-7D0BCAE7CAA8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58-47B6-9180-7D0BCAE7CAA8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F58-47B6-9180-7D0BCAE7CAA8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F58-47B6-9180-7D0BCAE7CAA8}"/>
              </c:ext>
            </c:extLst>
          </c:dPt>
          <c:errBars>
            <c:errBarType val="both"/>
            <c:errValType val="cust"/>
            <c:noEndCap val="0"/>
            <c:plus>
              <c:numRef>
                <c:f>'Fig 6B'!$P$5:$P$13</c:f>
                <c:numCache>
                  <c:formatCode>General</c:formatCode>
                  <c:ptCount val="9"/>
                  <c:pt idx="0">
                    <c:v>3.5938523848390282E-2</c:v>
                  </c:pt>
                  <c:pt idx="1">
                    <c:v>2.507804796423092E-2</c:v>
                  </c:pt>
                  <c:pt idx="2">
                    <c:v>0.40341341950042325</c:v>
                  </c:pt>
                  <c:pt idx="3">
                    <c:v>0.31011429023045839</c:v>
                  </c:pt>
                  <c:pt idx="4">
                    <c:v>5.4403101830429977E-2</c:v>
                  </c:pt>
                  <c:pt idx="5">
                    <c:v>8.2243934403072681E-3</c:v>
                  </c:pt>
                  <c:pt idx="6">
                    <c:v>3.2694472076204274E-2</c:v>
                  </c:pt>
                  <c:pt idx="7">
                    <c:v>0.10041721187757642</c:v>
                  </c:pt>
                  <c:pt idx="8">
                    <c:v>0.23439788812468657</c:v>
                  </c:pt>
                </c:numCache>
              </c:numRef>
            </c:plus>
            <c:minus>
              <c:numRef>
                <c:f>'Fig 6B'!$P$5:$P$13</c:f>
                <c:numCache>
                  <c:formatCode>General</c:formatCode>
                  <c:ptCount val="9"/>
                  <c:pt idx="0">
                    <c:v>3.5938523848390282E-2</c:v>
                  </c:pt>
                  <c:pt idx="1">
                    <c:v>2.507804796423092E-2</c:v>
                  </c:pt>
                  <c:pt idx="2">
                    <c:v>0.40341341950042325</c:v>
                  </c:pt>
                  <c:pt idx="3">
                    <c:v>0.31011429023045839</c:v>
                  </c:pt>
                  <c:pt idx="4">
                    <c:v>5.4403101830429977E-2</c:v>
                  </c:pt>
                  <c:pt idx="5">
                    <c:v>8.2243934403072681E-3</c:v>
                  </c:pt>
                  <c:pt idx="6">
                    <c:v>3.2694472076204274E-2</c:v>
                  </c:pt>
                  <c:pt idx="7">
                    <c:v>0.10041721187757642</c:v>
                  </c:pt>
                  <c:pt idx="8">
                    <c:v>0.23439788812468657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 6B'!$N$5:$N$13</c:f>
              <c:strCache>
                <c:ptCount val="9"/>
                <c:pt idx="0">
                  <c:v>vector</c:v>
                </c:pt>
                <c:pt idx="1">
                  <c:v>Gcn4 -SM</c:v>
                </c:pt>
                <c:pt idx="2">
                  <c:v>Gcn4</c:v>
                </c:pt>
                <c:pt idx="3">
                  <c:v>cAD</c:v>
                </c:pt>
                <c:pt idx="4">
                  <c:v>7-242</c:v>
                </c:pt>
                <c:pt idx="5">
                  <c:v>7-664</c:v>
                </c:pt>
                <c:pt idx="6">
                  <c:v>8-4044</c:v>
                </c:pt>
                <c:pt idx="7">
                  <c:v>9-3036</c:v>
                </c:pt>
                <c:pt idx="8">
                  <c:v>9-188</c:v>
                </c:pt>
              </c:strCache>
            </c:strRef>
          </c:cat>
          <c:val>
            <c:numRef>
              <c:f>'Fig 6B'!$O$5:$O$13</c:f>
              <c:numCache>
                <c:formatCode>General</c:formatCode>
                <c:ptCount val="9"/>
                <c:pt idx="0">
                  <c:v>0.99999999999999989</c:v>
                </c:pt>
                <c:pt idx="1">
                  <c:v>0.56340439635316497</c:v>
                </c:pt>
                <c:pt idx="2">
                  <c:v>34.04066661822349</c:v>
                </c:pt>
                <c:pt idx="3">
                  <c:v>4.4595958922222092</c:v>
                </c:pt>
                <c:pt idx="4">
                  <c:v>2.1374574168183695</c:v>
                </c:pt>
                <c:pt idx="5">
                  <c:v>1.5395084520431765</c:v>
                </c:pt>
                <c:pt idx="6">
                  <c:v>1.9148847778132541</c:v>
                </c:pt>
                <c:pt idx="7">
                  <c:v>2.9954909818614706</c:v>
                </c:pt>
                <c:pt idx="8">
                  <c:v>4.7907716500513606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8-47B6-9180-7D0BCAE7C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059304"/>
        <c:axId val="609057664"/>
      </c:barChart>
      <c:catAx>
        <c:axId val="60905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57664"/>
        <c:crosses val="autoZero"/>
        <c:auto val="1"/>
        <c:lblAlgn val="ctr"/>
        <c:lblOffset val="100"/>
        <c:noMultiLvlLbl val="0"/>
      </c:catAx>
      <c:valAx>
        <c:axId val="609057664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mRNA </a:t>
                </a:r>
                <a:r>
                  <a:rPr lang="en-US" sz="1400" b="0" i="1" baseline="0">
                    <a:effectLst/>
                  </a:rPr>
                  <a:t>ARG3 / ACT1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5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6B'!$R$4</c:f>
              <c:strCache>
                <c:ptCount val="1"/>
                <c:pt idx="0">
                  <c:v>HIS4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031-4154-BC67-612D574DD9FF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31-4154-BC67-612D574DD9FF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31-4154-BC67-612D574DD9FF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031-4154-BC67-612D574DD9FF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031-4154-BC67-612D574DD9FF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031-4154-BC67-612D574DD9FF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031-4154-BC67-612D574DD9FF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031-4154-BC67-612D574DD9FF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031-4154-BC67-612D574DD9FF}"/>
              </c:ext>
            </c:extLst>
          </c:dPt>
          <c:errBars>
            <c:errBarType val="both"/>
            <c:errValType val="cust"/>
            <c:noEndCap val="0"/>
            <c:plus>
              <c:numRef>
                <c:f>'Fig 6B'!$S$5:$S$13</c:f>
                <c:numCache>
                  <c:formatCode>General</c:formatCode>
                  <c:ptCount val="9"/>
                  <c:pt idx="0">
                    <c:v>2.0343885547557384E-2</c:v>
                  </c:pt>
                  <c:pt idx="1">
                    <c:v>2.6819864663479423E-2</c:v>
                  </c:pt>
                  <c:pt idx="2">
                    <c:v>0.42166058132667672</c:v>
                  </c:pt>
                  <c:pt idx="3">
                    <c:v>0.24207222082056126</c:v>
                  </c:pt>
                  <c:pt idx="4">
                    <c:v>8.1340943701744106E-2</c:v>
                  </c:pt>
                  <c:pt idx="5">
                    <c:v>9.5275024201715644E-2</c:v>
                  </c:pt>
                  <c:pt idx="6">
                    <c:v>4.0151800744410771E-2</c:v>
                  </c:pt>
                  <c:pt idx="7">
                    <c:v>0.10972157667809754</c:v>
                  </c:pt>
                  <c:pt idx="8">
                    <c:v>0.20508201551415792</c:v>
                  </c:pt>
                </c:numCache>
              </c:numRef>
            </c:plus>
            <c:minus>
              <c:numRef>
                <c:f>'Fig 6B'!$S$5:$S$13</c:f>
                <c:numCache>
                  <c:formatCode>General</c:formatCode>
                  <c:ptCount val="9"/>
                  <c:pt idx="0">
                    <c:v>2.0343885547557384E-2</c:v>
                  </c:pt>
                  <c:pt idx="1">
                    <c:v>2.6819864663479423E-2</c:v>
                  </c:pt>
                  <c:pt idx="2">
                    <c:v>0.42166058132667672</c:v>
                  </c:pt>
                  <c:pt idx="3">
                    <c:v>0.24207222082056126</c:v>
                  </c:pt>
                  <c:pt idx="4">
                    <c:v>8.1340943701744106E-2</c:v>
                  </c:pt>
                  <c:pt idx="5">
                    <c:v>9.5275024201715644E-2</c:v>
                  </c:pt>
                  <c:pt idx="6">
                    <c:v>4.0151800744410771E-2</c:v>
                  </c:pt>
                  <c:pt idx="7">
                    <c:v>0.10972157667809754</c:v>
                  </c:pt>
                  <c:pt idx="8">
                    <c:v>0.20508201551415792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 6B'!$N$5:$N$13</c:f>
              <c:strCache>
                <c:ptCount val="9"/>
                <c:pt idx="0">
                  <c:v>vector</c:v>
                </c:pt>
                <c:pt idx="1">
                  <c:v>Gcn4 -SM</c:v>
                </c:pt>
                <c:pt idx="2">
                  <c:v>Gcn4</c:v>
                </c:pt>
                <c:pt idx="3">
                  <c:v>cAD</c:v>
                </c:pt>
                <c:pt idx="4">
                  <c:v>7-242</c:v>
                </c:pt>
                <c:pt idx="5">
                  <c:v>7-664</c:v>
                </c:pt>
                <c:pt idx="6">
                  <c:v>8-4044</c:v>
                </c:pt>
                <c:pt idx="7">
                  <c:v>9-3036</c:v>
                </c:pt>
                <c:pt idx="8">
                  <c:v>9-188</c:v>
                </c:pt>
              </c:strCache>
            </c:strRef>
          </c:cat>
          <c:val>
            <c:numRef>
              <c:f>'Fig 6B'!$R$5:$R$13</c:f>
              <c:numCache>
                <c:formatCode>General</c:formatCode>
                <c:ptCount val="9"/>
                <c:pt idx="0">
                  <c:v>1</c:v>
                </c:pt>
                <c:pt idx="1">
                  <c:v>0.46197240520990557</c:v>
                </c:pt>
                <c:pt idx="2">
                  <c:v>14.144786215338243</c:v>
                </c:pt>
                <c:pt idx="3">
                  <c:v>5.9483225555579171</c:v>
                </c:pt>
                <c:pt idx="4">
                  <c:v>2.8195511260868806</c:v>
                </c:pt>
                <c:pt idx="5">
                  <c:v>1.7955328007428268</c:v>
                </c:pt>
                <c:pt idx="6">
                  <c:v>2.2925331078930009</c:v>
                </c:pt>
                <c:pt idx="7">
                  <c:v>5.0836675074875242</c:v>
                </c:pt>
                <c:pt idx="8">
                  <c:v>4.7371883501117553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1-4154-BC67-612D574DD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277656"/>
        <c:axId val="700278968"/>
      </c:barChart>
      <c:catAx>
        <c:axId val="70027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78968"/>
        <c:crosses val="autoZero"/>
        <c:auto val="1"/>
        <c:lblAlgn val="ctr"/>
        <c:lblOffset val="100"/>
        <c:noMultiLvlLbl val="0"/>
      </c:catAx>
      <c:valAx>
        <c:axId val="700278968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mRNA </a:t>
                </a:r>
                <a:r>
                  <a:rPr lang="en-US" sz="1400" b="0" i="1" baseline="0">
                    <a:effectLst/>
                  </a:rPr>
                  <a:t>HIS4 / ACT1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77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6C'!$R$3</c:f>
              <c:strCache>
                <c:ptCount val="1"/>
                <c:pt idx="0">
                  <c:v>ARG3/ACT1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AC1-403C-A030-0AD59F406A1D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AC1-403C-A030-0AD59F406A1D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AC1-403C-A030-0AD59F406A1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AC1-403C-A030-0AD59F406A1D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AC1-403C-A030-0AD59F406A1D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AC1-403C-A030-0AD59F406A1D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AC1-403C-A030-0AD59F406A1D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AC1-403C-A030-0AD59F406A1D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AC1-403C-A030-0AD59F406A1D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AC1-403C-A030-0AD59F406A1D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AC1-403C-A030-0AD59F406A1D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AC1-403C-A030-0AD59F406A1D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AC1-403C-A030-0AD59F406A1D}"/>
              </c:ext>
            </c:extLst>
          </c:dPt>
          <c:errBars>
            <c:errBarType val="both"/>
            <c:errValType val="cust"/>
            <c:noEndCap val="0"/>
            <c:plus>
              <c:numRef>
                <c:f>'Fig 6C'!$S$4:$S$25</c:f>
                <c:numCache>
                  <c:formatCode>General</c:formatCode>
                  <c:ptCount val="22"/>
                  <c:pt idx="0">
                    <c:v>6.4124626291073739E-2</c:v>
                  </c:pt>
                  <c:pt idx="1">
                    <c:v>4.6749024152105904E-2</c:v>
                  </c:pt>
                  <c:pt idx="2">
                    <c:v>0.21619970184818271</c:v>
                  </c:pt>
                  <c:pt idx="3">
                    <c:v>0.48170197354503391</c:v>
                  </c:pt>
                  <c:pt idx="4">
                    <c:v>0.50487651903673458</c:v>
                  </c:pt>
                  <c:pt idx="5">
                    <c:v>0.15754098705800801</c:v>
                  </c:pt>
                  <c:pt idx="6">
                    <c:v>8.7103099911595705E-3</c:v>
                  </c:pt>
                  <c:pt idx="7">
                    <c:v>9.3361066583921279E-2</c:v>
                  </c:pt>
                  <c:pt idx="8">
                    <c:v>0.23208945063589675</c:v>
                  </c:pt>
                  <c:pt idx="9">
                    <c:v>1.3433679089586386</c:v>
                  </c:pt>
                  <c:pt idx="10">
                    <c:v>0.18503763873354914</c:v>
                  </c:pt>
                  <c:pt idx="11">
                    <c:v>0.11303487652293585</c:v>
                  </c:pt>
                  <c:pt idx="12">
                    <c:v>0.1059252136811995</c:v>
                  </c:pt>
                  <c:pt idx="13">
                    <c:v>0.88261655299789443</c:v>
                  </c:pt>
                  <c:pt idx="14">
                    <c:v>0.38686497907019968</c:v>
                  </c:pt>
                  <c:pt idx="15">
                    <c:v>5.9918400421383071E-2</c:v>
                  </c:pt>
                  <c:pt idx="16">
                    <c:v>0.4400944765066086</c:v>
                  </c:pt>
                  <c:pt idx="17">
                    <c:v>0.75669911689483194</c:v>
                  </c:pt>
                  <c:pt idx="18">
                    <c:v>0.47128105043897117</c:v>
                  </c:pt>
                  <c:pt idx="19">
                    <c:v>0.11846041516648918</c:v>
                  </c:pt>
                  <c:pt idx="20">
                    <c:v>0.80353227948866501</c:v>
                  </c:pt>
                  <c:pt idx="21">
                    <c:v>0.22829578239692472</c:v>
                  </c:pt>
                </c:numCache>
              </c:numRef>
            </c:plus>
            <c:minus>
              <c:numRef>
                <c:f>'Fig 6C'!$S$4:$S$25</c:f>
                <c:numCache>
                  <c:formatCode>General</c:formatCode>
                  <c:ptCount val="22"/>
                  <c:pt idx="0">
                    <c:v>6.4124626291073739E-2</c:v>
                  </c:pt>
                  <c:pt idx="1">
                    <c:v>4.6749024152105904E-2</c:v>
                  </c:pt>
                  <c:pt idx="2">
                    <c:v>0.21619970184818271</c:v>
                  </c:pt>
                  <c:pt idx="3">
                    <c:v>0.48170197354503391</c:v>
                  </c:pt>
                  <c:pt idx="4">
                    <c:v>0.50487651903673458</c:v>
                  </c:pt>
                  <c:pt idx="5">
                    <c:v>0.15754098705800801</c:v>
                  </c:pt>
                  <c:pt idx="6">
                    <c:v>8.7103099911595705E-3</c:v>
                  </c:pt>
                  <c:pt idx="7">
                    <c:v>9.3361066583921279E-2</c:v>
                  </c:pt>
                  <c:pt idx="8">
                    <c:v>0.23208945063589675</c:v>
                  </c:pt>
                  <c:pt idx="9">
                    <c:v>1.3433679089586386</c:v>
                  </c:pt>
                  <c:pt idx="10">
                    <c:v>0.18503763873354914</c:v>
                  </c:pt>
                  <c:pt idx="11">
                    <c:v>0.11303487652293585</c:v>
                  </c:pt>
                  <c:pt idx="12">
                    <c:v>0.1059252136811995</c:v>
                  </c:pt>
                  <c:pt idx="13">
                    <c:v>0.88261655299789443</c:v>
                  </c:pt>
                  <c:pt idx="14">
                    <c:v>0.38686497907019968</c:v>
                  </c:pt>
                  <c:pt idx="15">
                    <c:v>5.9918400421383071E-2</c:v>
                  </c:pt>
                  <c:pt idx="16">
                    <c:v>0.4400944765066086</c:v>
                  </c:pt>
                  <c:pt idx="17">
                    <c:v>0.75669911689483194</c:v>
                  </c:pt>
                  <c:pt idx="18">
                    <c:v>0.47128105043897117</c:v>
                  </c:pt>
                  <c:pt idx="19">
                    <c:v>0.11846041516648918</c:v>
                  </c:pt>
                  <c:pt idx="20">
                    <c:v>0.80353227948866501</c:v>
                  </c:pt>
                  <c:pt idx="21">
                    <c:v>0.22829578239692472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 6C'!$Q$4:$Q$25</c:f>
              <c:strCache>
                <c:ptCount val="22"/>
                <c:pt idx="0">
                  <c:v>vector</c:v>
                </c:pt>
                <c:pt idx="1">
                  <c:v>Gcn4 -SM</c:v>
                </c:pt>
                <c:pt idx="2">
                  <c:v>Gcn4</c:v>
                </c:pt>
                <c:pt idx="3">
                  <c:v>cAD</c:v>
                </c:pt>
                <c:pt idx="4">
                  <c:v>A1-</c:v>
                </c:pt>
                <c:pt idx="5">
                  <c:v>A1+</c:v>
                </c:pt>
                <c:pt idx="6">
                  <c:v>B1-</c:v>
                </c:pt>
                <c:pt idx="7">
                  <c:v>B1+</c:v>
                </c:pt>
                <c:pt idx="8">
                  <c:v>B2-</c:v>
                </c:pt>
                <c:pt idx="9">
                  <c:v>B2+</c:v>
                </c:pt>
                <c:pt idx="10">
                  <c:v>C1-</c:v>
                </c:pt>
                <c:pt idx="11">
                  <c:v>C1+</c:v>
                </c:pt>
                <c:pt idx="12">
                  <c:v>C2-</c:v>
                </c:pt>
                <c:pt idx="13">
                  <c:v>C2+</c:v>
                </c:pt>
                <c:pt idx="14">
                  <c:v>D1-</c:v>
                </c:pt>
                <c:pt idx="15">
                  <c:v>D1+</c:v>
                </c:pt>
                <c:pt idx="16">
                  <c:v>D2-</c:v>
                </c:pt>
                <c:pt idx="17">
                  <c:v>D2+</c:v>
                </c:pt>
                <c:pt idx="18">
                  <c:v>E1-</c:v>
                </c:pt>
                <c:pt idx="19">
                  <c:v>E1+</c:v>
                </c:pt>
                <c:pt idx="20">
                  <c:v>E2-</c:v>
                </c:pt>
                <c:pt idx="21">
                  <c:v>E2+</c:v>
                </c:pt>
              </c:strCache>
            </c:strRef>
          </c:cat>
          <c:val>
            <c:numRef>
              <c:f>'Fig 6C'!$R$4:$R$25</c:f>
              <c:numCache>
                <c:formatCode>General</c:formatCode>
                <c:ptCount val="22"/>
                <c:pt idx="0">
                  <c:v>1</c:v>
                </c:pt>
                <c:pt idx="1">
                  <c:v>1.1675111297252285</c:v>
                </c:pt>
                <c:pt idx="2">
                  <c:v>5.5254405116754644</c:v>
                </c:pt>
                <c:pt idx="3">
                  <c:v>2.2576425191688037</c:v>
                </c:pt>
                <c:pt idx="4">
                  <c:v>1.3777886505773698</c:v>
                </c:pt>
                <c:pt idx="5">
                  <c:v>2.4097040650323143</c:v>
                </c:pt>
                <c:pt idx="6">
                  <c:v>0.92134576001443724</c:v>
                </c:pt>
                <c:pt idx="7">
                  <c:v>4.6546121709597559</c:v>
                </c:pt>
                <c:pt idx="8">
                  <c:v>0.96565888444482706</c:v>
                </c:pt>
                <c:pt idx="9">
                  <c:v>5.0413061064454556</c:v>
                </c:pt>
                <c:pt idx="10">
                  <c:v>0.95743868248786823</c:v>
                </c:pt>
                <c:pt idx="11">
                  <c:v>1.7565520834021717</c:v>
                </c:pt>
                <c:pt idx="12">
                  <c:v>0.98618220690495839</c:v>
                </c:pt>
                <c:pt idx="13">
                  <c:v>4.7603731710071573</c:v>
                </c:pt>
                <c:pt idx="14">
                  <c:v>1.2391763173023842</c:v>
                </c:pt>
                <c:pt idx="15">
                  <c:v>1.3342499911055989</c:v>
                </c:pt>
                <c:pt idx="16">
                  <c:v>1.3301007688648319</c:v>
                </c:pt>
                <c:pt idx="17">
                  <c:v>1.9642059538765708</c:v>
                </c:pt>
                <c:pt idx="18">
                  <c:v>1.7990907072611264</c:v>
                </c:pt>
                <c:pt idx="19">
                  <c:v>1.9977741502597437</c:v>
                </c:pt>
                <c:pt idx="20">
                  <c:v>1.5888944137376688</c:v>
                </c:pt>
                <c:pt idx="21">
                  <c:v>1.4119674841539021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1-403C-A030-0AD59F406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244072"/>
        <c:axId val="622251616"/>
      </c:barChart>
      <c:catAx>
        <c:axId val="62224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51616"/>
        <c:crosses val="autoZero"/>
        <c:auto val="1"/>
        <c:lblAlgn val="ctr"/>
        <c:lblOffset val="100"/>
        <c:noMultiLvlLbl val="0"/>
      </c:catAx>
      <c:valAx>
        <c:axId val="62225161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mRNA </a:t>
                </a:r>
                <a:r>
                  <a:rPr lang="en-US" sz="1400" b="0" i="1" baseline="0">
                    <a:effectLst/>
                  </a:rPr>
                  <a:t>ARG3 / ACT1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4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6C'!$U$3</c:f>
              <c:strCache>
                <c:ptCount val="1"/>
                <c:pt idx="0">
                  <c:v>HIS4/ACT1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356-4BBD-B356-C05752463BE1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56-4BBD-B356-C05752463BE1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356-4BBD-B356-C05752463BE1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356-4BBD-B356-C05752463BE1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356-4BBD-B356-C05752463BE1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356-4BBD-B356-C05752463BE1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356-4BBD-B356-C05752463BE1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356-4BBD-B356-C05752463BE1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356-4BBD-B356-C05752463BE1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356-4BBD-B356-C05752463BE1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356-4BBD-B356-C05752463BE1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356-4BBD-B356-C05752463BE1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356-4BBD-B356-C05752463BE1}"/>
              </c:ext>
            </c:extLst>
          </c:dPt>
          <c:errBars>
            <c:errBarType val="both"/>
            <c:errValType val="cust"/>
            <c:noEndCap val="0"/>
            <c:plus>
              <c:numRef>
                <c:f>'Fig 6C'!$V$4:$V$25</c:f>
                <c:numCache>
                  <c:formatCode>General</c:formatCode>
                  <c:ptCount val="22"/>
                  <c:pt idx="0">
                    <c:v>7.1267299360837144E-2</c:v>
                  </c:pt>
                  <c:pt idx="1">
                    <c:v>0.83125849066877833</c:v>
                  </c:pt>
                  <c:pt idx="2">
                    <c:v>0.7163489531201952</c:v>
                  </c:pt>
                  <c:pt idx="3">
                    <c:v>0.45819422495075823</c:v>
                  </c:pt>
                  <c:pt idx="4">
                    <c:v>0.15727266467336942</c:v>
                  </c:pt>
                  <c:pt idx="5">
                    <c:v>6.3015180056498199E-2</c:v>
                  </c:pt>
                  <c:pt idx="6">
                    <c:v>0.2366463460032959</c:v>
                  </c:pt>
                  <c:pt idx="7">
                    <c:v>0.53259303443674177</c:v>
                  </c:pt>
                  <c:pt idx="8">
                    <c:v>5.4675108944658928E-2</c:v>
                  </c:pt>
                  <c:pt idx="9">
                    <c:v>0.37983973142922967</c:v>
                  </c:pt>
                  <c:pt idx="10">
                    <c:v>0.18358272605323742</c:v>
                  </c:pt>
                  <c:pt idx="11">
                    <c:v>0.68033837094674565</c:v>
                  </c:pt>
                  <c:pt idx="12">
                    <c:v>3.2018558962885968E-2</c:v>
                  </c:pt>
                  <c:pt idx="13">
                    <c:v>1.2879542080408113</c:v>
                  </c:pt>
                  <c:pt idx="14">
                    <c:v>6.5792665570669762E-2</c:v>
                  </c:pt>
                  <c:pt idx="15">
                    <c:v>0.55716307606481985</c:v>
                  </c:pt>
                  <c:pt idx="16">
                    <c:v>6.7737277713227906E-2</c:v>
                  </c:pt>
                  <c:pt idx="17">
                    <c:v>0.48751955185603313</c:v>
                  </c:pt>
                  <c:pt idx="18">
                    <c:v>7.6255653749919938E-2</c:v>
                  </c:pt>
                  <c:pt idx="19">
                    <c:v>0.89596033583321666</c:v>
                  </c:pt>
                  <c:pt idx="20">
                    <c:v>0.2146675770172766</c:v>
                  </c:pt>
                  <c:pt idx="21">
                    <c:v>1.6532536903517189E-2</c:v>
                  </c:pt>
                </c:numCache>
              </c:numRef>
            </c:plus>
            <c:minus>
              <c:numRef>
                <c:f>'Fig 6C'!$V$4:$V$25</c:f>
                <c:numCache>
                  <c:formatCode>General</c:formatCode>
                  <c:ptCount val="22"/>
                  <c:pt idx="0">
                    <c:v>7.1267299360837144E-2</c:v>
                  </c:pt>
                  <c:pt idx="1">
                    <c:v>0.83125849066877833</c:v>
                  </c:pt>
                  <c:pt idx="2">
                    <c:v>0.7163489531201952</c:v>
                  </c:pt>
                  <c:pt idx="3">
                    <c:v>0.45819422495075823</c:v>
                  </c:pt>
                  <c:pt idx="4">
                    <c:v>0.15727266467336942</c:v>
                  </c:pt>
                  <c:pt idx="5">
                    <c:v>6.3015180056498199E-2</c:v>
                  </c:pt>
                  <c:pt idx="6">
                    <c:v>0.2366463460032959</c:v>
                  </c:pt>
                  <c:pt idx="7">
                    <c:v>0.53259303443674177</c:v>
                  </c:pt>
                  <c:pt idx="8">
                    <c:v>5.4675108944658928E-2</c:v>
                  </c:pt>
                  <c:pt idx="9">
                    <c:v>0.37983973142922967</c:v>
                  </c:pt>
                  <c:pt idx="10">
                    <c:v>0.18358272605323742</c:v>
                  </c:pt>
                  <c:pt idx="11">
                    <c:v>0.68033837094674565</c:v>
                  </c:pt>
                  <c:pt idx="12">
                    <c:v>3.2018558962885968E-2</c:v>
                  </c:pt>
                  <c:pt idx="13">
                    <c:v>1.2879542080408113</c:v>
                  </c:pt>
                  <c:pt idx="14">
                    <c:v>6.5792665570669762E-2</c:v>
                  </c:pt>
                  <c:pt idx="15">
                    <c:v>0.55716307606481985</c:v>
                  </c:pt>
                  <c:pt idx="16">
                    <c:v>6.7737277713227906E-2</c:v>
                  </c:pt>
                  <c:pt idx="17">
                    <c:v>0.48751955185603313</c:v>
                  </c:pt>
                  <c:pt idx="18">
                    <c:v>7.6255653749919938E-2</c:v>
                  </c:pt>
                  <c:pt idx="19">
                    <c:v>0.89596033583321666</c:v>
                  </c:pt>
                  <c:pt idx="20">
                    <c:v>0.2146675770172766</c:v>
                  </c:pt>
                  <c:pt idx="21">
                    <c:v>1.6532536903517189E-2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 6C'!$Q$4:$Q$25</c:f>
              <c:strCache>
                <c:ptCount val="22"/>
                <c:pt idx="0">
                  <c:v>vector</c:v>
                </c:pt>
                <c:pt idx="1">
                  <c:v>Gcn4 -SM</c:v>
                </c:pt>
                <c:pt idx="2">
                  <c:v>Gcn4</c:v>
                </c:pt>
                <c:pt idx="3">
                  <c:v>cAD</c:v>
                </c:pt>
                <c:pt idx="4">
                  <c:v>A1-</c:v>
                </c:pt>
                <c:pt idx="5">
                  <c:v>A1+</c:v>
                </c:pt>
                <c:pt idx="6">
                  <c:v>B1-</c:v>
                </c:pt>
                <c:pt idx="7">
                  <c:v>B1+</c:v>
                </c:pt>
                <c:pt idx="8">
                  <c:v>B2-</c:v>
                </c:pt>
                <c:pt idx="9">
                  <c:v>B2+</c:v>
                </c:pt>
                <c:pt idx="10">
                  <c:v>C1-</c:v>
                </c:pt>
                <c:pt idx="11">
                  <c:v>C1+</c:v>
                </c:pt>
                <c:pt idx="12">
                  <c:v>C2-</c:v>
                </c:pt>
                <c:pt idx="13">
                  <c:v>C2+</c:v>
                </c:pt>
                <c:pt idx="14">
                  <c:v>D1-</c:v>
                </c:pt>
                <c:pt idx="15">
                  <c:v>D1+</c:v>
                </c:pt>
                <c:pt idx="16">
                  <c:v>D2-</c:v>
                </c:pt>
                <c:pt idx="17">
                  <c:v>D2+</c:v>
                </c:pt>
                <c:pt idx="18">
                  <c:v>E1-</c:v>
                </c:pt>
                <c:pt idx="19">
                  <c:v>E1+</c:v>
                </c:pt>
                <c:pt idx="20">
                  <c:v>E2-</c:v>
                </c:pt>
                <c:pt idx="21">
                  <c:v>E2+</c:v>
                </c:pt>
              </c:strCache>
            </c:strRef>
          </c:cat>
          <c:val>
            <c:numRef>
              <c:f>'Fig 6C'!$U$4:$U$25</c:f>
              <c:numCache>
                <c:formatCode>General</c:formatCode>
                <c:ptCount val="22"/>
                <c:pt idx="0">
                  <c:v>1</c:v>
                </c:pt>
                <c:pt idx="1">
                  <c:v>3.8765333426302724</c:v>
                </c:pt>
                <c:pt idx="2">
                  <c:v>13.952928280606972</c:v>
                </c:pt>
                <c:pt idx="3">
                  <c:v>11.304771847687874</c:v>
                </c:pt>
                <c:pt idx="4">
                  <c:v>0.68085097955538321</c:v>
                </c:pt>
                <c:pt idx="5">
                  <c:v>7.1202621337683727</c:v>
                </c:pt>
                <c:pt idx="6">
                  <c:v>1.505142104214777</c:v>
                </c:pt>
                <c:pt idx="7">
                  <c:v>10.941686577337569</c:v>
                </c:pt>
                <c:pt idx="8">
                  <c:v>0.6551957582789889</c:v>
                </c:pt>
                <c:pt idx="9">
                  <c:v>13.992399546248645</c:v>
                </c:pt>
                <c:pt idx="10">
                  <c:v>1.3527196554976972</c:v>
                </c:pt>
                <c:pt idx="11">
                  <c:v>3.0126796161853462</c:v>
                </c:pt>
                <c:pt idx="12">
                  <c:v>1.1956061262185442</c:v>
                </c:pt>
                <c:pt idx="13">
                  <c:v>14.557993653429495</c:v>
                </c:pt>
                <c:pt idx="14">
                  <c:v>1.3968681145475532</c:v>
                </c:pt>
                <c:pt idx="15">
                  <c:v>5.4765145167475016</c:v>
                </c:pt>
                <c:pt idx="16">
                  <c:v>1.1019616657563327</c:v>
                </c:pt>
                <c:pt idx="17">
                  <c:v>5.5511733725281101</c:v>
                </c:pt>
                <c:pt idx="18">
                  <c:v>2.5277700075352962</c:v>
                </c:pt>
                <c:pt idx="19">
                  <c:v>8.8629737188309168</c:v>
                </c:pt>
                <c:pt idx="20">
                  <c:v>1.1207277029445293</c:v>
                </c:pt>
                <c:pt idx="21">
                  <c:v>2.5917986852582855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6-4BBD-B356-C05752463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781392"/>
        <c:axId val="692780080"/>
      </c:barChart>
      <c:catAx>
        <c:axId val="69278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80080"/>
        <c:crosses val="autoZero"/>
        <c:auto val="1"/>
        <c:lblAlgn val="ctr"/>
        <c:lblOffset val="100"/>
        <c:noMultiLvlLbl val="0"/>
      </c:catAx>
      <c:valAx>
        <c:axId val="692780080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mRNA </a:t>
                </a:r>
                <a:r>
                  <a:rPr lang="en-US" sz="1400" b="0" i="1" baseline="0">
                    <a:effectLst/>
                  </a:rPr>
                  <a:t>HIS4 / ACT1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8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S6'!$L$3</c:f>
              <c:strCache>
                <c:ptCount val="1"/>
                <c:pt idx="0">
                  <c:v>ARG3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36E-4810-B2A2-43AE51CDF5C8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6E-4810-B2A2-43AE51CDF5C8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6E-4810-B2A2-43AE51CDF5C8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36E-4810-B2A2-43AE51CDF5C8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36E-4810-B2A2-43AE51CDF5C8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36E-4810-B2A2-43AE51CDF5C8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6E-4810-B2A2-43AE51CDF5C8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36E-4810-B2A2-43AE51CDF5C8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36E-4810-B2A2-43AE51CDF5C8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36E-4810-B2A2-43AE51CDF5C8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36E-4810-B2A2-43AE51CDF5C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36E-4810-B2A2-43AE51CDF5C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36E-4810-B2A2-43AE51CDF5C8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636E-4810-B2A2-43AE51CDF5C8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36E-4810-B2A2-43AE51CDF5C8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636E-4810-B2A2-43AE51CDF5C8}"/>
              </c:ext>
            </c:extLst>
          </c:dPt>
          <c:dPt>
            <c:idx val="2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36E-4810-B2A2-43AE51CDF5C8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636E-4810-B2A2-43AE51CDF5C8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36E-4810-B2A2-43AE51CDF5C8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636E-4810-B2A2-43AE51CDF5C8}"/>
              </c:ext>
            </c:extLst>
          </c:dPt>
          <c:dPt>
            <c:idx val="2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36E-4810-B2A2-43AE51CDF5C8}"/>
              </c:ext>
            </c:extLst>
          </c:dPt>
          <c:dPt>
            <c:idx val="3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636E-4810-B2A2-43AE51CDF5C8}"/>
              </c:ext>
            </c:extLst>
          </c:dPt>
          <c:errBars>
            <c:errBarType val="both"/>
            <c:errValType val="cust"/>
            <c:noEndCap val="0"/>
            <c:plus>
              <c:numRef>
                <c:f>'Fig S6'!$M$4:$M$34</c:f>
                <c:numCache>
                  <c:formatCode>General</c:formatCode>
                  <c:ptCount val="31"/>
                  <c:pt idx="0">
                    <c:v>6.4124626291073739E-2</c:v>
                  </c:pt>
                  <c:pt idx="1">
                    <c:v>4.6749024152105904E-2</c:v>
                  </c:pt>
                  <c:pt idx="2">
                    <c:v>0.21619970184818271</c:v>
                  </c:pt>
                  <c:pt idx="3">
                    <c:v>0.48170197354503391</c:v>
                  </c:pt>
                  <c:pt idx="4">
                    <c:v>2.9087762046177131E-2</c:v>
                  </c:pt>
                  <c:pt idx="5">
                    <c:v>0.43415074377383872</c:v>
                  </c:pt>
                  <c:pt idx="6">
                    <c:v>0.17801700362033041</c:v>
                  </c:pt>
                  <c:pt idx="7">
                    <c:v>0.32856798207630999</c:v>
                  </c:pt>
                  <c:pt idx="8">
                    <c:v>0.21324203093819968</c:v>
                  </c:pt>
                  <c:pt idx="9">
                    <c:v>0.54268025342374226</c:v>
                  </c:pt>
                  <c:pt idx="10">
                    <c:v>0.22462059316710525</c:v>
                  </c:pt>
                  <c:pt idx="11">
                    <c:v>0.23651776418778669</c:v>
                  </c:pt>
                  <c:pt idx="12">
                    <c:v>0.5061862177710168</c:v>
                  </c:pt>
                  <c:pt idx="13">
                    <c:v>0.50487651903673458</c:v>
                  </c:pt>
                  <c:pt idx="14">
                    <c:v>0.15754098705800801</c:v>
                  </c:pt>
                  <c:pt idx="15">
                    <c:v>8.7103099911595705E-3</c:v>
                  </c:pt>
                  <c:pt idx="16">
                    <c:v>9.3361066583921279E-2</c:v>
                  </c:pt>
                  <c:pt idx="17">
                    <c:v>0.23208945063589675</c:v>
                  </c:pt>
                  <c:pt idx="18">
                    <c:v>1.3433679089586386</c:v>
                  </c:pt>
                  <c:pt idx="19">
                    <c:v>0.18503763873354914</c:v>
                  </c:pt>
                  <c:pt idx="20">
                    <c:v>0.11303487652293585</c:v>
                  </c:pt>
                  <c:pt idx="21">
                    <c:v>0.1059252136811995</c:v>
                  </c:pt>
                  <c:pt idx="22">
                    <c:v>0.88261655299789443</c:v>
                  </c:pt>
                  <c:pt idx="23">
                    <c:v>0.38686497907019968</c:v>
                  </c:pt>
                  <c:pt idx="24">
                    <c:v>5.9918400421383071E-2</c:v>
                  </c:pt>
                  <c:pt idx="25">
                    <c:v>0.4400944765066086</c:v>
                  </c:pt>
                  <c:pt idx="26">
                    <c:v>0.75669911689483194</c:v>
                  </c:pt>
                  <c:pt idx="27">
                    <c:v>0.47128105043897117</c:v>
                  </c:pt>
                  <c:pt idx="28">
                    <c:v>0.11846041516648918</c:v>
                  </c:pt>
                  <c:pt idx="29">
                    <c:v>0.80353227948866501</c:v>
                  </c:pt>
                  <c:pt idx="30">
                    <c:v>0.22829578239692472</c:v>
                  </c:pt>
                </c:numCache>
              </c:numRef>
            </c:plus>
            <c:minus>
              <c:numRef>
                <c:f>'Fig S6'!$M$4:$M$34</c:f>
                <c:numCache>
                  <c:formatCode>General</c:formatCode>
                  <c:ptCount val="31"/>
                  <c:pt idx="0">
                    <c:v>6.4124626291073739E-2</c:v>
                  </c:pt>
                  <c:pt idx="1">
                    <c:v>4.6749024152105904E-2</c:v>
                  </c:pt>
                  <c:pt idx="2">
                    <c:v>0.21619970184818271</c:v>
                  </c:pt>
                  <c:pt idx="3">
                    <c:v>0.48170197354503391</c:v>
                  </c:pt>
                  <c:pt idx="4">
                    <c:v>2.9087762046177131E-2</c:v>
                  </c:pt>
                  <c:pt idx="5">
                    <c:v>0.43415074377383872</c:v>
                  </c:pt>
                  <c:pt idx="6">
                    <c:v>0.17801700362033041</c:v>
                  </c:pt>
                  <c:pt idx="7">
                    <c:v>0.32856798207630999</c:v>
                  </c:pt>
                  <c:pt idx="8">
                    <c:v>0.21324203093819968</c:v>
                  </c:pt>
                  <c:pt idx="9">
                    <c:v>0.54268025342374226</c:v>
                  </c:pt>
                  <c:pt idx="10">
                    <c:v>0.22462059316710525</c:v>
                  </c:pt>
                  <c:pt idx="11">
                    <c:v>0.23651776418778669</c:v>
                  </c:pt>
                  <c:pt idx="12">
                    <c:v>0.5061862177710168</c:v>
                  </c:pt>
                  <c:pt idx="13">
                    <c:v>0.50487651903673458</c:v>
                  </c:pt>
                  <c:pt idx="14">
                    <c:v>0.15754098705800801</c:v>
                  </c:pt>
                  <c:pt idx="15">
                    <c:v>8.7103099911595705E-3</c:v>
                  </c:pt>
                  <c:pt idx="16">
                    <c:v>9.3361066583921279E-2</c:v>
                  </c:pt>
                  <c:pt idx="17">
                    <c:v>0.23208945063589675</c:v>
                  </c:pt>
                  <c:pt idx="18">
                    <c:v>1.3433679089586386</c:v>
                  </c:pt>
                  <c:pt idx="19">
                    <c:v>0.18503763873354914</c:v>
                  </c:pt>
                  <c:pt idx="20">
                    <c:v>0.11303487652293585</c:v>
                  </c:pt>
                  <c:pt idx="21">
                    <c:v>0.1059252136811995</c:v>
                  </c:pt>
                  <c:pt idx="22">
                    <c:v>0.88261655299789443</c:v>
                  </c:pt>
                  <c:pt idx="23">
                    <c:v>0.38686497907019968</c:v>
                  </c:pt>
                  <c:pt idx="24">
                    <c:v>5.9918400421383071E-2</c:v>
                  </c:pt>
                  <c:pt idx="25">
                    <c:v>0.4400944765066086</c:v>
                  </c:pt>
                  <c:pt idx="26">
                    <c:v>0.75669911689483194</c:v>
                  </c:pt>
                  <c:pt idx="27">
                    <c:v>0.47128105043897117</c:v>
                  </c:pt>
                  <c:pt idx="28">
                    <c:v>0.11846041516648918</c:v>
                  </c:pt>
                  <c:pt idx="29">
                    <c:v>0.80353227948866501</c:v>
                  </c:pt>
                  <c:pt idx="30">
                    <c:v>0.22829578239692472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 S6'!$K$4:$K$34</c:f>
              <c:strCache>
                <c:ptCount val="31"/>
                <c:pt idx="0">
                  <c:v>vector</c:v>
                </c:pt>
                <c:pt idx="1">
                  <c:v>Gcn4 -SM</c:v>
                </c:pt>
                <c:pt idx="2">
                  <c:v>Gcn4</c:v>
                </c:pt>
                <c:pt idx="3">
                  <c:v>cAD</c:v>
                </c:pt>
                <c:pt idx="4">
                  <c:v>Gal4_A</c:v>
                </c:pt>
                <c:pt idx="5">
                  <c:v>Hap4_A</c:v>
                </c:pt>
                <c:pt idx="6">
                  <c:v>Hap4_B</c:v>
                </c:pt>
                <c:pt idx="7">
                  <c:v>Hap4_C</c:v>
                </c:pt>
                <c:pt idx="8">
                  <c:v>MTF-1</c:v>
                </c:pt>
                <c:pt idx="9">
                  <c:v>Bteb2</c:v>
                </c:pt>
                <c:pt idx="10">
                  <c:v>CG14451</c:v>
                </c:pt>
                <c:pt idx="11">
                  <c:v>HLH3B</c:v>
                </c:pt>
                <c:pt idx="12">
                  <c:v>sage</c:v>
                </c:pt>
                <c:pt idx="13">
                  <c:v>A1-</c:v>
                </c:pt>
                <c:pt idx="14">
                  <c:v>A1+</c:v>
                </c:pt>
                <c:pt idx="15">
                  <c:v>B1-</c:v>
                </c:pt>
                <c:pt idx="16">
                  <c:v>B1+</c:v>
                </c:pt>
                <c:pt idx="17">
                  <c:v>B2-</c:v>
                </c:pt>
                <c:pt idx="18">
                  <c:v>B2+</c:v>
                </c:pt>
                <c:pt idx="19">
                  <c:v>C1-</c:v>
                </c:pt>
                <c:pt idx="20">
                  <c:v>C1+</c:v>
                </c:pt>
                <c:pt idx="21">
                  <c:v>C2-</c:v>
                </c:pt>
                <c:pt idx="22">
                  <c:v>C2+</c:v>
                </c:pt>
                <c:pt idx="23">
                  <c:v>D1-</c:v>
                </c:pt>
                <c:pt idx="24">
                  <c:v>D1+</c:v>
                </c:pt>
                <c:pt idx="25">
                  <c:v>D2-</c:v>
                </c:pt>
                <c:pt idx="26">
                  <c:v>D2+</c:v>
                </c:pt>
                <c:pt idx="27">
                  <c:v>E1-</c:v>
                </c:pt>
                <c:pt idx="28">
                  <c:v>E1+</c:v>
                </c:pt>
                <c:pt idx="29">
                  <c:v>E2-</c:v>
                </c:pt>
                <c:pt idx="30">
                  <c:v>E2+</c:v>
                </c:pt>
              </c:strCache>
            </c:strRef>
          </c:cat>
          <c:val>
            <c:numRef>
              <c:f>'Fig S6'!$L$4:$L$34</c:f>
              <c:numCache>
                <c:formatCode>General</c:formatCode>
                <c:ptCount val="31"/>
                <c:pt idx="0">
                  <c:v>1</c:v>
                </c:pt>
                <c:pt idx="1">
                  <c:v>1.1675111297252285</c:v>
                </c:pt>
                <c:pt idx="2">
                  <c:v>5.5254405116754644</c:v>
                </c:pt>
                <c:pt idx="3">
                  <c:v>2.2576425191688037</c:v>
                </c:pt>
                <c:pt idx="4">
                  <c:v>1.6592585522851984</c:v>
                </c:pt>
                <c:pt idx="5">
                  <c:v>2.2100679179100573</c:v>
                </c:pt>
                <c:pt idx="6">
                  <c:v>0.78332000936365542</c:v>
                </c:pt>
                <c:pt idx="7">
                  <c:v>1.0865230280127787</c:v>
                </c:pt>
                <c:pt idx="8">
                  <c:v>2.3734282654264005</c:v>
                </c:pt>
                <c:pt idx="9">
                  <c:v>1.9923639678602028</c:v>
                </c:pt>
                <c:pt idx="10">
                  <c:v>3.9075048252700606</c:v>
                </c:pt>
                <c:pt idx="11">
                  <c:v>1.2873924398834595</c:v>
                </c:pt>
                <c:pt idx="12">
                  <c:v>1.1259788735605472</c:v>
                </c:pt>
                <c:pt idx="13">
                  <c:v>1.3777886505773698</c:v>
                </c:pt>
                <c:pt idx="14">
                  <c:v>2.4097040650323143</c:v>
                </c:pt>
                <c:pt idx="15">
                  <c:v>0.92134576001443724</c:v>
                </c:pt>
                <c:pt idx="16">
                  <c:v>4.6546121709597559</c:v>
                </c:pt>
                <c:pt idx="17">
                  <c:v>0.96565888444482706</c:v>
                </c:pt>
                <c:pt idx="18">
                  <c:v>5.0413061064454556</c:v>
                </c:pt>
                <c:pt idx="19">
                  <c:v>0.95743868248786823</c:v>
                </c:pt>
                <c:pt idx="20">
                  <c:v>1.7565520834021717</c:v>
                </c:pt>
                <c:pt idx="21">
                  <c:v>0.98618220690495839</c:v>
                </c:pt>
                <c:pt idx="22">
                  <c:v>4.7603731710071573</c:v>
                </c:pt>
                <c:pt idx="23">
                  <c:v>1.2391763173023842</c:v>
                </c:pt>
                <c:pt idx="24">
                  <c:v>1.3342499911055989</c:v>
                </c:pt>
                <c:pt idx="25">
                  <c:v>1.3301007688648319</c:v>
                </c:pt>
                <c:pt idx="26">
                  <c:v>1.9642059538765708</c:v>
                </c:pt>
                <c:pt idx="27">
                  <c:v>1.7990907072611264</c:v>
                </c:pt>
                <c:pt idx="28">
                  <c:v>1.9977741502597437</c:v>
                </c:pt>
                <c:pt idx="29">
                  <c:v>1.5888944137376688</c:v>
                </c:pt>
                <c:pt idx="30">
                  <c:v>1.4119674841539021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E-4810-B2A2-43AE51CDF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775816"/>
        <c:axId val="692770240"/>
      </c:barChart>
      <c:catAx>
        <c:axId val="69277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70240"/>
        <c:crosses val="autoZero"/>
        <c:auto val="1"/>
        <c:lblAlgn val="ctr"/>
        <c:lblOffset val="100"/>
        <c:noMultiLvlLbl val="0"/>
      </c:catAx>
      <c:valAx>
        <c:axId val="692770240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mRNA </a:t>
                </a:r>
                <a:r>
                  <a:rPr lang="en-US" sz="1400" b="0" i="1" baseline="0">
                    <a:effectLst/>
                  </a:rPr>
                  <a:t>ARG3 / ACT1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75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</xdr:colOff>
      <xdr:row>31</xdr:row>
      <xdr:rowOff>9525</xdr:rowOff>
    </xdr:from>
    <xdr:to>
      <xdr:col>20</xdr:col>
      <xdr:colOff>671512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A3E387-8CBE-40C1-BAFB-FC9FBD4EE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17</xdr:row>
      <xdr:rowOff>47625</xdr:rowOff>
    </xdr:from>
    <xdr:to>
      <xdr:col>20</xdr:col>
      <xdr:colOff>666750</xdr:colOff>
      <xdr:row>30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A583DB-C582-4698-AE8B-C3FD8551C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27</xdr:row>
      <xdr:rowOff>133350</xdr:rowOff>
    </xdr:from>
    <xdr:to>
      <xdr:col>17</xdr:col>
      <xdr:colOff>752475</xdr:colOff>
      <xdr:row>41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182EBF-2303-4706-9957-86DD25405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66675</xdr:colOff>
      <xdr:row>13</xdr:row>
      <xdr:rowOff>114300</xdr:rowOff>
    </xdr:from>
    <xdr:to>
      <xdr:col>17</xdr:col>
      <xdr:colOff>771525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8B7B02-A949-4CAB-81AC-A20293CB7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</xdr:colOff>
      <xdr:row>40</xdr:row>
      <xdr:rowOff>9525</xdr:rowOff>
    </xdr:from>
    <xdr:to>
      <xdr:col>21</xdr:col>
      <xdr:colOff>657225</xdr:colOff>
      <xdr:row>53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D5FA73-619E-4F61-A43C-62E84E0D7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26</xdr:row>
      <xdr:rowOff>19050</xdr:rowOff>
    </xdr:from>
    <xdr:to>
      <xdr:col>21</xdr:col>
      <xdr:colOff>638175</xdr:colOff>
      <xdr:row>39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EC7D3A-04AA-4637-A12D-953D4EC78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123825</xdr:colOff>
      <xdr:row>2</xdr:row>
      <xdr:rowOff>38100</xdr:rowOff>
    </xdr:from>
    <xdr:to>
      <xdr:col>21</xdr:col>
      <xdr:colOff>401053</xdr:colOff>
      <xdr:row>19</xdr:row>
      <xdr:rowOff>150395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EE7C91-FA54-45AA-950E-BB0CF952D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4"/>
  <sheetViews>
    <sheetView workbookViewId="0"/>
  </sheetViews>
  <sheetFormatPr baseColWidth="10" defaultColWidth="11" defaultRowHeight="16" x14ac:dyDescent="0.2"/>
  <cols>
    <col min="1" max="1" width="13" style="20" customWidth="1"/>
    <col min="2" max="2" width="11" style="20"/>
    <col min="3" max="3" width="22.5" style="20" customWidth="1"/>
    <col min="4" max="4" width="20.1640625" style="20" customWidth="1"/>
    <col min="5" max="5" width="11.1640625" style="20" customWidth="1"/>
    <col min="6" max="7" width="10.6640625" style="20" customWidth="1"/>
    <col min="8" max="8" width="4.6640625" style="20" customWidth="1"/>
    <col min="9" max="9" width="15.1640625" style="20" customWidth="1"/>
    <col min="10" max="10" width="15.33203125" style="20" customWidth="1"/>
    <col min="11" max="11" width="3.1640625" customWidth="1"/>
    <col min="12" max="12" width="2" customWidth="1"/>
    <col min="13" max="13" width="12.1640625" style="1" customWidth="1"/>
    <col min="14" max="14" width="17.1640625" style="20" customWidth="1"/>
    <col min="15" max="15" width="14" style="20" customWidth="1"/>
    <col min="16" max="16" width="2.83203125" customWidth="1"/>
    <col min="17" max="17" width="17.6640625" style="1" customWidth="1"/>
    <col min="18" max="18" width="11.83203125" style="1" customWidth="1"/>
  </cols>
  <sheetData>
    <row r="1" spans="1:22" x14ac:dyDescent="0.2">
      <c r="I1" s="15" t="s">
        <v>144</v>
      </c>
      <c r="J1" s="14"/>
    </row>
    <row r="2" spans="1:22" x14ac:dyDescent="0.2">
      <c r="I2" s="13">
        <f>AVERAGE(I4:I5)</f>
        <v>0.11689078273661538</v>
      </c>
      <c r="J2" s="12">
        <f>AVERAGE(J4:J5)</f>
        <v>3.469304407091893E-2</v>
      </c>
      <c r="M2"/>
      <c r="N2" s="3" t="s">
        <v>143</v>
      </c>
      <c r="O2" s="3"/>
      <c r="R2" s="18" t="s">
        <v>145</v>
      </c>
      <c r="S2" s="18"/>
      <c r="T2" s="18"/>
      <c r="U2" s="18" t="s">
        <v>145</v>
      </c>
      <c r="V2" s="18"/>
    </row>
    <row r="3" spans="1:22" x14ac:dyDescent="0.2">
      <c r="A3" s="3" t="s">
        <v>131</v>
      </c>
      <c r="C3" s="3" t="s">
        <v>23</v>
      </c>
      <c r="D3" s="3" t="s">
        <v>24</v>
      </c>
      <c r="E3" s="3" t="s">
        <v>17</v>
      </c>
      <c r="F3" s="3" t="s">
        <v>18</v>
      </c>
      <c r="G3" s="3" t="s">
        <v>19</v>
      </c>
      <c r="I3" s="3" t="s">
        <v>20</v>
      </c>
      <c r="J3" s="3" t="s">
        <v>21</v>
      </c>
      <c r="N3" s="3" t="s">
        <v>20</v>
      </c>
      <c r="O3" s="3" t="s">
        <v>21</v>
      </c>
      <c r="R3" s="18" t="s">
        <v>18</v>
      </c>
      <c r="S3" s="18" t="s">
        <v>22</v>
      </c>
      <c r="T3" s="18"/>
      <c r="U3" s="18" t="s">
        <v>19</v>
      </c>
      <c r="V3" s="18" t="s">
        <v>22</v>
      </c>
    </row>
    <row r="4" spans="1:22" x14ac:dyDescent="0.2">
      <c r="A4" s="17">
        <v>43586</v>
      </c>
      <c r="B4" s="20" t="s">
        <v>27</v>
      </c>
      <c r="C4" s="20" t="s">
        <v>0</v>
      </c>
      <c r="D4" s="20" t="s">
        <v>4</v>
      </c>
      <c r="E4" s="2">
        <v>2.7956819534301758</v>
      </c>
      <c r="F4" s="2">
        <v>0.34774470329284668</v>
      </c>
      <c r="G4" s="2">
        <v>9.0078450739383698E-2</v>
      </c>
      <c r="I4" s="20">
        <f>F4/$E4</f>
        <v>0.12438636049647192</v>
      </c>
      <c r="J4" s="20">
        <f t="shared" ref="J4:J27" si="0">G4/$E4</f>
        <v>3.2220564513378035E-2</v>
      </c>
      <c r="M4" s="20" t="s">
        <v>4</v>
      </c>
      <c r="N4" s="20">
        <f t="shared" ref="N4:N19" si="1">I4/I$2</f>
        <v>1.0641246262910737</v>
      </c>
      <c r="O4" s="20">
        <f t="shared" ref="O4:O19" si="2">J4/J$2</f>
        <v>0.92873270063916291</v>
      </c>
      <c r="Q4" s="20" t="s">
        <v>4</v>
      </c>
      <c r="R4">
        <f>AVERAGE(N4:N5)</f>
        <v>1</v>
      </c>
      <c r="S4">
        <f>STDEV(N4:N5)/SQRT(2)</f>
        <v>6.4124626291073739E-2</v>
      </c>
      <c r="U4">
        <f>AVERAGE(O4:O5)</f>
        <v>1</v>
      </c>
      <c r="V4">
        <f>STDEV(O4:O5)/SQRT(2)</f>
        <v>7.1267299360837144E-2</v>
      </c>
    </row>
    <row r="5" spans="1:22" x14ac:dyDescent="0.2">
      <c r="B5" s="20" t="s">
        <v>28</v>
      </c>
      <c r="E5" s="2">
        <v>2.3126142024993896</v>
      </c>
      <c r="F5" s="2">
        <v>0.25298890471458435</v>
      </c>
      <c r="G5" s="2">
        <v>8.5949517786502838E-2</v>
      </c>
      <c r="I5" s="20">
        <f t="shared" ref="I5:I27" si="3">F5/$E5</f>
        <v>0.10939520497675882</v>
      </c>
      <c r="J5" s="20">
        <f t="shared" si="0"/>
        <v>3.7165523628459825E-2</v>
      </c>
      <c r="M5" s="20"/>
      <c r="N5" s="20">
        <f t="shared" si="1"/>
        <v>0.93587537370892626</v>
      </c>
      <c r="O5" s="20">
        <f t="shared" si="2"/>
        <v>1.0712672993608372</v>
      </c>
      <c r="Q5" s="20" t="s">
        <v>5</v>
      </c>
      <c r="R5" s="19">
        <f>AVERAGE(N6:N7)</f>
        <v>1.1675111297252285</v>
      </c>
      <c r="S5" s="19">
        <f>STDEV(N6:N7)/SQRT(2)</f>
        <v>4.6749024152105904E-2</v>
      </c>
      <c r="U5" s="19">
        <f>AVERAGE(O6:O7)</f>
        <v>3.8765333426302724</v>
      </c>
      <c r="V5" s="19">
        <f>STDEV(O6:O7)/SQRT(2)</f>
        <v>0.83125849066877833</v>
      </c>
    </row>
    <row r="6" spans="1:22" x14ac:dyDescent="0.2">
      <c r="B6" s="20" t="s">
        <v>27</v>
      </c>
      <c r="C6" s="20" t="s">
        <v>1</v>
      </c>
      <c r="D6" s="20" t="s">
        <v>5</v>
      </c>
      <c r="E6" s="2">
        <v>3.5555140972137451</v>
      </c>
      <c r="F6" s="2">
        <v>0.46579638123512268</v>
      </c>
      <c r="G6" s="2">
        <v>0.58071368932723999</v>
      </c>
      <c r="I6" s="20">
        <f t="shared" si="3"/>
        <v>0.13100675978197945</v>
      </c>
      <c r="J6" s="20">
        <f t="shared" si="0"/>
        <v>0.16332762954935615</v>
      </c>
      <c r="M6" s="20" t="s">
        <v>5</v>
      </c>
      <c r="N6" s="20">
        <f t="shared" si="1"/>
        <v>1.1207621055731225</v>
      </c>
      <c r="O6" s="20">
        <f t="shared" si="2"/>
        <v>4.7077918332990496</v>
      </c>
      <c r="Q6" s="20" t="s">
        <v>6</v>
      </c>
      <c r="R6" s="19">
        <f>AVERAGE(N8:N9)</f>
        <v>5.5254405116754644</v>
      </c>
      <c r="S6" s="19">
        <f>STDEV(N8:N9)/SQRT(2)</f>
        <v>0.21619970184818271</v>
      </c>
      <c r="U6" s="19">
        <f>AVERAGE(O8:O9)</f>
        <v>13.952928280606972</v>
      </c>
      <c r="V6" s="19">
        <f>STDEV(O8:O9)/SQRT(2)</f>
        <v>0.7163489531201952</v>
      </c>
    </row>
    <row r="7" spans="1:22" x14ac:dyDescent="0.2">
      <c r="B7" s="20" t="s">
        <v>28</v>
      </c>
      <c r="E7" s="2">
        <v>3.6719188690185547</v>
      </c>
      <c r="F7" s="2">
        <v>0.52117681503295898</v>
      </c>
      <c r="G7" s="2">
        <v>0.38793769478797913</v>
      </c>
      <c r="I7" s="20">
        <f t="shared" si="3"/>
        <v>0.14193581983260464</v>
      </c>
      <c r="J7" s="20">
        <f t="shared" si="0"/>
        <v>0.10564985464716127</v>
      </c>
      <c r="M7" s="20"/>
      <c r="N7" s="20">
        <f t="shared" si="1"/>
        <v>1.2142601538773343</v>
      </c>
      <c r="O7" s="20">
        <f t="shared" si="2"/>
        <v>3.0452748519614952</v>
      </c>
      <c r="Q7" s="20" t="s">
        <v>7</v>
      </c>
      <c r="R7" s="19">
        <f>AVERAGE(N10:N11)</f>
        <v>2.2576425191688037</v>
      </c>
      <c r="S7" s="19">
        <f>STDEV(N10:N11)/SQRT(2)</f>
        <v>0.48170197354503391</v>
      </c>
      <c r="U7" s="19">
        <f>AVERAGE(O10:O11)</f>
        <v>11.304771847687874</v>
      </c>
      <c r="V7" s="19">
        <f>STDEV(O10:O11)/SQRT(2)</f>
        <v>0.45819422495075823</v>
      </c>
    </row>
    <row r="8" spans="1:22" x14ac:dyDescent="0.2">
      <c r="B8" s="20" t="s">
        <v>27</v>
      </c>
      <c r="C8" s="20" t="s">
        <v>2</v>
      </c>
      <c r="D8" s="20" t="s">
        <v>6</v>
      </c>
      <c r="E8" s="2">
        <v>3.1167991161346436</v>
      </c>
      <c r="F8" s="2">
        <v>2.0918235778808594</v>
      </c>
      <c r="G8" s="2">
        <v>1.5862072706222534</v>
      </c>
      <c r="I8" s="20">
        <f>F8/$E8</f>
        <v>0.67114481875080656</v>
      </c>
      <c r="J8" s="20">
        <f t="shared" si="0"/>
        <v>0.50892188155822438</v>
      </c>
      <c r="M8" s="20" t="s">
        <v>6</v>
      </c>
      <c r="N8" s="20">
        <f t="shared" si="1"/>
        <v>5.7416402135236471</v>
      </c>
      <c r="O8" s="20">
        <f t="shared" si="2"/>
        <v>14.669277233727168</v>
      </c>
      <c r="Q8" s="20" t="s">
        <v>8</v>
      </c>
      <c r="R8" s="19">
        <f>AVERAGE(N12:N13)</f>
        <v>1.6592585522851984</v>
      </c>
      <c r="S8" s="19">
        <f>STDEV(N12:N13)/SQRT(2)</f>
        <v>2.9087762046177131E-2</v>
      </c>
      <c r="U8" s="19">
        <f>AVERAGE(O12:O13)</f>
        <v>8.5948616086662106</v>
      </c>
      <c r="V8" s="19">
        <f>STDEV(O12:O13)/SQRT(2)</f>
        <v>0.35185762880323773</v>
      </c>
    </row>
    <row r="9" spans="1:22" x14ac:dyDescent="0.2">
      <c r="B9" s="20" t="s">
        <v>28</v>
      </c>
      <c r="E9" s="2">
        <v>3.0971965789794922</v>
      </c>
      <c r="F9" s="2">
        <v>1.9221242666244507</v>
      </c>
      <c r="G9" s="2">
        <v>1.4222860336303711</v>
      </c>
      <c r="I9" s="20">
        <f t="shared" si="3"/>
        <v>0.62060131399789265</v>
      </c>
      <c r="J9" s="20">
        <f t="shared" si="0"/>
        <v>0.45921722995671327</v>
      </c>
      <c r="M9" s="20"/>
      <c r="N9" s="20">
        <f t="shared" si="1"/>
        <v>5.3092408098272816</v>
      </c>
      <c r="O9" s="20">
        <f t="shared" si="2"/>
        <v>13.236579327486778</v>
      </c>
      <c r="Q9" s="20" t="s">
        <v>9</v>
      </c>
      <c r="R9" s="19">
        <f>AVERAGE(N14:N15)</f>
        <v>2.2100679179100573</v>
      </c>
      <c r="S9" s="19">
        <f>STDEV(N14:N15)/SQRT(2)</f>
        <v>0.43415074377383872</v>
      </c>
      <c r="U9" s="19">
        <f>AVERAGE(O14:O15)</f>
        <v>7.389377260567338</v>
      </c>
      <c r="V9" s="19">
        <f>STDEV(O14:O15)/SQRT(2)</f>
        <v>1.185055545829667</v>
      </c>
    </row>
    <row r="10" spans="1:22" x14ac:dyDescent="0.2">
      <c r="B10" s="20" t="s">
        <v>27</v>
      </c>
      <c r="C10" s="20" t="s">
        <v>3</v>
      </c>
      <c r="D10" s="20" t="s">
        <v>7</v>
      </c>
      <c r="E10" s="2">
        <v>2.4406692981719971</v>
      </c>
      <c r="F10" s="2">
        <v>0.50666117668151855</v>
      </c>
      <c r="G10" s="2">
        <v>0.9184257984161377</v>
      </c>
      <c r="I10" s="20">
        <f t="shared" si="3"/>
        <v>0.20759108047165409</v>
      </c>
      <c r="J10" s="20">
        <f t="shared" si="0"/>
        <v>0.37630079548426187</v>
      </c>
      <c r="M10" s="20" t="s">
        <v>7</v>
      </c>
      <c r="N10" s="20">
        <f t="shared" si="1"/>
        <v>1.7759405456237685</v>
      </c>
      <c r="O10" s="20">
        <f t="shared" si="2"/>
        <v>10.846577622737117</v>
      </c>
      <c r="Q10" s="20" t="s">
        <v>10</v>
      </c>
      <c r="R10" s="19">
        <f>AVERAGE(N16:N17)</f>
        <v>0.78332000936365542</v>
      </c>
      <c r="S10" s="19">
        <f>STDEV(N16:N17)/SQRT(2)</f>
        <v>0.17801700362033041</v>
      </c>
      <c r="U10" s="19">
        <f>AVERAGE(O16:O17)</f>
        <v>3.6528257264710655</v>
      </c>
      <c r="V10" s="19">
        <f>STDEV(O16:O17)/SQRT(2)</f>
        <v>0.60518424423722805</v>
      </c>
    </row>
    <row r="11" spans="1:22" x14ac:dyDescent="0.2">
      <c r="B11" s="20" t="s">
        <v>28</v>
      </c>
      <c r="E11" s="2">
        <v>1.9212416410446167</v>
      </c>
      <c r="F11" s="2">
        <v>0.61518949270248413</v>
      </c>
      <c r="G11" s="2">
        <v>0.78404545783996582</v>
      </c>
      <c r="I11" s="20">
        <f t="shared" si="3"/>
        <v>0.32020412193855718</v>
      </c>
      <c r="J11" s="20">
        <f t="shared" si="0"/>
        <v>0.4080931003627763</v>
      </c>
      <c r="M11" s="20"/>
      <c r="N11" s="20">
        <f t="shared" si="1"/>
        <v>2.7393444927138386</v>
      </c>
      <c r="O11" s="20">
        <f t="shared" si="2"/>
        <v>11.762966072638633</v>
      </c>
      <c r="Q11" s="20" t="s">
        <v>11</v>
      </c>
      <c r="R11" s="19">
        <f>AVERAGE(N18:N19)</f>
        <v>1.0865230280127787</v>
      </c>
      <c r="S11" s="19">
        <f>STDEV(N18:N19)/SQRT(2)</f>
        <v>0.32856798207630999</v>
      </c>
      <c r="U11" s="19">
        <f>AVERAGE(O18:O19)</f>
        <v>4.07112514207323</v>
      </c>
      <c r="V11" s="19">
        <f>STDEV(O18:O19)/SQRT(2)</f>
        <v>0.5814467275494708</v>
      </c>
    </row>
    <row r="12" spans="1:22" x14ac:dyDescent="0.2">
      <c r="B12" s="20" t="s">
        <v>27</v>
      </c>
      <c r="C12" s="20">
        <v>1</v>
      </c>
      <c r="D12" s="20" t="s">
        <v>8</v>
      </c>
      <c r="E12" s="2">
        <v>3.6301987171173096</v>
      </c>
      <c r="F12" s="2">
        <v>0.69174140691757202</v>
      </c>
      <c r="G12" s="2">
        <v>1.126773476600647</v>
      </c>
      <c r="I12" s="20">
        <f t="shared" si="3"/>
        <v>0.19055193966540604</v>
      </c>
      <c r="J12" s="20">
        <f t="shared" si="0"/>
        <v>0.31038892479566577</v>
      </c>
      <c r="M12" s="20" t="s">
        <v>8</v>
      </c>
      <c r="N12" s="20">
        <f t="shared" si="1"/>
        <v>1.6301707902390212</v>
      </c>
      <c r="O12" s="20">
        <f t="shared" si="2"/>
        <v>8.9467192374694484</v>
      </c>
      <c r="Q12" s="1" t="s">
        <v>12</v>
      </c>
      <c r="R12" s="19">
        <f>AVERAGE(N20:N21)</f>
        <v>2.3734282654264005</v>
      </c>
      <c r="S12" s="19">
        <f>STDEV(N20:N21)/SQRT(2)</f>
        <v>0.21324203093819968</v>
      </c>
      <c r="U12" s="19">
        <f>AVERAGE(O20:O21)</f>
        <v>4.9204513644616386</v>
      </c>
      <c r="V12" s="19">
        <f>STDEV(O20:O21)/SQRT(2)</f>
        <v>0.53801148231157814</v>
      </c>
    </row>
    <row r="13" spans="1:22" x14ac:dyDescent="0.2">
      <c r="B13" s="20" t="s">
        <v>28</v>
      </c>
      <c r="E13" s="2">
        <v>2.2595367431640625</v>
      </c>
      <c r="F13" s="2">
        <v>0.44592437148094177</v>
      </c>
      <c r="G13" s="2">
        <v>0.64617079496383667</v>
      </c>
      <c r="I13" s="20">
        <f t="shared" si="3"/>
        <v>0.19735212221267415</v>
      </c>
      <c r="J13" s="20">
        <f t="shared" si="0"/>
        <v>0.28597490035014622</v>
      </c>
      <c r="M13" s="20"/>
      <c r="N13" s="20">
        <f t="shared" si="1"/>
        <v>1.6883463143313755</v>
      </c>
      <c r="O13" s="20">
        <f t="shared" si="2"/>
        <v>8.2430039798629728</v>
      </c>
      <c r="Q13" s="20" t="s">
        <v>13</v>
      </c>
      <c r="R13" s="19">
        <f>AVERAGE(N22:N23)</f>
        <v>1.9923639678602028</v>
      </c>
      <c r="S13" s="19">
        <f>STDEV(N22:N23)/SQRT(2)</f>
        <v>0.54268025342374226</v>
      </c>
      <c r="U13" s="19">
        <f>AVERAGE(O22:O23)</f>
        <v>5.44025497977987</v>
      </c>
      <c r="V13" s="19">
        <f>STDEV(O22:O23)/SQRT(2)</f>
        <v>0.7056545717253051</v>
      </c>
    </row>
    <row r="14" spans="1:22" x14ac:dyDescent="0.2">
      <c r="B14" s="20" t="s">
        <v>27</v>
      </c>
      <c r="C14" s="20">
        <v>2</v>
      </c>
      <c r="D14" s="20" t="s">
        <v>9</v>
      </c>
      <c r="E14" s="2">
        <v>4.2851681709289551</v>
      </c>
      <c r="F14" s="2">
        <v>0.88955098390579224</v>
      </c>
      <c r="G14" s="2">
        <v>0.92236876487731934</v>
      </c>
      <c r="I14" s="20">
        <f t="shared" si="3"/>
        <v>0.20758834856018077</v>
      </c>
      <c r="J14" s="20">
        <f t="shared" si="0"/>
        <v>0.2152468066795532</v>
      </c>
      <c r="M14" s="20" t="s">
        <v>9</v>
      </c>
      <c r="N14" s="20">
        <f t="shared" si="1"/>
        <v>1.7759171741362194</v>
      </c>
      <c r="O14" s="20">
        <f t="shared" si="2"/>
        <v>6.2043217147376675</v>
      </c>
      <c r="Q14" s="20" t="s">
        <v>14</v>
      </c>
      <c r="R14" s="19">
        <f>AVERAGE(N24:N25)</f>
        <v>3.9075048252700606</v>
      </c>
      <c r="S14" s="19">
        <f>STDEV(N24:N25)/SQRT(2)</f>
        <v>0.22462059316710525</v>
      </c>
      <c r="U14" s="19">
        <f>AVERAGE(O24:O25)</f>
        <v>10.464321173810955</v>
      </c>
      <c r="V14" s="19">
        <f>STDEV(O24:O25)/SQRT(2)</f>
        <v>1.6006423409803352</v>
      </c>
    </row>
    <row r="15" spans="1:22" x14ac:dyDescent="0.2">
      <c r="B15" s="20" t="s">
        <v>28</v>
      </c>
      <c r="E15" s="2">
        <v>2.2228672504425049</v>
      </c>
      <c r="F15" s="2">
        <v>0.68705445528030396</v>
      </c>
      <c r="G15" s="2">
        <v>0.66124337911605835</v>
      </c>
      <c r="I15" s="20">
        <f t="shared" si="3"/>
        <v>0.30908478909099607</v>
      </c>
      <c r="J15" s="20">
        <f t="shared" si="0"/>
        <v>0.29747317523546446</v>
      </c>
      <c r="M15" s="20"/>
      <c r="N15" s="20">
        <f t="shared" si="1"/>
        <v>2.6442186616838952</v>
      </c>
      <c r="O15" s="20">
        <f t="shared" si="2"/>
        <v>8.5744328063970077</v>
      </c>
      <c r="Q15" s="20" t="s">
        <v>15</v>
      </c>
      <c r="R15" s="19">
        <f>AVERAGE(N26:N27)</f>
        <v>1.2873924398834595</v>
      </c>
      <c r="S15" s="19">
        <f>STDEV(N26:N27)/SQRT(2)</f>
        <v>0.23651776418778669</v>
      </c>
      <c r="U15" s="19">
        <f>AVERAGE(O26:O27)</f>
        <v>0.66939069110010541</v>
      </c>
      <c r="V15" s="19">
        <f>STDEV(O26:O27)/SQRT(2)</f>
        <v>5.9945102672816601E-2</v>
      </c>
    </row>
    <row r="16" spans="1:22" x14ac:dyDescent="0.2">
      <c r="B16" s="20" t="s">
        <v>27</v>
      </c>
      <c r="C16" s="20">
        <v>3</v>
      </c>
      <c r="D16" s="20" t="s">
        <v>10</v>
      </c>
      <c r="E16" s="2">
        <v>3.4659812450408936</v>
      </c>
      <c r="F16" s="2">
        <v>0.24523322284221649</v>
      </c>
      <c r="G16" s="2">
        <v>0.51200628280639648</v>
      </c>
      <c r="I16" s="20">
        <f t="shared" si="3"/>
        <v>7.0754342134163248E-2</v>
      </c>
      <c r="J16" s="20">
        <f t="shared" si="0"/>
        <v>0.14772332756819506</v>
      </c>
      <c r="M16" s="20" t="s">
        <v>10</v>
      </c>
      <c r="N16" s="20">
        <f t="shared" si="1"/>
        <v>0.60530300574332496</v>
      </c>
      <c r="O16" s="20">
        <f t="shared" si="2"/>
        <v>4.2580099707082937</v>
      </c>
      <c r="Q16" s="20" t="s">
        <v>16</v>
      </c>
      <c r="R16" s="19">
        <f>AVERAGE(N28:N29)</f>
        <v>1.1259788735605472</v>
      </c>
      <c r="S16" s="19">
        <f>STDEV(N28:N29)/SQRT(2)</f>
        <v>0.5061862177710168</v>
      </c>
      <c r="U16" s="19">
        <f>AVERAGE(O28:O29)</f>
        <v>1.0868355141617154</v>
      </c>
      <c r="V16" s="19">
        <f>STDEV(O28:O29)/SQRT(2)</f>
        <v>9.3823942899517329E-2</v>
      </c>
    </row>
    <row r="17" spans="1:18" x14ac:dyDescent="0.2">
      <c r="B17" s="20" t="s">
        <v>28</v>
      </c>
      <c r="E17" s="2">
        <v>2.3828120231628418</v>
      </c>
      <c r="F17" s="2">
        <v>0.2677600085735321</v>
      </c>
      <c r="G17" s="2">
        <v>0.25193938612937927</v>
      </c>
      <c r="I17" s="20">
        <f t="shared" si="3"/>
        <v>0.1123714359213779</v>
      </c>
      <c r="J17" s="20">
        <f t="shared" si="0"/>
        <v>0.10573196025549922</v>
      </c>
      <c r="M17" s="20"/>
      <c r="N17" s="20">
        <f t="shared" si="1"/>
        <v>0.96133701298398588</v>
      </c>
      <c r="O17" s="20">
        <f t="shared" si="2"/>
        <v>3.0476414822338378</v>
      </c>
    </row>
    <row r="18" spans="1:18" x14ac:dyDescent="0.2">
      <c r="B18" s="20" t="s">
        <v>27</v>
      </c>
      <c r="C18" s="20">
        <v>4</v>
      </c>
      <c r="D18" s="20" t="s">
        <v>11</v>
      </c>
      <c r="E18" s="2">
        <v>3.2388420104980469</v>
      </c>
      <c r="F18" s="2">
        <v>0.28695479035377502</v>
      </c>
      <c r="G18" s="2">
        <v>0.39211872220039368</v>
      </c>
      <c r="I18" s="20">
        <f t="shared" si="3"/>
        <v>8.8597958598681109E-2</v>
      </c>
      <c r="J18" s="20">
        <f t="shared" si="0"/>
        <v>0.12106756702840728</v>
      </c>
      <c r="M18" s="20" t="s">
        <v>11</v>
      </c>
      <c r="N18" s="20">
        <f t="shared" si="1"/>
        <v>0.7579550459364689</v>
      </c>
      <c r="O18" s="20">
        <f t="shared" si="2"/>
        <v>3.4896784145237594</v>
      </c>
    </row>
    <row r="19" spans="1:18" x14ac:dyDescent="0.2">
      <c r="B19" s="20" t="s">
        <v>28</v>
      </c>
      <c r="E19" s="2">
        <v>2.5584876537322998</v>
      </c>
      <c r="F19" s="2">
        <v>0.42320224642753601</v>
      </c>
      <c r="G19" s="2">
        <v>0.41297030448913574</v>
      </c>
      <c r="I19" s="20">
        <f t="shared" si="3"/>
        <v>0.16541109581286126</v>
      </c>
      <c r="J19" s="20">
        <f t="shared" si="0"/>
        <v>0.16141188091593806</v>
      </c>
      <c r="M19" s="20"/>
      <c r="N19" s="20">
        <f t="shared" si="1"/>
        <v>1.4150910100890886</v>
      </c>
      <c r="O19" s="20">
        <f t="shared" si="2"/>
        <v>4.652571869622701</v>
      </c>
    </row>
    <row r="20" spans="1:18" x14ac:dyDescent="0.2">
      <c r="B20" s="20" t="s">
        <v>27</v>
      </c>
      <c r="C20" s="20">
        <v>6</v>
      </c>
      <c r="D20" s="20" t="s">
        <v>13</v>
      </c>
      <c r="E20" s="2">
        <v>3.6813812255859375</v>
      </c>
      <c r="F20" s="2">
        <v>0.62382721900939941</v>
      </c>
      <c r="G20" s="2">
        <v>0.78494524955749512</v>
      </c>
      <c r="I20" s="20">
        <f t="shared" si="3"/>
        <v>0.16945466410100182</v>
      </c>
      <c r="J20" s="20">
        <f t="shared" si="0"/>
        <v>0.2132203109262506</v>
      </c>
      <c r="M20" s="1" t="s">
        <v>12</v>
      </c>
      <c r="N20" s="20">
        <f>I39/I$30</f>
        <v>2.5866702963646002</v>
      </c>
      <c r="O20" s="20">
        <f>J39/J$30</f>
        <v>5.4584628467732204</v>
      </c>
    </row>
    <row r="21" spans="1:18" x14ac:dyDescent="0.2">
      <c r="B21" s="20" t="s">
        <v>28</v>
      </c>
      <c r="E21" s="2">
        <v>1.7099400758743286</v>
      </c>
      <c r="F21" s="2">
        <v>0.50669509172439575</v>
      </c>
      <c r="G21" s="2">
        <v>0.28087082505226135</v>
      </c>
      <c r="I21" s="20">
        <f t="shared" si="3"/>
        <v>0.29632330329781398</v>
      </c>
      <c r="J21" s="20">
        <f t="shared" si="0"/>
        <v>0.16425770061482778</v>
      </c>
      <c r="L21" s="1"/>
      <c r="N21" s="20">
        <f>I40/I$30</f>
        <v>2.1601862344882008</v>
      </c>
      <c r="O21" s="20">
        <f>J40/J$30</f>
        <v>4.3824398821500568</v>
      </c>
    </row>
    <row r="22" spans="1:18" x14ac:dyDescent="0.2">
      <c r="B22" s="20" t="s">
        <v>27</v>
      </c>
      <c r="C22" s="20">
        <v>7</v>
      </c>
      <c r="D22" s="20" t="s">
        <v>14</v>
      </c>
      <c r="E22" s="2">
        <v>4.1476178169250488</v>
      </c>
      <c r="F22" s="2">
        <v>2.0033299922943115</v>
      </c>
      <c r="G22" s="2">
        <v>1.7360696792602539</v>
      </c>
      <c r="I22" s="20">
        <f t="shared" si="3"/>
        <v>0.48300737452698467</v>
      </c>
      <c r="J22" s="20">
        <f t="shared" si="0"/>
        <v>0.4185703109326831</v>
      </c>
      <c r="L22" s="1"/>
      <c r="M22" s="20" t="s">
        <v>13</v>
      </c>
      <c r="N22" s="20">
        <f t="shared" ref="N22:O29" si="4">I20/I$2</f>
        <v>1.44968371443646</v>
      </c>
      <c r="O22" s="20">
        <f t="shared" si="4"/>
        <v>6.1459095515051745</v>
      </c>
    </row>
    <row r="23" spans="1:18" x14ac:dyDescent="0.2">
      <c r="B23" s="20" t="s">
        <v>28</v>
      </c>
      <c r="E23" s="2">
        <v>2.3446614742279053</v>
      </c>
      <c r="F23" s="2">
        <v>1.0093655586242676</v>
      </c>
      <c r="G23" s="2">
        <v>0.72100216150283813</v>
      </c>
      <c r="I23" s="20">
        <f t="shared" si="3"/>
        <v>0.43049522061885315</v>
      </c>
      <c r="J23" s="20">
        <f t="shared" si="0"/>
        <v>0.30750800037786413</v>
      </c>
      <c r="L23" s="1"/>
      <c r="M23" s="20"/>
      <c r="N23" s="20">
        <f t="shared" si="4"/>
        <v>2.5350442212839455</v>
      </c>
      <c r="O23" s="20">
        <f t="shared" si="4"/>
        <v>4.7346004080545656</v>
      </c>
    </row>
    <row r="24" spans="1:18" x14ac:dyDescent="0.2">
      <c r="B24" s="20" t="s">
        <v>27</v>
      </c>
      <c r="C24" s="20">
        <v>8</v>
      </c>
      <c r="D24" s="20" t="s">
        <v>15</v>
      </c>
      <c r="E24" s="2">
        <v>4.3137111663818359</v>
      </c>
      <c r="F24" s="2">
        <v>0.52988576889038086</v>
      </c>
      <c r="G24" s="2">
        <v>9.1207049787044525E-2</v>
      </c>
      <c r="I24" s="20">
        <f t="shared" si="3"/>
        <v>0.12283756340015396</v>
      </c>
      <c r="J24" s="20">
        <f t="shared" si="0"/>
        <v>2.1143522658135051E-2</v>
      </c>
      <c r="L24" s="1"/>
      <c r="M24" s="20" t="s">
        <v>14</v>
      </c>
      <c r="N24" s="20">
        <f t="shared" si="4"/>
        <v>4.1321254184371661</v>
      </c>
      <c r="O24" s="20">
        <f t="shared" si="4"/>
        <v>12.064963514791287</v>
      </c>
    </row>
    <row r="25" spans="1:18" x14ac:dyDescent="0.2">
      <c r="B25" s="20" t="s">
        <v>28</v>
      </c>
      <c r="E25" s="2">
        <v>1.7687915563583374</v>
      </c>
      <c r="F25" s="2">
        <v>0.31507670879364014</v>
      </c>
      <c r="G25" s="2">
        <v>4.4755518436431885E-2</v>
      </c>
      <c r="I25" s="20">
        <f t="shared" si="3"/>
        <v>0.17813105657420331</v>
      </c>
      <c r="J25" s="20">
        <f t="shared" si="0"/>
        <v>2.5302878835862623E-2</v>
      </c>
      <c r="L25" s="1"/>
      <c r="M25" s="20"/>
      <c r="N25" s="20">
        <f t="shared" si="4"/>
        <v>3.6828842321029556</v>
      </c>
      <c r="O25" s="20">
        <f t="shared" si="4"/>
        <v>8.8636788328306242</v>
      </c>
    </row>
    <row r="26" spans="1:18" x14ac:dyDescent="0.2">
      <c r="B26" s="20" t="s">
        <v>27</v>
      </c>
      <c r="C26" s="20">
        <v>9</v>
      </c>
      <c r="D26" s="20" t="s">
        <v>16</v>
      </c>
      <c r="E26" s="2">
        <v>3.594165563583374</v>
      </c>
      <c r="F26" s="2">
        <v>0.26039028167724609</v>
      </c>
      <c r="G26" s="2">
        <v>0.12382113933563232</v>
      </c>
      <c r="I26" s="20">
        <f t="shared" si="3"/>
        <v>7.2448048669643828E-2</v>
      </c>
      <c r="J26" s="20">
        <f t="shared" si="0"/>
        <v>3.4450594204731892E-2</v>
      </c>
      <c r="L26" s="1"/>
      <c r="M26" s="20" t="s">
        <v>15</v>
      </c>
      <c r="N26" s="20">
        <f t="shared" si="4"/>
        <v>1.0508746756956722</v>
      </c>
      <c r="O26" s="20">
        <f t="shared" si="4"/>
        <v>0.6094455884272888</v>
      </c>
    </row>
    <row r="27" spans="1:18" x14ac:dyDescent="0.2">
      <c r="B27" s="20" t="s">
        <v>28</v>
      </c>
      <c r="E27" s="2">
        <v>2.3975770473480225</v>
      </c>
      <c r="F27" s="2">
        <v>0.45742186903953552</v>
      </c>
      <c r="G27" s="2">
        <v>9.8206363618373871E-2</v>
      </c>
      <c r="I27" s="20">
        <f t="shared" si="3"/>
        <v>0.19078505508112584</v>
      </c>
      <c r="J27" s="20">
        <f t="shared" si="0"/>
        <v>4.0960670576572565E-2</v>
      </c>
      <c r="L27" s="1"/>
      <c r="M27" s="20"/>
      <c r="N27" s="20">
        <f t="shared" si="4"/>
        <v>1.5239102040712467</v>
      </c>
      <c r="O27" s="20">
        <f t="shared" si="4"/>
        <v>0.72933579377292201</v>
      </c>
    </row>
    <row r="28" spans="1:18" x14ac:dyDescent="0.2">
      <c r="B28" s="20" t="s">
        <v>27</v>
      </c>
      <c r="L28" s="1"/>
      <c r="M28" s="20" t="s">
        <v>16</v>
      </c>
      <c r="N28" s="20">
        <f t="shared" si="4"/>
        <v>0.61979265578953036</v>
      </c>
      <c r="O28" s="20">
        <f t="shared" si="4"/>
        <v>0.99301157126219808</v>
      </c>
    </row>
    <row r="29" spans="1:18" x14ac:dyDescent="0.2">
      <c r="B29" s="20" t="s">
        <v>28</v>
      </c>
      <c r="I29" s="15" t="s">
        <v>144</v>
      </c>
      <c r="J29" s="14"/>
      <c r="L29" s="1"/>
      <c r="N29" s="20">
        <f t="shared" si="4"/>
        <v>1.632165091331564</v>
      </c>
      <c r="O29" s="20">
        <f t="shared" si="4"/>
        <v>1.1806594570612328</v>
      </c>
    </row>
    <row r="30" spans="1:18" x14ac:dyDescent="0.2">
      <c r="I30" s="13">
        <f>AVERAGE(I31:I32)</f>
        <v>0.1997416263865695</v>
      </c>
      <c r="J30" s="12">
        <f>AVERAGE(J31:J32)</f>
        <v>7.0687115460914607E-2</v>
      </c>
      <c r="L30" s="1"/>
    </row>
    <row r="31" spans="1:18" x14ac:dyDescent="0.2">
      <c r="A31" s="17">
        <v>43862</v>
      </c>
      <c r="B31" s="20" t="s">
        <v>132</v>
      </c>
      <c r="C31" s="20" t="s">
        <v>0</v>
      </c>
      <c r="D31" s="16" t="s">
        <v>4</v>
      </c>
      <c r="E31" s="2">
        <v>2.4844074249267578</v>
      </c>
      <c r="F31" s="2">
        <v>0.52146083116531372</v>
      </c>
      <c r="G31" s="2">
        <v>0.18066816031932831</v>
      </c>
      <c r="I31" s="20">
        <f t="shared" ref="I31:I40" si="5">F31/$E31</f>
        <v>0.20989344418043138</v>
      </c>
      <c r="J31" s="20">
        <f t="shared" ref="J31:J40" si="6">G31/$E31</f>
        <v>7.2720826103896602E-2</v>
      </c>
      <c r="L31" s="1"/>
    </row>
    <row r="32" spans="1:18" x14ac:dyDescent="0.2">
      <c r="B32" s="20" t="s">
        <v>133</v>
      </c>
      <c r="D32" s="16"/>
      <c r="E32" s="2">
        <v>2.456963062286377</v>
      </c>
      <c r="F32" s="2">
        <v>0.46581515669822693</v>
      </c>
      <c r="G32" s="2">
        <v>0.168678879737854</v>
      </c>
      <c r="I32" s="20">
        <f t="shared" si="5"/>
        <v>0.1895898085927076</v>
      </c>
      <c r="J32" s="20">
        <f t="shared" si="6"/>
        <v>6.8653404817932612E-2</v>
      </c>
      <c r="L32" s="1"/>
      <c r="Q32"/>
      <c r="R32"/>
    </row>
    <row r="33" spans="2:18" x14ac:dyDescent="0.2">
      <c r="B33" s="20" t="s">
        <v>134</v>
      </c>
      <c r="C33" s="20" t="s">
        <v>1</v>
      </c>
      <c r="D33" s="16" t="s">
        <v>5</v>
      </c>
      <c r="E33" s="2">
        <v>4.8438305854797363</v>
      </c>
      <c r="F33" s="2">
        <v>0.51078838109970093</v>
      </c>
      <c r="G33" s="2">
        <v>0.17116445302963257</v>
      </c>
      <c r="I33" s="20">
        <f t="shared" si="5"/>
        <v>0.1054513307362322</v>
      </c>
      <c r="J33" s="20">
        <f t="shared" si="6"/>
        <v>3.5336589504746337E-2</v>
      </c>
      <c r="L33" s="1"/>
      <c r="Q33"/>
      <c r="R33"/>
    </row>
    <row r="34" spans="2:18" x14ac:dyDescent="0.2">
      <c r="B34" s="20" t="s">
        <v>135</v>
      </c>
      <c r="D34" s="16"/>
      <c r="E34" s="2">
        <v>4.5824718475341797</v>
      </c>
      <c r="F34" s="2">
        <v>0.54815202951431274</v>
      </c>
      <c r="G34" s="2">
        <v>0.13735686242580414</v>
      </c>
      <c r="I34" s="20">
        <f t="shared" si="5"/>
        <v>0.11961929014561702</v>
      </c>
      <c r="J34" s="20">
        <f t="shared" si="6"/>
        <v>2.9974403988911713E-2</v>
      </c>
      <c r="L34" s="1"/>
      <c r="Q34"/>
      <c r="R34"/>
    </row>
    <row r="35" spans="2:18" x14ac:dyDescent="0.2">
      <c r="B35" s="20" t="s">
        <v>136</v>
      </c>
      <c r="C35" s="20" t="s">
        <v>2</v>
      </c>
      <c r="D35" s="16" t="s">
        <v>6</v>
      </c>
      <c r="E35" s="2">
        <v>2.5675628185272217</v>
      </c>
      <c r="F35" s="2">
        <v>17.750314712524414</v>
      </c>
      <c r="G35" s="2">
        <v>2.6754162311553955</v>
      </c>
      <c r="I35" s="20">
        <f t="shared" si="5"/>
        <v>6.9132932539918004</v>
      </c>
      <c r="J35" s="20">
        <f t="shared" si="6"/>
        <v>1.0420061436666386</v>
      </c>
      <c r="L35" s="1"/>
      <c r="Q35"/>
      <c r="R35"/>
    </row>
    <row r="36" spans="2:18" x14ac:dyDescent="0.2">
      <c r="B36" s="20" t="s">
        <v>137</v>
      </c>
      <c r="D36" s="16"/>
      <c r="E36" s="2">
        <v>2.6418220996856689</v>
      </c>
      <c r="F36" s="2">
        <v>17.661592483520508</v>
      </c>
      <c r="G36" s="2">
        <v>2.530078649520874</v>
      </c>
      <c r="I36" s="20">
        <f t="shared" si="5"/>
        <v>6.6853829732221302</v>
      </c>
      <c r="J36" s="20">
        <f t="shared" si="6"/>
        <v>0.95770212908049701</v>
      </c>
      <c r="L36" s="1"/>
      <c r="Q36"/>
      <c r="R36"/>
    </row>
    <row r="37" spans="2:18" x14ac:dyDescent="0.2">
      <c r="B37" s="20" t="s">
        <v>138</v>
      </c>
      <c r="C37" s="20" t="s">
        <v>3</v>
      </c>
      <c r="D37" s="16" t="s">
        <v>7</v>
      </c>
      <c r="E37" s="2">
        <v>2.8180170059204102</v>
      </c>
      <c r="F37" s="2">
        <v>2.2633373737335205</v>
      </c>
      <c r="G37" s="2">
        <v>1.1166973114013672</v>
      </c>
      <c r="I37" s="20">
        <f t="shared" si="5"/>
        <v>0.80316668386970136</v>
      </c>
      <c r="J37" s="20">
        <f t="shared" si="6"/>
        <v>0.396270607684511</v>
      </c>
      <c r="L37" s="1"/>
      <c r="Q37"/>
      <c r="R37"/>
    </row>
    <row r="38" spans="2:18" x14ac:dyDescent="0.2">
      <c r="B38" s="20" t="s">
        <v>139</v>
      </c>
      <c r="D38" s="16"/>
      <c r="E38" s="2">
        <v>2.8719699382781982</v>
      </c>
      <c r="F38" s="2">
        <v>2.8098411560058594</v>
      </c>
      <c r="G38" s="2">
        <v>1.2770757675170898</v>
      </c>
      <c r="I38" s="20">
        <f t="shared" si="5"/>
        <v>0.97836718920895593</v>
      </c>
      <c r="J38" s="20">
        <f t="shared" si="6"/>
        <v>0.4446689188824593</v>
      </c>
      <c r="L38" s="1"/>
      <c r="Q38"/>
      <c r="R38"/>
    </row>
    <row r="39" spans="2:18" x14ac:dyDescent="0.2">
      <c r="B39" s="20" t="s">
        <v>140</v>
      </c>
      <c r="D39" s="16" t="s">
        <v>141</v>
      </c>
      <c r="E39" s="2">
        <v>2.4741082191467285</v>
      </c>
      <c r="F39" s="2">
        <v>1.2782869338989258</v>
      </c>
      <c r="G39" s="2">
        <v>0.95461732149124146</v>
      </c>
      <c r="I39" s="20">
        <f t="shared" si="5"/>
        <v>0.51666573192169496</v>
      </c>
      <c r="J39" s="20">
        <f t="shared" si="6"/>
        <v>0.38584299348897128</v>
      </c>
      <c r="Q39"/>
      <c r="R39"/>
    </row>
    <row r="40" spans="2:18" x14ac:dyDescent="0.2">
      <c r="B40" s="20" t="s">
        <v>142</v>
      </c>
      <c r="D40" s="16"/>
      <c r="E40" s="2">
        <v>2.5408003330230713</v>
      </c>
      <c r="F40" s="2">
        <v>1.0963022708892822</v>
      </c>
      <c r="G40" s="2">
        <v>0.78709429502487183</v>
      </c>
      <c r="I40" s="20">
        <f t="shared" si="5"/>
        <v>0.43147911177455261</v>
      </c>
      <c r="J40" s="20">
        <f t="shared" si="6"/>
        <v>0.30978203395005804</v>
      </c>
      <c r="Q40"/>
      <c r="R40"/>
    </row>
    <row r="41" spans="2:18" x14ac:dyDescent="0.2">
      <c r="Q41"/>
      <c r="R41"/>
    </row>
    <row r="42" spans="2:18" x14ac:dyDescent="0.2">
      <c r="Q42"/>
      <c r="R42"/>
    </row>
    <row r="43" spans="2:18" x14ac:dyDescent="0.2">
      <c r="Q43"/>
      <c r="R43"/>
    </row>
    <row r="44" spans="2:18" x14ac:dyDescent="0.2">
      <c r="Q44"/>
      <c r="R4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D5D2A-5CA8-43CE-9C39-4E4FFCE0FD5D}">
  <dimension ref="B2:S73"/>
  <sheetViews>
    <sheetView topLeftCell="E1" zoomScale="106" zoomScaleNormal="106" workbookViewId="0">
      <selection activeCell="E1" sqref="E1"/>
    </sheetView>
  </sheetViews>
  <sheetFormatPr baseColWidth="10" defaultColWidth="11" defaultRowHeight="16" x14ac:dyDescent="0.2"/>
  <cols>
    <col min="1" max="1" width="11" style="19"/>
    <col min="2" max="2" width="11" style="20"/>
    <col min="3" max="3" width="21.5" style="16" customWidth="1"/>
    <col min="4" max="4" width="20.1640625" style="20" customWidth="1"/>
    <col min="5" max="5" width="13.5" style="20" customWidth="1"/>
    <col min="6" max="6" width="11.83203125" style="20" customWidth="1"/>
    <col min="7" max="7" width="12.1640625" style="20" customWidth="1"/>
    <col min="8" max="8" width="11" style="20"/>
    <col min="9" max="9" width="7.1640625" style="20" customWidth="1"/>
    <col min="10" max="10" width="15.33203125" style="20" customWidth="1"/>
    <col min="11" max="11" width="11" style="19" customWidth="1"/>
    <col min="12" max="12" width="12.1640625" style="19" customWidth="1"/>
    <col min="13" max="13" width="8.1640625" style="20" customWidth="1"/>
    <col min="14" max="14" width="17.1640625" style="20" customWidth="1"/>
    <col min="15" max="15" width="14" style="20" customWidth="1"/>
    <col min="16" max="16" width="9.83203125" style="19" customWidth="1"/>
    <col min="17" max="17" width="9.6640625" style="20" customWidth="1"/>
    <col min="18" max="18" width="11.83203125" style="20" customWidth="1"/>
    <col min="19" max="16384" width="11" style="19"/>
  </cols>
  <sheetData>
    <row r="2" spans="2:19" x14ac:dyDescent="0.2">
      <c r="G2" s="9" t="s">
        <v>144</v>
      </c>
      <c r="H2" s="6"/>
      <c r="N2" s="3"/>
      <c r="Q2" s="3"/>
      <c r="R2" s="3"/>
    </row>
    <row r="3" spans="2:19" x14ac:dyDescent="0.2">
      <c r="C3" s="11"/>
      <c r="D3" s="3"/>
      <c r="E3" s="3"/>
      <c r="F3" s="3"/>
      <c r="G3" s="8">
        <f>AVERAGE(G5:G6)</f>
        <v>0.1997416263865695</v>
      </c>
      <c r="H3" s="7">
        <f>AVERAGE(H5:H6)</f>
        <v>7.0687115460914607E-2</v>
      </c>
      <c r="I3" s="3"/>
      <c r="K3" s="3" t="s">
        <v>143</v>
      </c>
      <c r="L3" s="3"/>
      <c r="O3" s="18" t="s">
        <v>145</v>
      </c>
      <c r="P3" s="18"/>
      <c r="Q3" s="18"/>
      <c r="R3" s="18" t="s">
        <v>145</v>
      </c>
      <c r="S3" s="18"/>
    </row>
    <row r="4" spans="2:19" x14ac:dyDescent="0.2">
      <c r="C4" s="11" t="s">
        <v>24</v>
      </c>
      <c r="D4" s="3" t="s">
        <v>17</v>
      </c>
      <c r="E4" s="3" t="s">
        <v>18</v>
      </c>
      <c r="F4" s="3" t="s">
        <v>19</v>
      </c>
      <c r="G4" s="10" t="s">
        <v>20</v>
      </c>
      <c r="H4" s="3" t="s">
        <v>21</v>
      </c>
      <c r="K4" s="3" t="s">
        <v>20</v>
      </c>
      <c r="L4" s="3" t="s">
        <v>21</v>
      </c>
      <c r="O4" s="18" t="s">
        <v>18</v>
      </c>
      <c r="P4" s="18" t="s">
        <v>22</v>
      </c>
      <c r="Q4" s="18"/>
      <c r="R4" s="18" t="s">
        <v>19</v>
      </c>
      <c r="S4" s="18" t="s">
        <v>22</v>
      </c>
    </row>
    <row r="5" spans="2:19" x14ac:dyDescent="0.2">
      <c r="B5" s="20" t="s">
        <v>132</v>
      </c>
      <c r="C5" s="16" t="s">
        <v>4</v>
      </c>
      <c r="D5" s="2">
        <v>2.4844074249267578</v>
      </c>
      <c r="E5" s="2">
        <v>0.52146083116531372</v>
      </c>
      <c r="F5" s="2">
        <v>0.18066816031932831</v>
      </c>
      <c r="G5" s="20">
        <f>E5/D5</f>
        <v>0.20989344418043138</v>
      </c>
      <c r="H5" s="20">
        <f>F5/D5</f>
        <v>7.2720826103896602E-2</v>
      </c>
      <c r="J5" s="16" t="s">
        <v>4</v>
      </c>
      <c r="K5" s="19">
        <f>G5/G$3</f>
        <v>1.0508247478380623</v>
      </c>
      <c r="L5" s="19">
        <f>H5/H$3</f>
        <v>1.0287705988527216</v>
      </c>
      <c r="N5" s="16" t="s">
        <v>4</v>
      </c>
      <c r="O5" s="20">
        <f>AVERAGE(K5:K6)</f>
        <v>0.99999999999999989</v>
      </c>
      <c r="P5" s="19">
        <f>_xlfn.STDEV.P(K5:K6)/SQRT(2)</f>
        <v>3.5938523848390282E-2</v>
      </c>
      <c r="R5" s="20">
        <f>AVERAGE(L5:L6)</f>
        <v>1</v>
      </c>
      <c r="S5" s="19">
        <f>_xlfn.STDEV.P(L5:L6)/SQRT(2)</f>
        <v>2.0343885547557384E-2</v>
      </c>
    </row>
    <row r="6" spans="2:19" x14ac:dyDescent="0.2">
      <c r="B6" s="20" t="s">
        <v>133</v>
      </c>
      <c r="D6" s="2">
        <v>2.456963062286377</v>
      </c>
      <c r="E6" s="2">
        <v>0.46581515669822693</v>
      </c>
      <c r="F6" s="2">
        <v>0.168678879737854</v>
      </c>
      <c r="G6" s="20">
        <f t="shared" ref="G6:G12" si="0">E6/D6</f>
        <v>0.1895898085927076</v>
      </c>
      <c r="H6" s="20">
        <f t="shared" ref="H6:H13" si="1">F6/D6</f>
        <v>6.8653404817932612E-2</v>
      </c>
      <c r="J6" s="16"/>
      <c r="K6" s="19">
        <f t="shared" ref="K6:K21" si="2">G6/G$3</f>
        <v>0.94917525216193743</v>
      </c>
      <c r="L6" s="19">
        <f t="shared" ref="L6:L22" si="3">H6/H$3</f>
        <v>0.97122940114727829</v>
      </c>
      <c r="N6" s="16" t="s">
        <v>5</v>
      </c>
      <c r="O6" s="20">
        <f>AVERAGE(K7:K8)</f>
        <v>0.56340439635316497</v>
      </c>
      <c r="P6" s="19">
        <f>_xlfn.STDEV.P(K7:K8)/SQRT(2)</f>
        <v>2.507804796423092E-2</v>
      </c>
      <c r="R6" s="20">
        <f>AVERAGE(L7:L8)</f>
        <v>0.46197240520990557</v>
      </c>
      <c r="S6" s="19">
        <f>_xlfn.STDEV.P(L7:L8)/SQRT(2)</f>
        <v>2.6819864663479423E-2</v>
      </c>
    </row>
    <row r="7" spans="2:19" x14ac:dyDescent="0.2">
      <c r="B7" s="20" t="s">
        <v>134</v>
      </c>
      <c r="C7" s="16" t="s">
        <v>5</v>
      </c>
      <c r="D7" s="2">
        <v>4.8438305854797363</v>
      </c>
      <c r="E7" s="2">
        <v>0.51078838109970093</v>
      </c>
      <c r="F7" s="2">
        <v>0.17116445302963257</v>
      </c>
      <c r="G7" s="20">
        <f t="shared" si="0"/>
        <v>0.1054513307362322</v>
      </c>
      <c r="H7" s="20">
        <f t="shared" si="1"/>
        <v>3.5336589504746337E-2</v>
      </c>
      <c r="J7" s="16" t="s">
        <v>5</v>
      </c>
      <c r="K7" s="19">
        <f t="shared" si="2"/>
        <v>0.52793868080430661</v>
      </c>
      <c r="L7" s="19">
        <f t="shared" si="3"/>
        <v>0.4999014215580091</v>
      </c>
      <c r="N7" s="16" t="s">
        <v>6</v>
      </c>
      <c r="O7" s="20">
        <f>AVERAGE(K9:K10)</f>
        <v>34.04066661822349</v>
      </c>
      <c r="P7" s="19">
        <f>_xlfn.STDEV.P(K9:K10)/SQRT(2)</f>
        <v>0.40341341950042325</v>
      </c>
      <c r="R7" s="20">
        <f>AVERAGE(L9:L10)</f>
        <v>14.144786215338243</v>
      </c>
      <c r="S7" s="19">
        <f>_xlfn.STDEV.P(L9:L10)/SQRT(2)</f>
        <v>0.42166058132667672</v>
      </c>
    </row>
    <row r="8" spans="2:19" x14ac:dyDescent="0.2">
      <c r="B8" s="20" t="s">
        <v>135</v>
      </c>
      <c r="D8" s="2">
        <v>4.5824718475341797</v>
      </c>
      <c r="E8" s="2">
        <v>0.54815202951431274</v>
      </c>
      <c r="F8" s="2">
        <v>0.13735686242580414</v>
      </c>
      <c r="G8" s="20">
        <f t="shared" si="0"/>
        <v>0.11961929014561702</v>
      </c>
      <c r="H8" s="20">
        <f t="shared" si="1"/>
        <v>2.9974403988911713E-2</v>
      </c>
      <c r="J8" s="16"/>
      <c r="K8" s="19">
        <f t="shared" si="2"/>
        <v>0.59887011190202333</v>
      </c>
      <c r="L8" s="19">
        <f t="shared" si="3"/>
        <v>0.42404338886180204</v>
      </c>
      <c r="N8" s="16" t="s">
        <v>7</v>
      </c>
      <c r="O8" s="20">
        <f>AVERAGE(K11:K12)</f>
        <v>4.4595958922222092</v>
      </c>
      <c r="P8" s="19">
        <f>_xlfn.STDEV.P(K11:K12)/SQRT(2)</f>
        <v>0.31011429023045839</v>
      </c>
      <c r="R8" s="20">
        <f>AVERAGE(L11:L12)</f>
        <v>5.9483225555579171</v>
      </c>
      <c r="S8" s="19">
        <f>_xlfn.STDEV.P(L11:L12)/SQRT(2)</f>
        <v>0.24207222082056126</v>
      </c>
    </row>
    <row r="9" spans="2:19" x14ac:dyDescent="0.2">
      <c r="B9" s="20" t="s">
        <v>136</v>
      </c>
      <c r="C9" s="16" t="s">
        <v>6</v>
      </c>
      <c r="D9" s="2">
        <v>2.5675628185272217</v>
      </c>
      <c r="E9" s="2">
        <v>17.750314712524414</v>
      </c>
      <c r="F9" s="2">
        <v>2.6754162311553955</v>
      </c>
      <c r="G9" s="20">
        <f t="shared" si="0"/>
        <v>6.9132932539918004</v>
      </c>
      <c r="H9" s="20">
        <f t="shared" si="1"/>
        <v>1.0420061436666386</v>
      </c>
      <c r="J9" s="16" t="s">
        <v>6</v>
      </c>
      <c r="K9" s="19">
        <f t="shared" si="2"/>
        <v>34.611179347324295</v>
      </c>
      <c r="L9" s="19">
        <f>H9/H$3</f>
        <v>14.741104328168554</v>
      </c>
      <c r="N9" s="16" t="s">
        <v>146</v>
      </c>
      <c r="O9" s="20">
        <f>AVERAGE(K13:K14)</f>
        <v>2.1374574168183695</v>
      </c>
      <c r="P9" s="19">
        <f>_xlfn.STDEV.P(K13:K14)/SQRT(2)</f>
        <v>5.4403101830429977E-2</v>
      </c>
      <c r="R9" s="20">
        <f>AVERAGE(L13:L14)</f>
        <v>2.8195511260868806</v>
      </c>
      <c r="S9" s="19">
        <f>_xlfn.STDEV.P(L13:L14)/SQRT(2)</f>
        <v>8.1340943701744106E-2</v>
      </c>
    </row>
    <row r="10" spans="2:19" x14ac:dyDescent="0.2">
      <c r="B10" s="20" t="s">
        <v>137</v>
      </c>
      <c r="D10" s="2">
        <v>2.6418220996856689</v>
      </c>
      <c r="E10" s="2">
        <v>17.661592483520508</v>
      </c>
      <c r="F10" s="2">
        <v>2.530078649520874</v>
      </c>
      <c r="G10" s="20">
        <f t="shared" si="0"/>
        <v>6.6853829732221302</v>
      </c>
      <c r="H10" s="20">
        <f t="shared" si="1"/>
        <v>0.95770212908049701</v>
      </c>
      <c r="J10" s="16"/>
      <c r="K10" s="19">
        <f t="shared" si="2"/>
        <v>33.470153889122685</v>
      </c>
      <c r="L10" s="19">
        <f t="shared" si="3"/>
        <v>13.548468102507934</v>
      </c>
      <c r="N10" s="16" t="s">
        <v>147</v>
      </c>
      <c r="O10" s="20">
        <f>AVERAGE(K15:K16)</f>
        <v>1.5395084520431765</v>
      </c>
      <c r="P10" s="19">
        <f>_xlfn.STDEV.P(K15:K16)/SQRT(2)</f>
        <v>8.2243934403072681E-3</v>
      </c>
      <c r="R10" s="20">
        <f>AVERAGE(L15:L16)</f>
        <v>1.7955328007428268</v>
      </c>
      <c r="S10" s="19">
        <f>_xlfn.STDEV.P(L15:L16)/SQRT(2)</f>
        <v>9.5275024201715644E-2</v>
      </c>
    </row>
    <row r="11" spans="2:19" x14ac:dyDescent="0.2">
      <c r="B11" s="20" t="s">
        <v>138</v>
      </c>
      <c r="C11" s="16" t="s">
        <v>7</v>
      </c>
      <c r="D11" s="2">
        <v>2.8180170059204102</v>
      </c>
      <c r="E11" s="2">
        <v>2.2633373737335205</v>
      </c>
      <c r="F11" s="2">
        <v>1.1166973114013672</v>
      </c>
      <c r="G11" s="20">
        <f t="shared" si="0"/>
        <v>0.80316668386970136</v>
      </c>
      <c r="H11" s="20">
        <f t="shared" si="1"/>
        <v>0.396270607684511</v>
      </c>
      <c r="J11" s="16" t="s">
        <v>7</v>
      </c>
      <c r="K11" s="19">
        <f t="shared" si="2"/>
        <v>4.0210280570925887</v>
      </c>
      <c r="L11" s="19">
        <f t="shared" si="3"/>
        <v>5.6059807377997046</v>
      </c>
      <c r="N11" s="16" t="s">
        <v>148</v>
      </c>
      <c r="O11" s="20">
        <f>AVERAGE(K17:K18)</f>
        <v>1.9148847778132541</v>
      </c>
      <c r="P11" s="19">
        <f>_xlfn.STDEV.P(K17:K18)/SQRT(2)</f>
        <v>3.2694472076204274E-2</v>
      </c>
      <c r="R11" s="20">
        <f>AVERAGE(L17:L18)</f>
        <v>2.2925331078930009</v>
      </c>
      <c r="S11" s="19">
        <f>_xlfn.STDEV.P(L17:L18)/SQRT(2)</f>
        <v>4.0151800744410771E-2</v>
      </c>
    </row>
    <row r="12" spans="2:19" x14ac:dyDescent="0.2">
      <c r="B12" s="20" t="s">
        <v>139</v>
      </c>
      <c r="D12" s="2">
        <v>2.8719699382781982</v>
      </c>
      <c r="E12" s="2">
        <v>2.8098411560058594</v>
      </c>
      <c r="F12" s="2">
        <v>1.2770757675170898</v>
      </c>
      <c r="G12" s="20">
        <f t="shared" si="0"/>
        <v>0.97836718920895593</v>
      </c>
      <c r="H12" s="20">
        <f t="shared" si="1"/>
        <v>0.4446689188824593</v>
      </c>
      <c r="J12" s="16"/>
      <c r="K12" s="19">
        <f t="shared" si="2"/>
        <v>4.8981637273518297</v>
      </c>
      <c r="L12" s="19">
        <f t="shared" si="3"/>
        <v>6.2906643733161296</v>
      </c>
      <c r="N12" s="16" t="s">
        <v>149</v>
      </c>
      <c r="O12" s="20">
        <f>AVERAGE(K19:K20)</f>
        <v>2.9954909818614706</v>
      </c>
      <c r="P12" s="19">
        <f>_xlfn.STDEV.P(K19:K20)/SQRT(2)</f>
        <v>0.10041721187757642</v>
      </c>
      <c r="R12" s="20">
        <f>AVERAGE(L19:L20)</f>
        <v>5.0836675074875242</v>
      </c>
      <c r="S12" s="19">
        <f>_xlfn.STDEV.P(L19:L20)/SQRT(2)</f>
        <v>0.10972157667809754</v>
      </c>
    </row>
    <row r="13" spans="2:19" x14ac:dyDescent="0.2">
      <c r="B13" s="20" t="s">
        <v>151</v>
      </c>
      <c r="C13" s="16" t="s">
        <v>146</v>
      </c>
      <c r="D13" s="2">
        <v>2.3876423835754395</v>
      </c>
      <c r="E13" s="2">
        <v>0.98268574476242065</v>
      </c>
      <c r="F13" s="2">
        <v>0.49528613686561584</v>
      </c>
      <c r="G13" s="20">
        <f>E13/D13</f>
        <v>0.41157157852545379</v>
      </c>
      <c r="H13" s="20">
        <f t="shared" si="1"/>
        <v>0.20743731987364719</v>
      </c>
      <c r="J13" s="16" t="s">
        <v>146</v>
      </c>
      <c r="K13" s="19">
        <f t="shared" si="2"/>
        <v>2.0605198123746109</v>
      </c>
      <c r="L13" s="19">
        <f t="shared" si="3"/>
        <v>2.9345845918461135</v>
      </c>
      <c r="N13" s="16" t="s">
        <v>150</v>
      </c>
      <c r="O13" s="20">
        <f>AVERAGE(K21:K22)</f>
        <v>4.7907716500513606</v>
      </c>
      <c r="P13" s="19">
        <f>_xlfn.STDEV.P(K21:K22)/SQRT(2)</f>
        <v>0.23439788812468657</v>
      </c>
      <c r="R13" s="20">
        <f>AVERAGE(L21:L22)</f>
        <v>4.7371883501117553</v>
      </c>
      <c r="S13" s="19">
        <f>_xlfn.STDEV.P(L21:L22)/SQRT(2)</f>
        <v>0.20508201551415792</v>
      </c>
    </row>
    <row r="14" spans="2:19" x14ac:dyDescent="0.2">
      <c r="B14" s="20" t="s">
        <v>152</v>
      </c>
      <c r="D14" s="2">
        <v>2.52663254737854</v>
      </c>
      <c r="E14" s="2">
        <v>1.1175469160079956</v>
      </c>
      <c r="F14" s="2">
        <v>0.48302784562110901</v>
      </c>
      <c r="G14" s="20">
        <f>E14/D14</f>
        <v>0.44230686300921968</v>
      </c>
      <c r="H14" s="20">
        <f>F14/D14</f>
        <v>0.19117455212166307</v>
      </c>
      <c r="J14" s="16"/>
      <c r="K14" s="19">
        <f t="shared" si="2"/>
        <v>2.2143950212621282</v>
      </c>
      <c r="L14" s="19">
        <f t="shared" si="3"/>
        <v>2.7045176603276477</v>
      </c>
    </row>
    <row r="15" spans="2:19" x14ac:dyDescent="0.2">
      <c r="B15" s="20" t="s">
        <v>153</v>
      </c>
      <c r="C15" s="16" t="s">
        <v>147</v>
      </c>
      <c r="D15" s="2">
        <v>2.1145153045654297</v>
      </c>
      <c r="E15" s="2">
        <v>0.65513420104980469</v>
      </c>
      <c r="F15" s="2">
        <v>0.28851580619812012</v>
      </c>
      <c r="G15" s="20">
        <f>E15/D15</f>
        <v>0.30982712663999673</v>
      </c>
      <c r="H15" s="20">
        <f t="shared" ref="H15:H21" si="4">F15/D15</f>
        <v>0.13644536200574592</v>
      </c>
      <c r="J15" s="16" t="s">
        <v>147</v>
      </c>
      <c r="K15" s="19">
        <f>G15/G$3</f>
        <v>1.5511395007887514</v>
      </c>
      <c r="L15" s="19">
        <f t="shared" si="3"/>
        <v>1.9302720321243179</v>
      </c>
      <c r="N15" s="16"/>
    </row>
    <row r="16" spans="2:19" x14ac:dyDescent="0.2">
      <c r="B16" s="20" t="s">
        <v>154</v>
      </c>
      <c r="D16" s="2">
        <v>2.6730315685272217</v>
      </c>
      <c r="E16" s="2">
        <v>0.81575769186019897</v>
      </c>
      <c r="F16" s="2">
        <v>0.31380510330200195</v>
      </c>
      <c r="G16" s="20">
        <f>E16/D16</f>
        <v>0.30518071745395153</v>
      </c>
      <c r="H16" s="20">
        <f t="shared" si="4"/>
        <v>0.11739670679418922</v>
      </c>
      <c r="J16" s="16"/>
      <c r="K16" s="19">
        <f t="shared" si="2"/>
        <v>1.5278774032976017</v>
      </c>
      <c r="L16" s="19">
        <f t="shared" si="3"/>
        <v>1.6607935693613356</v>
      </c>
    </row>
    <row r="17" spans="2:14" x14ac:dyDescent="0.2">
      <c r="B17" s="20" t="s">
        <v>155</v>
      </c>
      <c r="C17" s="16" t="s">
        <v>148</v>
      </c>
      <c r="D17" s="2">
        <v>2.722576379776001</v>
      </c>
      <c r="E17" s="2">
        <v>1.0161927938461304</v>
      </c>
      <c r="F17" s="2">
        <v>0.43027245998382568</v>
      </c>
      <c r="G17" s="20">
        <f>E17/D17</f>
        <v>0.37324675311027905</v>
      </c>
      <c r="H17" s="20">
        <f t="shared" si="4"/>
        <v>0.15803871038476658</v>
      </c>
      <c r="J17" s="16" t="s">
        <v>148</v>
      </c>
      <c r="K17" s="19">
        <f t="shared" si="2"/>
        <v>1.8686478119884575</v>
      </c>
      <c r="L17" s="19">
        <f t="shared" si="3"/>
        <v>2.2357498867265528</v>
      </c>
      <c r="N17" s="16"/>
    </row>
    <row r="18" spans="2:14" x14ac:dyDescent="0.2">
      <c r="B18" s="20" t="s">
        <v>156</v>
      </c>
      <c r="D18" s="2">
        <v>2.535557746887207</v>
      </c>
      <c r="E18" s="2">
        <v>0.99322271347045898</v>
      </c>
      <c r="F18" s="2">
        <v>0.42107093334197998</v>
      </c>
      <c r="G18" s="20">
        <f t="shared" ref="G18:G22" si="5">E18/D18</f>
        <v>0.39171764661632924</v>
      </c>
      <c r="H18" s="20">
        <f>F18/D18</f>
        <v>0.1660663946064373</v>
      </c>
      <c r="J18" s="16"/>
      <c r="K18" s="19">
        <f t="shared" si="2"/>
        <v>1.9611217436380506</v>
      </c>
      <c r="L18" s="19">
        <f t="shared" si="3"/>
        <v>2.3493163290594485</v>
      </c>
    </row>
    <row r="19" spans="2:14" x14ac:dyDescent="0.2">
      <c r="B19" s="20" t="s">
        <v>157</v>
      </c>
      <c r="C19" s="16" t="s">
        <v>149</v>
      </c>
      <c r="D19" s="2">
        <v>2.8316209316253662</v>
      </c>
      <c r="E19" s="2">
        <v>1.6139068603515625</v>
      </c>
      <c r="F19" s="2">
        <v>1.0486010313034058</v>
      </c>
      <c r="G19" s="20">
        <f>E19/D19</f>
        <v>0.56995865595087647</v>
      </c>
      <c r="H19" s="20">
        <f t="shared" si="4"/>
        <v>0.37031829352296208</v>
      </c>
      <c r="J19" s="16" t="s">
        <v>149</v>
      </c>
      <c r="K19" s="19">
        <f t="shared" si="2"/>
        <v>2.8534795989285091</v>
      </c>
      <c r="L19" s="19">
        <f t="shared" si="3"/>
        <v>5.2388372493106488</v>
      </c>
      <c r="N19" s="16"/>
    </row>
    <row r="20" spans="2:14" x14ac:dyDescent="0.2">
      <c r="B20" s="20" t="s">
        <v>158</v>
      </c>
      <c r="D20" s="2">
        <v>2.1373298168182373</v>
      </c>
      <c r="E20" s="2">
        <v>1.3394428491592407</v>
      </c>
      <c r="F20" s="2">
        <v>0.74460572004318237</v>
      </c>
      <c r="G20" s="20">
        <f t="shared" si="5"/>
        <v>0.62668982513574767</v>
      </c>
      <c r="H20" s="20">
        <f t="shared" si="4"/>
        <v>0.34838129061037898</v>
      </c>
      <c r="J20" s="16"/>
      <c r="K20" s="19">
        <f t="shared" si="2"/>
        <v>3.1375023647944316</v>
      </c>
      <c r="L20" s="19">
        <f t="shared" si="3"/>
        <v>4.9284977656643987</v>
      </c>
    </row>
    <row r="21" spans="2:14" x14ac:dyDescent="0.2">
      <c r="B21" s="20" t="s">
        <v>159</v>
      </c>
      <c r="C21" s="16" t="s">
        <v>150</v>
      </c>
      <c r="D21" s="2">
        <v>2.9057314395904541</v>
      </c>
      <c r="E21" s="2">
        <v>2.5881478786468506</v>
      </c>
      <c r="F21" s="2">
        <v>0.91343647241592407</v>
      </c>
      <c r="G21" s="20">
        <f t="shared" si="5"/>
        <v>0.89070443447851289</v>
      </c>
      <c r="H21" s="20">
        <f t="shared" si="4"/>
        <v>0.31435681218518513</v>
      </c>
      <c r="J21" s="16" t="s">
        <v>150</v>
      </c>
      <c r="K21" s="19">
        <f t="shared" si="2"/>
        <v>4.4592829776738174</v>
      </c>
      <c r="L21" s="19">
        <f t="shared" si="3"/>
        <v>4.4471585823728237</v>
      </c>
    </row>
    <row r="22" spans="2:14" x14ac:dyDescent="0.2">
      <c r="B22" s="20" t="s">
        <v>160</v>
      </c>
      <c r="D22" s="2">
        <v>2.79949951171875</v>
      </c>
      <c r="E22" s="2">
        <v>2.8642480373382568</v>
      </c>
      <c r="F22" s="2">
        <v>0.99482887983322144</v>
      </c>
      <c r="G22" s="20">
        <f t="shared" si="5"/>
        <v>1.0231286075773431</v>
      </c>
      <c r="H22" s="20">
        <f>F22/D22</f>
        <v>0.35535954754371335</v>
      </c>
      <c r="K22" s="19">
        <f>G22/G$3</f>
        <v>5.1222603224289038</v>
      </c>
      <c r="L22" s="19">
        <f t="shared" si="3"/>
        <v>5.027218117850687</v>
      </c>
    </row>
    <row r="23" spans="2:14" x14ac:dyDescent="0.2">
      <c r="E23" s="2"/>
      <c r="F23" s="2"/>
      <c r="G23" s="2"/>
    </row>
    <row r="24" spans="2:14" x14ac:dyDescent="0.2">
      <c r="E24" s="2"/>
      <c r="F24" s="2"/>
      <c r="G24" s="2"/>
      <c r="L24" s="20"/>
    </row>
    <row r="25" spans="2:14" x14ac:dyDescent="0.2">
      <c r="E25" s="2"/>
      <c r="F25" s="2"/>
      <c r="G25" s="2"/>
      <c r="L25" s="20"/>
    </row>
    <row r="26" spans="2:14" x14ac:dyDescent="0.2">
      <c r="E26" s="2"/>
      <c r="F26" s="2"/>
      <c r="G26" s="2"/>
      <c r="L26" s="20"/>
    </row>
    <row r="27" spans="2:14" x14ac:dyDescent="0.2">
      <c r="E27" s="2"/>
      <c r="F27" s="2"/>
      <c r="G27" s="2"/>
      <c r="L27" s="20"/>
    </row>
    <row r="28" spans="2:14" x14ac:dyDescent="0.2">
      <c r="E28" s="2"/>
      <c r="F28" s="2"/>
      <c r="G28" s="2"/>
      <c r="L28" s="20"/>
    </row>
    <row r="29" spans="2:14" x14ac:dyDescent="0.2">
      <c r="E29" s="2"/>
      <c r="F29" s="2"/>
      <c r="G29" s="2"/>
      <c r="L29" s="20"/>
    </row>
    <row r="30" spans="2:14" x14ac:dyDescent="0.2">
      <c r="E30" s="2"/>
      <c r="F30" s="2"/>
      <c r="G30" s="2"/>
      <c r="L30" s="20"/>
    </row>
    <row r="31" spans="2:14" x14ac:dyDescent="0.2">
      <c r="E31" s="2"/>
      <c r="F31" s="2"/>
      <c r="G31" s="2"/>
      <c r="L31" s="20"/>
    </row>
    <row r="32" spans="2:14" x14ac:dyDescent="0.2">
      <c r="E32" s="2"/>
      <c r="F32" s="2"/>
      <c r="G32" s="2"/>
      <c r="L32" s="20"/>
    </row>
    <row r="33" spans="5:12" x14ac:dyDescent="0.2">
      <c r="E33" s="2"/>
      <c r="F33" s="2"/>
      <c r="G33" s="2"/>
      <c r="L33" s="20"/>
    </row>
    <row r="34" spans="5:12" x14ac:dyDescent="0.2">
      <c r="E34" s="2"/>
      <c r="F34" s="2"/>
      <c r="G34" s="2"/>
      <c r="L34" s="20"/>
    </row>
    <row r="35" spans="5:12" x14ac:dyDescent="0.2">
      <c r="E35" s="2"/>
      <c r="F35" s="2"/>
      <c r="G35" s="2"/>
      <c r="L35" s="20"/>
    </row>
    <row r="36" spans="5:12" x14ac:dyDescent="0.2">
      <c r="E36" s="2"/>
      <c r="F36" s="2"/>
      <c r="G36" s="2"/>
      <c r="L36" s="20"/>
    </row>
    <row r="37" spans="5:12" x14ac:dyDescent="0.2">
      <c r="E37" s="2"/>
      <c r="F37" s="2"/>
      <c r="G37" s="2"/>
      <c r="L37" s="20"/>
    </row>
    <row r="38" spans="5:12" x14ac:dyDescent="0.2">
      <c r="E38" s="2"/>
      <c r="F38" s="2"/>
      <c r="G38" s="2"/>
      <c r="L38" s="20"/>
    </row>
    <row r="39" spans="5:12" x14ac:dyDescent="0.2">
      <c r="E39" s="2"/>
      <c r="F39" s="2"/>
      <c r="G39" s="2"/>
    </row>
    <row r="40" spans="5:12" x14ac:dyDescent="0.2">
      <c r="E40" s="2"/>
      <c r="F40" s="2"/>
      <c r="G40" s="2"/>
    </row>
    <row r="41" spans="5:12" x14ac:dyDescent="0.2">
      <c r="E41" s="2"/>
      <c r="F41" s="2"/>
      <c r="G41" s="2"/>
    </row>
    <row r="42" spans="5:12" x14ac:dyDescent="0.2">
      <c r="E42" s="2"/>
      <c r="F42" s="2"/>
      <c r="G42" s="2"/>
    </row>
    <row r="43" spans="5:12" x14ac:dyDescent="0.2">
      <c r="E43" s="2"/>
      <c r="F43" s="2"/>
      <c r="G43" s="2"/>
    </row>
    <row r="44" spans="5:12" x14ac:dyDescent="0.2">
      <c r="E44" s="2"/>
      <c r="F44" s="2"/>
      <c r="G44" s="2"/>
    </row>
    <row r="45" spans="5:12" x14ac:dyDescent="0.2">
      <c r="E45" s="2"/>
      <c r="F45" s="2"/>
      <c r="G45" s="2"/>
    </row>
    <row r="46" spans="5:12" x14ac:dyDescent="0.2">
      <c r="E46" s="2"/>
      <c r="F46" s="2"/>
      <c r="G46" s="2"/>
    </row>
    <row r="47" spans="5:12" x14ac:dyDescent="0.2">
      <c r="E47" s="2"/>
      <c r="F47" s="2"/>
      <c r="G47" s="2"/>
    </row>
    <row r="48" spans="5:12" x14ac:dyDescent="0.2">
      <c r="E48" s="2"/>
      <c r="F48" s="2"/>
      <c r="G48" s="2"/>
    </row>
    <row r="49" spans="5:7" x14ac:dyDescent="0.2">
      <c r="E49" s="2"/>
      <c r="F49" s="2"/>
      <c r="G49" s="2"/>
    </row>
    <row r="50" spans="5:7" x14ac:dyDescent="0.2">
      <c r="E50" s="2"/>
      <c r="F50" s="2"/>
      <c r="G50" s="2"/>
    </row>
    <row r="51" spans="5:7" x14ac:dyDescent="0.2">
      <c r="E51" s="2"/>
      <c r="F51" s="2"/>
      <c r="G51" s="2"/>
    </row>
    <row r="52" spans="5:7" x14ac:dyDescent="0.2">
      <c r="E52" s="2"/>
      <c r="F52" s="2"/>
      <c r="G52" s="2"/>
    </row>
    <row r="53" spans="5:7" x14ac:dyDescent="0.2">
      <c r="E53" s="2"/>
      <c r="F53" s="2"/>
      <c r="G53" s="2"/>
    </row>
    <row r="54" spans="5:7" x14ac:dyDescent="0.2">
      <c r="E54" s="2"/>
      <c r="F54" s="2"/>
      <c r="G54" s="2"/>
    </row>
    <row r="55" spans="5:7" x14ac:dyDescent="0.2">
      <c r="E55" s="2"/>
      <c r="F55" s="2"/>
      <c r="G55" s="2"/>
    </row>
    <row r="56" spans="5:7" x14ac:dyDescent="0.2">
      <c r="E56" s="2"/>
      <c r="F56" s="2"/>
      <c r="G56" s="2"/>
    </row>
    <row r="57" spans="5:7" x14ac:dyDescent="0.2">
      <c r="E57" s="2"/>
      <c r="F57" s="2"/>
      <c r="G57" s="2"/>
    </row>
    <row r="58" spans="5:7" x14ac:dyDescent="0.2">
      <c r="E58" s="2"/>
      <c r="F58" s="2"/>
      <c r="G58" s="2"/>
    </row>
    <row r="59" spans="5:7" x14ac:dyDescent="0.2">
      <c r="E59" s="2"/>
      <c r="F59" s="2"/>
      <c r="G59" s="2"/>
    </row>
    <row r="60" spans="5:7" x14ac:dyDescent="0.2">
      <c r="E60" s="2"/>
      <c r="F60" s="2"/>
      <c r="G60" s="2"/>
    </row>
    <row r="61" spans="5:7" x14ac:dyDescent="0.2">
      <c r="E61" s="2"/>
      <c r="F61" s="2"/>
      <c r="G61" s="2"/>
    </row>
    <row r="62" spans="5:7" x14ac:dyDescent="0.2">
      <c r="E62" s="2"/>
      <c r="F62" s="2"/>
      <c r="G62" s="2"/>
    </row>
    <row r="63" spans="5:7" x14ac:dyDescent="0.2">
      <c r="E63" s="2"/>
      <c r="F63" s="2"/>
      <c r="G63" s="2"/>
    </row>
    <row r="64" spans="5:7" x14ac:dyDescent="0.2">
      <c r="E64" s="2"/>
      <c r="F64" s="2"/>
      <c r="G64" s="2"/>
    </row>
    <row r="65" spans="5:7" x14ac:dyDescent="0.2">
      <c r="E65" s="2"/>
      <c r="F65" s="2"/>
      <c r="G65" s="2"/>
    </row>
    <row r="66" spans="5:7" x14ac:dyDescent="0.2">
      <c r="E66" s="2"/>
      <c r="F66" s="2"/>
      <c r="G66" s="2"/>
    </row>
    <row r="67" spans="5:7" x14ac:dyDescent="0.2">
      <c r="E67" s="2"/>
      <c r="F67" s="2"/>
      <c r="G67" s="2"/>
    </row>
    <row r="68" spans="5:7" x14ac:dyDescent="0.2">
      <c r="E68" s="2"/>
      <c r="F68" s="2"/>
      <c r="G68" s="2"/>
    </row>
    <row r="69" spans="5:7" x14ac:dyDescent="0.2">
      <c r="E69" s="2"/>
      <c r="F69" s="2"/>
      <c r="G69" s="2"/>
    </row>
    <row r="70" spans="5:7" x14ac:dyDescent="0.2">
      <c r="E70" s="2"/>
      <c r="F70" s="2"/>
      <c r="G70" s="2"/>
    </row>
    <row r="71" spans="5:7" x14ac:dyDescent="0.2">
      <c r="E71" s="2"/>
      <c r="F71" s="2"/>
      <c r="G71" s="2"/>
    </row>
    <row r="72" spans="5:7" x14ac:dyDescent="0.2">
      <c r="E72" s="2"/>
      <c r="F72" s="2"/>
      <c r="G72" s="2"/>
    </row>
    <row r="73" spans="5:7" x14ac:dyDescent="0.2">
      <c r="E73" s="2"/>
      <c r="F73" s="2"/>
      <c r="G73" s="2"/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67B86-18DE-4BDF-BA73-87F980F3F565}">
  <dimension ref="B1:V47"/>
  <sheetViews>
    <sheetView topLeftCell="C1" workbookViewId="0">
      <selection activeCell="E1" sqref="E1"/>
    </sheetView>
  </sheetViews>
  <sheetFormatPr baseColWidth="10" defaultColWidth="11" defaultRowHeight="16" x14ac:dyDescent="0.2"/>
  <cols>
    <col min="1" max="2" width="11" style="19"/>
    <col min="3" max="3" width="21.5" style="20" customWidth="1"/>
    <col min="4" max="4" width="20.1640625" style="20" customWidth="1"/>
    <col min="5" max="5" width="13.5" style="25" customWidth="1"/>
    <col min="6" max="6" width="12" style="25" customWidth="1"/>
    <col min="7" max="7" width="12.1640625" style="25" customWidth="1"/>
    <col min="8" max="8" width="3.6640625" style="19" customWidth="1"/>
    <col min="9" max="9" width="15.1640625" style="20" customWidth="1"/>
    <col min="10" max="10" width="15.33203125" style="20" customWidth="1"/>
    <col min="11" max="11" width="5.33203125" style="19" customWidth="1"/>
    <col min="12" max="12" width="3.33203125" style="19" customWidth="1"/>
    <col min="13" max="13" width="12.1640625" style="20" customWidth="1"/>
    <col min="14" max="14" width="17.1640625" style="20" customWidth="1"/>
    <col min="15" max="15" width="15.5" style="20" customWidth="1"/>
    <col min="16" max="16" width="3.6640625" style="19" customWidth="1"/>
    <col min="17" max="17" width="12" style="20" customWidth="1"/>
    <col min="18" max="18" width="11.83203125" style="20" customWidth="1"/>
    <col min="19" max="19" width="11" style="19"/>
    <col min="20" max="20" width="5.83203125" style="19" customWidth="1"/>
    <col min="21" max="16384" width="11" style="19"/>
  </cols>
  <sheetData>
    <row r="1" spans="2:22" x14ac:dyDescent="0.2">
      <c r="I1" s="9" t="s">
        <v>144</v>
      </c>
      <c r="J1" s="6"/>
    </row>
    <row r="2" spans="2:22" x14ac:dyDescent="0.2">
      <c r="I2" s="8">
        <f>AVERAGE(I4:I5)</f>
        <v>0.11689078273661538</v>
      </c>
      <c r="J2" s="7">
        <f>AVERAGE(J4:J5)</f>
        <v>3.469304407091893E-2</v>
      </c>
      <c r="N2" s="3" t="s">
        <v>143</v>
      </c>
      <c r="O2" s="3"/>
      <c r="R2" s="3" t="s">
        <v>25</v>
      </c>
      <c r="S2" s="20"/>
      <c r="U2" s="3" t="s">
        <v>26</v>
      </c>
      <c r="V2" s="3"/>
    </row>
    <row r="3" spans="2:22" x14ac:dyDescent="0.2">
      <c r="C3" s="3" t="s">
        <v>23</v>
      </c>
      <c r="D3" s="3" t="s">
        <v>24</v>
      </c>
      <c r="E3" s="26" t="s">
        <v>17</v>
      </c>
      <c r="F3" s="26" t="s">
        <v>18</v>
      </c>
      <c r="G3" s="26" t="s">
        <v>19</v>
      </c>
      <c r="I3" s="3" t="s">
        <v>20</v>
      </c>
      <c r="J3" s="3" t="s">
        <v>21</v>
      </c>
      <c r="N3" s="3" t="s">
        <v>20</v>
      </c>
      <c r="O3" s="3" t="s">
        <v>21</v>
      </c>
      <c r="R3" s="3" t="s">
        <v>20</v>
      </c>
      <c r="S3" s="3" t="s">
        <v>22</v>
      </c>
      <c r="U3" s="3" t="s">
        <v>21</v>
      </c>
      <c r="V3" s="3" t="s">
        <v>22</v>
      </c>
    </row>
    <row r="4" spans="2:22" x14ac:dyDescent="0.2">
      <c r="B4" s="19" t="s">
        <v>27</v>
      </c>
      <c r="C4" s="20" t="s">
        <v>0</v>
      </c>
      <c r="D4" s="20" t="s">
        <v>4</v>
      </c>
      <c r="E4" s="25">
        <v>2.7956819534301758</v>
      </c>
      <c r="F4" s="25">
        <v>0.34774470329284668</v>
      </c>
      <c r="G4" s="25">
        <v>9.0078450739383698E-2</v>
      </c>
      <c r="I4" s="20">
        <f>F4/$E4</f>
        <v>0.12438636049647192</v>
      </c>
      <c r="J4" s="20">
        <f t="shared" ref="J4:J42" si="0">G4/$E4</f>
        <v>3.2220564513378035E-2</v>
      </c>
      <c r="M4" s="20" t="s">
        <v>4</v>
      </c>
      <c r="N4" s="20">
        <f t="shared" ref="N4:N47" si="1">I4/I$2</f>
        <v>1.0641246262910737</v>
      </c>
      <c r="O4" s="20">
        <f t="shared" ref="O4:O47" si="2">J4/J$2</f>
        <v>0.92873270063916291</v>
      </c>
      <c r="Q4" s="20" t="s">
        <v>4</v>
      </c>
      <c r="R4" s="20">
        <f>AVERAGE(N4:N5)</f>
        <v>1</v>
      </c>
      <c r="S4" s="19">
        <f>STDEV(N4:N5)/SQRT(2)</f>
        <v>6.4124626291073739E-2</v>
      </c>
      <c r="U4" s="20">
        <f>AVERAGE(O4:O5)</f>
        <v>1</v>
      </c>
      <c r="V4" s="19">
        <f>STDEV(O4:O5)/SQRT(2)</f>
        <v>7.1267299360837144E-2</v>
      </c>
    </row>
    <row r="5" spans="2:22" x14ac:dyDescent="0.2">
      <c r="B5" s="19" t="s">
        <v>28</v>
      </c>
      <c r="E5" s="25">
        <v>2.3126142024993896</v>
      </c>
      <c r="F5" s="25">
        <v>0.25298890471458435</v>
      </c>
      <c r="G5" s="25">
        <v>8.5949517786502838E-2</v>
      </c>
      <c r="I5" s="20">
        <f t="shared" ref="I5:J44" si="3">F5/$E5</f>
        <v>0.10939520497675882</v>
      </c>
      <c r="J5" s="20">
        <f t="shared" si="0"/>
        <v>3.7165523628459825E-2</v>
      </c>
      <c r="N5" s="20">
        <f t="shared" si="1"/>
        <v>0.93587537370892626</v>
      </c>
      <c r="O5" s="20">
        <f t="shared" si="2"/>
        <v>1.0712672993608372</v>
      </c>
      <c r="Q5" s="20" t="s">
        <v>5</v>
      </c>
      <c r="R5" s="20">
        <f>AVERAGE(N6:N7)</f>
        <v>1.1675111297252285</v>
      </c>
      <c r="S5" s="19">
        <f>STDEV(N6:N7)/SQRT(2)</f>
        <v>4.6749024152105904E-2</v>
      </c>
      <c r="U5" s="20">
        <f>AVERAGE(O6:O7)</f>
        <v>3.8765333426302724</v>
      </c>
      <c r="V5" s="19">
        <f>STDEV(O6:O7)/SQRT(2)</f>
        <v>0.83125849066877833</v>
      </c>
    </row>
    <row r="6" spans="2:22" x14ac:dyDescent="0.2">
      <c r="B6" s="19" t="s">
        <v>27</v>
      </c>
      <c r="C6" s="20" t="s">
        <v>1</v>
      </c>
      <c r="D6" s="20" t="s">
        <v>5</v>
      </c>
      <c r="E6" s="25">
        <v>3.5555140972137451</v>
      </c>
      <c r="F6" s="25">
        <v>0.46579638123512268</v>
      </c>
      <c r="G6" s="25">
        <v>0.58071368932723999</v>
      </c>
      <c r="I6" s="20">
        <f t="shared" si="3"/>
        <v>0.13100675978197945</v>
      </c>
      <c r="J6" s="20">
        <f t="shared" si="0"/>
        <v>0.16332762954935615</v>
      </c>
      <c r="M6" s="20" t="s">
        <v>5</v>
      </c>
      <c r="N6" s="20">
        <f t="shared" si="1"/>
        <v>1.1207621055731225</v>
      </c>
      <c r="O6" s="20">
        <f t="shared" si="2"/>
        <v>4.7077918332990496</v>
      </c>
      <c r="Q6" s="20" t="s">
        <v>6</v>
      </c>
      <c r="R6" s="20">
        <f>AVERAGE(N8:N9)</f>
        <v>5.5254405116754644</v>
      </c>
      <c r="S6" s="19">
        <f>STDEV(N8:N9)/SQRT(2)</f>
        <v>0.21619970184818271</v>
      </c>
      <c r="U6" s="20">
        <f>AVERAGE(O8:O9)</f>
        <v>13.952928280606972</v>
      </c>
      <c r="V6" s="19">
        <f>STDEV(O8:O9)/SQRT(2)</f>
        <v>0.7163489531201952</v>
      </c>
    </row>
    <row r="7" spans="2:22" x14ac:dyDescent="0.2">
      <c r="B7" s="19" t="s">
        <v>28</v>
      </c>
      <c r="E7" s="25">
        <v>3.6719188690185547</v>
      </c>
      <c r="F7" s="25">
        <v>0.52117681503295898</v>
      </c>
      <c r="G7" s="25">
        <v>0.38793769478797913</v>
      </c>
      <c r="I7" s="20">
        <f t="shared" si="3"/>
        <v>0.14193581983260464</v>
      </c>
      <c r="J7" s="20">
        <f t="shared" si="0"/>
        <v>0.10564985464716127</v>
      </c>
      <c r="N7" s="20">
        <f t="shared" si="1"/>
        <v>1.2142601538773343</v>
      </c>
      <c r="O7" s="20">
        <f t="shared" si="2"/>
        <v>3.0452748519614952</v>
      </c>
      <c r="Q7" s="20" t="s">
        <v>7</v>
      </c>
      <c r="R7" s="20">
        <f>AVERAGE(N10:N11)</f>
        <v>2.2576425191688037</v>
      </c>
      <c r="S7" s="19">
        <f>STDEV(N10:N11)/SQRT(2)</f>
        <v>0.48170197354503391</v>
      </c>
      <c r="U7" s="20">
        <f>AVERAGE(O10:O11)</f>
        <v>11.304771847687874</v>
      </c>
      <c r="V7" s="19">
        <f>STDEV(O10:O11)/SQRT(2)</f>
        <v>0.45819422495075823</v>
      </c>
    </row>
    <row r="8" spans="2:22" x14ac:dyDescent="0.2">
      <c r="B8" s="19" t="s">
        <v>27</v>
      </c>
      <c r="C8" s="20" t="s">
        <v>2</v>
      </c>
      <c r="D8" s="20" t="s">
        <v>6</v>
      </c>
      <c r="E8" s="25">
        <v>3.1167991161346436</v>
      </c>
      <c r="F8" s="25">
        <v>2.0918235778808594</v>
      </c>
      <c r="G8" s="25">
        <v>1.5862072706222534</v>
      </c>
      <c r="H8" s="20"/>
      <c r="I8" s="20">
        <f t="shared" si="3"/>
        <v>0.67114481875080656</v>
      </c>
      <c r="J8" s="20">
        <f t="shared" si="0"/>
        <v>0.50892188155822438</v>
      </c>
      <c r="M8" s="20" t="s">
        <v>6</v>
      </c>
      <c r="N8" s="20">
        <f t="shared" si="1"/>
        <v>5.7416402135236471</v>
      </c>
      <c r="O8" s="20">
        <f t="shared" si="2"/>
        <v>14.669277233727168</v>
      </c>
      <c r="Q8" s="20" t="s">
        <v>111</v>
      </c>
      <c r="R8" s="20">
        <f>AVERAGE(N12:N13)</f>
        <v>1.3777886505773698</v>
      </c>
      <c r="S8" s="19">
        <f>STDEV(N12:N13)/SQRT(2)</f>
        <v>0.50487651903673458</v>
      </c>
      <c r="U8" s="20">
        <f>AVERAGE(O12:O13)</f>
        <v>0.68085097955538321</v>
      </c>
      <c r="V8" s="19">
        <f>STDEV(O12:O13)/SQRT(2)</f>
        <v>0.15727266467336942</v>
      </c>
    </row>
    <row r="9" spans="2:22" x14ac:dyDescent="0.2">
      <c r="B9" s="19" t="s">
        <v>28</v>
      </c>
      <c r="E9" s="25">
        <v>3.0971965789794922</v>
      </c>
      <c r="F9" s="25">
        <v>1.9221242666244507</v>
      </c>
      <c r="G9" s="25">
        <v>1.4222860336303711</v>
      </c>
      <c r="I9" s="20">
        <f t="shared" si="3"/>
        <v>0.62060131399789265</v>
      </c>
      <c r="J9" s="20">
        <f t="shared" si="0"/>
        <v>0.45921722995671327</v>
      </c>
      <c r="N9" s="20">
        <f t="shared" si="1"/>
        <v>5.3092408098272816</v>
      </c>
      <c r="O9" s="20">
        <f t="shared" si="2"/>
        <v>13.236579327486778</v>
      </c>
      <c r="Q9" s="20" t="s">
        <v>112</v>
      </c>
      <c r="R9" s="20">
        <f>AVERAGE(N14:N15)</f>
        <v>2.4097040650323143</v>
      </c>
      <c r="S9" s="19">
        <f>STDEV(N14:N15)/SQRT(2)</f>
        <v>0.15754098705800801</v>
      </c>
      <c r="U9" s="20">
        <f>AVERAGE(O14:O15)</f>
        <v>7.1202621337683727</v>
      </c>
      <c r="V9" s="19">
        <f>STDEV(O14:O15)/SQRT(2)</f>
        <v>6.3015180056498199E-2</v>
      </c>
    </row>
    <row r="10" spans="2:22" x14ac:dyDescent="0.2">
      <c r="B10" s="19" t="s">
        <v>27</v>
      </c>
      <c r="C10" s="20" t="s">
        <v>3</v>
      </c>
      <c r="D10" s="20" t="s">
        <v>7</v>
      </c>
      <c r="E10" s="25">
        <v>2.4406692981719971</v>
      </c>
      <c r="F10" s="25">
        <v>0.50666117668151855</v>
      </c>
      <c r="G10" s="25">
        <v>0.9184257984161377</v>
      </c>
      <c r="H10" s="20"/>
      <c r="I10" s="20">
        <f t="shared" si="3"/>
        <v>0.20759108047165409</v>
      </c>
      <c r="J10" s="20">
        <f t="shared" si="0"/>
        <v>0.37630079548426187</v>
      </c>
      <c r="M10" s="20" t="s">
        <v>7</v>
      </c>
      <c r="N10" s="20">
        <f t="shared" si="1"/>
        <v>1.7759405456237685</v>
      </c>
      <c r="O10" s="20">
        <f t="shared" si="2"/>
        <v>10.846577622737117</v>
      </c>
      <c r="Q10" s="20" t="s">
        <v>113</v>
      </c>
      <c r="R10" s="20">
        <f>AVERAGE(N16:N17)</f>
        <v>0.92134576001443724</v>
      </c>
      <c r="S10" s="19">
        <f>STDEV(N16:N17)/SQRT(2)</f>
        <v>8.7103099911595705E-3</v>
      </c>
      <c r="U10" s="20">
        <f>AVERAGE(O16:O17)</f>
        <v>1.505142104214777</v>
      </c>
      <c r="V10" s="19">
        <f>STDEV(O16:O17)/SQRT(2)</f>
        <v>0.2366463460032959</v>
      </c>
    </row>
    <row r="11" spans="2:22" x14ac:dyDescent="0.2">
      <c r="B11" s="19" t="s">
        <v>28</v>
      </c>
      <c r="E11" s="25">
        <v>1.9212416410446167</v>
      </c>
      <c r="F11" s="25">
        <v>0.61518949270248413</v>
      </c>
      <c r="G11" s="25">
        <v>0.78404545783996582</v>
      </c>
      <c r="I11" s="20">
        <f t="shared" si="3"/>
        <v>0.32020412193855718</v>
      </c>
      <c r="J11" s="20">
        <f t="shared" si="0"/>
        <v>0.4080931003627763</v>
      </c>
      <c r="N11" s="20">
        <f t="shared" si="1"/>
        <v>2.7393444927138386</v>
      </c>
      <c r="O11" s="20">
        <f t="shared" si="2"/>
        <v>11.762966072638633</v>
      </c>
      <c r="Q11" s="20" t="s">
        <v>114</v>
      </c>
      <c r="R11" s="20">
        <f>AVERAGE(N18:N19)</f>
        <v>4.6546121709597559</v>
      </c>
      <c r="S11" s="19">
        <f>STDEV(N18:N19)/SQRT(2)</f>
        <v>9.3361066583921279E-2</v>
      </c>
      <c r="U11" s="20">
        <f>AVERAGE(O18:O19)</f>
        <v>10.941686577337569</v>
      </c>
      <c r="V11" s="19">
        <f>STDEV(O18:O19)/SQRT(2)</f>
        <v>0.53259303443674177</v>
      </c>
    </row>
    <row r="12" spans="2:22" x14ac:dyDescent="0.2">
      <c r="B12" s="19" t="s">
        <v>27</v>
      </c>
      <c r="C12" s="20">
        <v>10</v>
      </c>
      <c r="D12" s="20" t="s">
        <v>111</v>
      </c>
      <c r="E12" s="25">
        <v>4.6297345161437988</v>
      </c>
      <c r="F12" s="25">
        <v>0.47239673137664795</v>
      </c>
      <c r="G12" s="25">
        <v>8.4096930921077728E-2</v>
      </c>
      <c r="I12" s="20">
        <f t="shared" si="3"/>
        <v>0.10203538231607218</v>
      </c>
      <c r="J12" s="20">
        <f t="shared" si="0"/>
        <v>1.8164525552779167E-2</v>
      </c>
      <c r="M12" s="20" t="s">
        <v>111</v>
      </c>
      <c r="N12" s="20">
        <f t="shared" si="1"/>
        <v>0.87291213154063485</v>
      </c>
      <c r="O12" s="20">
        <f t="shared" si="2"/>
        <v>0.52357831488201367</v>
      </c>
      <c r="Q12" s="20" t="s">
        <v>115</v>
      </c>
      <c r="R12" s="20">
        <f>AVERAGE(N20:N21)</f>
        <v>0.96565888444482706</v>
      </c>
      <c r="S12" s="19">
        <f>STDEV(N20:N21)/SQRT(2)</f>
        <v>0.23208945063589675</v>
      </c>
      <c r="U12" s="20">
        <f>AVERAGE(O20:O21)</f>
        <v>0.6551957582789889</v>
      </c>
      <c r="V12" s="19">
        <f>STDEV(O20:O21)/SQRT(2)</f>
        <v>5.4675108944658928E-2</v>
      </c>
    </row>
    <row r="13" spans="2:22" x14ac:dyDescent="0.2">
      <c r="B13" s="19" t="s">
        <v>28</v>
      </c>
      <c r="E13" s="25">
        <v>1.9018659591674805</v>
      </c>
      <c r="F13" s="25">
        <v>0.41853642463684082</v>
      </c>
      <c r="G13" s="25">
        <v>5.5300671607255936E-2</v>
      </c>
      <c r="I13" s="20">
        <f t="shared" si="3"/>
        <v>0.22006620530715543</v>
      </c>
      <c r="J13" s="20">
        <f t="shared" si="0"/>
        <v>2.9077060526107295E-2</v>
      </c>
      <c r="N13" s="20">
        <f t="shared" si="1"/>
        <v>1.8826651696141046</v>
      </c>
      <c r="O13" s="20">
        <f t="shared" si="2"/>
        <v>0.83812364422875274</v>
      </c>
      <c r="Q13" s="20" t="s">
        <v>116</v>
      </c>
      <c r="R13" s="20">
        <f>AVERAGE(N22:N23)</f>
        <v>5.0413061064454556</v>
      </c>
      <c r="S13" s="19">
        <f>STDEV(N22:N23)/SQRT(2)</f>
        <v>1.3433679089586386</v>
      </c>
      <c r="U13" s="20">
        <f>AVERAGE(O22:O23)</f>
        <v>13.992399546248645</v>
      </c>
      <c r="V13" s="19">
        <f>STDEV(O22:O23)/SQRT(2)</f>
        <v>0.37983973142922967</v>
      </c>
    </row>
    <row r="14" spans="2:22" x14ac:dyDescent="0.2">
      <c r="B14" s="19" t="s">
        <v>27</v>
      </c>
      <c r="C14" s="20">
        <v>11</v>
      </c>
      <c r="D14" s="20" t="s">
        <v>112</v>
      </c>
      <c r="E14" s="25">
        <v>1.7305663824081421</v>
      </c>
      <c r="F14" s="25">
        <v>0.51932096481323242</v>
      </c>
      <c r="G14" s="25">
        <v>0.43127402663230896</v>
      </c>
      <c r="I14" s="20">
        <f>F14/$E14</f>
        <v>0.30008728361554071</v>
      </c>
      <c r="J14" s="20">
        <f t="shared" si="0"/>
        <v>0.24920975642215842</v>
      </c>
      <c r="M14" s="20" t="s">
        <v>112</v>
      </c>
      <c r="N14" s="20">
        <f t="shared" si="1"/>
        <v>2.5672450520903225</v>
      </c>
      <c r="O14" s="20">
        <f t="shared" si="2"/>
        <v>7.1832773138248713</v>
      </c>
      <c r="Q14" s="20" t="s">
        <v>117</v>
      </c>
      <c r="R14" s="20">
        <f>AVERAGE(N24:N25)</f>
        <v>0.95743868248786823</v>
      </c>
      <c r="S14" s="19">
        <f>STDEV(N24:N25)/SQRT(2)</f>
        <v>0.18503763873354914</v>
      </c>
      <c r="U14" s="20">
        <f>AVERAGE(O24:O25)</f>
        <v>1.3527196554976972</v>
      </c>
      <c r="V14" s="19">
        <f>STDEV(O24:O25)/SQRT(2)</f>
        <v>0.18358272605323742</v>
      </c>
    </row>
    <row r="15" spans="2:22" x14ac:dyDescent="0.2">
      <c r="B15" s="19" t="s">
        <v>28</v>
      </c>
      <c r="E15" s="25">
        <v>1.7439537048339844</v>
      </c>
      <c r="F15" s="25">
        <v>0.45910820364952087</v>
      </c>
      <c r="G15" s="25">
        <v>0.42698505520820618</v>
      </c>
      <c r="I15" s="20">
        <f>F15/$E15</f>
        <v>0.26325710503492161</v>
      </c>
      <c r="J15" s="20">
        <f t="shared" si="0"/>
        <v>0.24483737958448445</v>
      </c>
      <c r="N15" s="20">
        <f t="shared" si="1"/>
        <v>2.2521630779743065</v>
      </c>
      <c r="O15" s="20">
        <f t="shared" si="2"/>
        <v>7.0572469537118749</v>
      </c>
      <c r="Q15" s="20" t="s">
        <v>118</v>
      </c>
      <c r="R15" s="20">
        <f>AVERAGE(N26:N27)</f>
        <v>1.7565520834021717</v>
      </c>
      <c r="S15" s="19">
        <f>STDEV(N26:N27)/SQRT(2)</f>
        <v>0.11303487652293585</v>
      </c>
      <c r="U15" s="20">
        <f>AVERAGE(O26:O27)</f>
        <v>3.0126796161853462</v>
      </c>
      <c r="V15" s="19">
        <f>STDEV(O26:O27)/SQRT(2)</f>
        <v>0.68033837094674565</v>
      </c>
    </row>
    <row r="16" spans="2:22" x14ac:dyDescent="0.2">
      <c r="B16" s="19" t="s">
        <v>27</v>
      </c>
      <c r="C16" s="20">
        <v>12</v>
      </c>
      <c r="D16" s="20" t="s">
        <v>113</v>
      </c>
      <c r="E16" s="25">
        <v>3.6056158542633057</v>
      </c>
      <c r="F16" s="25">
        <v>0.39198446273803711</v>
      </c>
      <c r="G16" s="25">
        <v>0.21787995100021362</v>
      </c>
      <c r="I16" s="20">
        <f t="shared" si="3"/>
        <v>0.10871498201189456</v>
      </c>
      <c r="J16" s="20">
        <f t="shared" si="0"/>
        <v>6.0427943465633155E-2</v>
      </c>
      <c r="M16" s="20" t="s">
        <v>113</v>
      </c>
      <c r="N16" s="20">
        <f t="shared" si="1"/>
        <v>0.93005607000559676</v>
      </c>
      <c r="O16" s="20">
        <f t="shared" si="2"/>
        <v>1.741788450218072</v>
      </c>
      <c r="Q16" s="20" t="s">
        <v>119</v>
      </c>
      <c r="R16" s="20">
        <f>AVERAGE(N28:N29)</f>
        <v>0.98618220690495839</v>
      </c>
      <c r="S16" s="19">
        <f>STDEV(N28:N29)/SQRT(2)</f>
        <v>0.1059252136811995</v>
      </c>
      <c r="U16" s="20">
        <f>AVERAGE(O28:O29)</f>
        <v>1.1956061262185442</v>
      </c>
      <c r="V16" s="19">
        <f>STDEV(O28:O29)/SQRT(2)</f>
        <v>3.2018558962885968E-2</v>
      </c>
    </row>
    <row r="17" spans="2:22" x14ac:dyDescent="0.2">
      <c r="B17" s="19" t="s">
        <v>28</v>
      </c>
      <c r="E17" s="25">
        <v>2.5010030269622803</v>
      </c>
      <c r="F17" s="25">
        <v>0.26680368185043335</v>
      </c>
      <c r="G17" s="25">
        <v>0.11006408929824829</v>
      </c>
      <c r="I17" s="20">
        <f t="shared" si="3"/>
        <v>0.10667867210640415</v>
      </c>
      <c r="J17" s="20">
        <f t="shared" si="0"/>
        <v>4.4007979243404674E-2</v>
      </c>
      <c r="N17" s="20">
        <f t="shared" si="1"/>
        <v>0.91263545002327762</v>
      </c>
      <c r="O17" s="20">
        <f t="shared" si="2"/>
        <v>1.2684957582114822</v>
      </c>
      <c r="Q17" s="20" t="s">
        <v>120</v>
      </c>
      <c r="R17" s="20">
        <f>AVERAGE(N30:N31)</f>
        <v>4.7603731710071573</v>
      </c>
      <c r="S17" s="19">
        <f>STDEV(N30:N31)/SQRT(2)</f>
        <v>0.88261655299789443</v>
      </c>
      <c r="U17" s="20">
        <f>AVERAGE(O30:O31)</f>
        <v>14.557993653429495</v>
      </c>
      <c r="V17" s="19">
        <f>STDEV(O30:O31)/SQRT(2)</f>
        <v>1.2879542080408113</v>
      </c>
    </row>
    <row r="18" spans="2:22" x14ac:dyDescent="0.2">
      <c r="B18" s="19" t="s">
        <v>27</v>
      </c>
      <c r="C18" s="20">
        <v>13</v>
      </c>
      <c r="D18" s="20" t="s">
        <v>114</v>
      </c>
      <c r="E18" s="25">
        <v>2.7713215351104736</v>
      </c>
      <c r="F18" s="25">
        <v>1.4775805473327637</v>
      </c>
      <c r="G18" s="25">
        <v>1.1032012701034546</v>
      </c>
      <c r="I18" s="20">
        <f t="shared" si="3"/>
        <v>0.53316821184874263</v>
      </c>
      <c r="J18" s="20">
        <f t="shared" si="0"/>
        <v>0.39807768825333273</v>
      </c>
      <c r="M18" s="20" t="s">
        <v>114</v>
      </c>
      <c r="N18" s="20">
        <f t="shared" si="1"/>
        <v>4.5612511043758346</v>
      </c>
      <c r="O18" s="20">
        <f t="shared" si="2"/>
        <v>11.47427961177431</v>
      </c>
      <c r="Q18" s="20" t="s">
        <v>121</v>
      </c>
      <c r="R18" s="20">
        <f>AVERAGE(N32:N33)</f>
        <v>1.2391763173023842</v>
      </c>
      <c r="S18" s="19">
        <f>STDEV(N32:N33)/SQRT(2)</f>
        <v>0.38686497907019968</v>
      </c>
      <c r="U18" s="20">
        <f>AVERAGE(O32:O33)</f>
        <v>1.3968681145475532</v>
      </c>
      <c r="V18" s="19">
        <f>STDEV(O32:O33)/SQRT(2)</f>
        <v>6.5792665570669762E-2</v>
      </c>
    </row>
    <row r="19" spans="2:22" x14ac:dyDescent="0.2">
      <c r="B19" s="19" t="s">
        <v>28</v>
      </c>
      <c r="E19" s="25">
        <v>2.2009894847869873</v>
      </c>
      <c r="F19" s="25">
        <v>1.2215366363525391</v>
      </c>
      <c r="G19" s="25">
        <v>0.79482823610305786</v>
      </c>
      <c r="I19" s="20">
        <f t="shared" si="3"/>
        <v>0.55499430814898232</v>
      </c>
      <c r="J19" s="20">
        <f t="shared" si="0"/>
        <v>0.36112314102217608</v>
      </c>
      <c r="N19" s="20">
        <f t="shared" si="1"/>
        <v>4.7479732375436772</v>
      </c>
      <c r="O19" s="20">
        <f t="shared" si="2"/>
        <v>10.409093542900827</v>
      </c>
      <c r="Q19" s="20" t="s">
        <v>122</v>
      </c>
      <c r="R19" s="20">
        <f>AVERAGE(N34:N35)</f>
        <v>1.3342499911055989</v>
      </c>
      <c r="S19" s="19">
        <f>STDEV(N34:N35)/SQRT(2)</f>
        <v>5.9918400421383071E-2</v>
      </c>
      <c r="U19" s="20">
        <f>AVERAGE(O34:O35)</f>
        <v>5.4765145167475016</v>
      </c>
      <c r="V19" s="19">
        <f>STDEV(O34:O35)/SQRT(2)</f>
        <v>0.55716307606481985</v>
      </c>
    </row>
    <row r="20" spans="2:22" x14ac:dyDescent="0.2">
      <c r="B20" s="19" t="s">
        <v>27</v>
      </c>
      <c r="C20" s="20">
        <v>14</v>
      </c>
      <c r="D20" s="20" t="s">
        <v>115</v>
      </c>
      <c r="E20" s="25">
        <v>3.1266326904296875</v>
      </c>
      <c r="F20" s="25">
        <v>0.43774652481079102</v>
      </c>
      <c r="G20" s="25">
        <v>6.5139919519424438E-2</v>
      </c>
      <c r="I20" s="20">
        <f t="shared" si="3"/>
        <v>0.14000574040906363</v>
      </c>
      <c r="J20" s="20">
        <f t="shared" si="0"/>
        <v>2.0833889352852759E-2</v>
      </c>
      <c r="M20" s="20" t="s">
        <v>115</v>
      </c>
      <c r="N20" s="20">
        <f t="shared" si="1"/>
        <v>1.1977483350807234</v>
      </c>
      <c r="O20" s="20">
        <f t="shared" si="2"/>
        <v>0.60052064933432991</v>
      </c>
      <c r="Q20" s="20" t="s">
        <v>123</v>
      </c>
      <c r="R20" s="20">
        <f>AVERAGE(N36:N37)</f>
        <v>1.3301007688648319</v>
      </c>
      <c r="S20" s="19">
        <f>STDEV(N36:N37)/SQRT(2)</f>
        <v>0.4400944765066086</v>
      </c>
      <c r="U20" s="20">
        <f>AVERAGE(O36:O37)</f>
        <v>1.1019616657563327</v>
      </c>
      <c r="V20" s="19">
        <f>STDEV(O36:O37)/SQRT(2)</f>
        <v>6.7737277713227906E-2</v>
      </c>
    </row>
    <row r="21" spans="2:22" x14ac:dyDescent="0.2">
      <c r="B21" s="19" t="s">
        <v>28</v>
      </c>
      <c r="E21" s="25">
        <v>1.6972945928573608</v>
      </c>
      <c r="F21" s="25">
        <v>0.14553877711296082</v>
      </c>
      <c r="G21" s="25">
        <v>4.1800260543823242E-2</v>
      </c>
      <c r="I21" s="20">
        <f t="shared" si="3"/>
        <v>8.5747505309581681E-2</v>
      </c>
      <c r="J21" s="20">
        <f t="shared" si="0"/>
        <v>2.4627581281251452E-2</v>
      </c>
      <c r="L21" s="20"/>
      <c r="N21" s="20">
        <f t="shared" si="1"/>
        <v>0.7335694338089308</v>
      </c>
      <c r="O21" s="20">
        <f t="shared" si="2"/>
        <v>0.70987086722364778</v>
      </c>
      <c r="Q21" s="20" t="s">
        <v>124</v>
      </c>
      <c r="R21" s="20">
        <f>AVERAGE(N38:N39)</f>
        <v>1.9642059538765708</v>
      </c>
      <c r="S21" s="19">
        <f>STDEV(N38:N39)/SQRT(2)</f>
        <v>0.75669911689483194</v>
      </c>
      <c r="U21" s="20">
        <f>AVERAGE(O38:O39)</f>
        <v>5.5511733725281101</v>
      </c>
      <c r="V21" s="19">
        <f>STDEV(O38:O39)/SQRT(2)</f>
        <v>0.48751955185603313</v>
      </c>
    </row>
    <row r="22" spans="2:22" x14ac:dyDescent="0.2">
      <c r="B22" s="19" t="s">
        <v>27</v>
      </c>
      <c r="C22" s="20">
        <v>15</v>
      </c>
      <c r="D22" s="20" t="s">
        <v>116</v>
      </c>
      <c r="E22" s="25">
        <v>4.284149169921875</v>
      </c>
      <c r="F22" s="25">
        <v>1.8518444299697876</v>
      </c>
      <c r="G22" s="25">
        <v>2.1361484527587891</v>
      </c>
      <c r="I22" s="20">
        <f t="shared" si="3"/>
        <v>0.43225489041586229</v>
      </c>
      <c r="J22" s="20">
        <f t="shared" si="0"/>
        <v>0.49861673065827061</v>
      </c>
      <c r="L22" s="20"/>
      <c r="M22" s="20" t="s">
        <v>116</v>
      </c>
      <c r="N22" s="20">
        <f t="shared" si="1"/>
        <v>3.6979381974868142</v>
      </c>
      <c r="O22" s="20">
        <f t="shared" si="2"/>
        <v>14.372239277677876</v>
      </c>
      <c r="Q22" s="20" t="s">
        <v>125</v>
      </c>
      <c r="R22" s="20">
        <f>AVERAGE(N40:N41)</f>
        <v>1.7990907072611264</v>
      </c>
      <c r="S22" s="19">
        <f>STDEV(N40:N41)/SQRT(2)</f>
        <v>0.47128105043897117</v>
      </c>
      <c r="U22" s="20">
        <f>AVERAGE(O40:O41)</f>
        <v>2.5277700075352962</v>
      </c>
      <c r="V22" s="19">
        <f>STDEV(O40:O41)/SQRT(2)</f>
        <v>7.6255653749919938E-2</v>
      </c>
    </row>
    <row r="23" spans="2:22" x14ac:dyDescent="0.2">
      <c r="B23" s="19" t="s">
        <v>28</v>
      </c>
      <c r="E23" s="25">
        <v>1.5503687858581543</v>
      </c>
      <c r="F23" s="25">
        <v>1.1570550203323364</v>
      </c>
      <c r="G23" s="25">
        <v>0.73217892646789551</v>
      </c>
      <c r="I23" s="20">
        <f t="shared" si="3"/>
        <v>0.7463095431787139</v>
      </c>
      <c r="J23" s="20">
        <f t="shared" si="0"/>
        <v>0.47226113757355004</v>
      </c>
      <c r="L23" s="20"/>
      <c r="N23" s="20">
        <f t="shared" si="1"/>
        <v>6.3846740154040962</v>
      </c>
      <c r="O23" s="20">
        <f t="shared" si="2"/>
        <v>13.612559814819416</v>
      </c>
      <c r="Q23" s="20" t="s">
        <v>126</v>
      </c>
      <c r="R23" s="20">
        <f>AVERAGE(N42:N43)</f>
        <v>1.9977741502597437</v>
      </c>
      <c r="S23" s="19">
        <f>STDEV(N42:N43)/SQRT(2)</f>
        <v>0.11846041516648918</v>
      </c>
      <c r="U23" s="20">
        <f>AVERAGE(O42:O43)</f>
        <v>8.8629737188309168</v>
      </c>
      <c r="V23" s="19">
        <f>STDEV(O42:O43)/SQRT(2)</f>
        <v>0.89596033583321666</v>
      </c>
    </row>
    <row r="24" spans="2:22" x14ac:dyDescent="0.2">
      <c r="B24" s="19" t="s">
        <v>27</v>
      </c>
      <c r="C24" s="20">
        <v>16</v>
      </c>
      <c r="D24" s="20" t="s">
        <v>117</v>
      </c>
      <c r="E24" s="25">
        <v>3.3397102355957031</v>
      </c>
      <c r="F24" s="25">
        <v>0.30153095722198486</v>
      </c>
      <c r="G24" s="25">
        <v>0.17800323665142059</v>
      </c>
      <c r="I24" s="20">
        <f t="shared" si="3"/>
        <v>9.0286562591020983E-2</v>
      </c>
      <c r="J24" s="20">
        <f t="shared" si="0"/>
        <v>5.3299006229404276E-2</v>
      </c>
      <c r="L24" s="20"/>
      <c r="M24" s="20" t="s">
        <v>117</v>
      </c>
      <c r="N24" s="20">
        <f t="shared" si="1"/>
        <v>0.77240104375431839</v>
      </c>
      <c r="O24" s="20">
        <f t="shared" si="2"/>
        <v>1.5363023815509345</v>
      </c>
      <c r="Q24" s="20" t="s">
        <v>127</v>
      </c>
      <c r="R24" s="20">
        <f>AVERAGE(N44:N45)</f>
        <v>1.5888944137376688</v>
      </c>
      <c r="S24" s="19">
        <f>STDEV(N44:N45)/SQRT(2)</f>
        <v>0.80353227948866501</v>
      </c>
      <c r="U24" s="20">
        <f>AVERAGE(O44:O45)</f>
        <v>1.1207277029445293</v>
      </c>
      <c r="V24" s="19">
        <f>STDEV(O44:O45)/SQRT(2)</f>
        <v>0.2146675770172766</v>
      </c>
    </row>
    <row r="25" spans="2:22" x14ac:dyDescent="0.2">
      <c r="B25" s="19" t="s">
        <v>28</v>
      </c>
      <c r="E25" s="25">
        <v>1.6889119148254395</v>
      </c>
      <c r="F25" s="25">
        <v>0.22554565966129303</v>
      </c>
      <c r="G25" s="25">
        <v>6.8503819406032562E-2</v>
      </c>
      <c r="I25" s="20">
        <f t="shared" si="3"/>
        <v>0.13354495144562037</v>
      </c>
      <c r="J25" s="20">
        <f t="shared" si="0"/>
        <v>4.0560919018155485E-2</v>
      </c>
      <c r="L25" s="20"/>
      <c r="N25" s="20">
        <f t="shared" si="1"/>
        <v>1.142476321221418</v>
      </c>
      <c r="O25" s="20">
        <f t="shared" si="2"/>
        <v>1.16913692944446</v>
      </c>
      <c r="Q25" s="20" t="s">
        <v>128</v>
      </c>
      <c r="R25" s="20">
        <f>AVERAGE(N46:N47)</f>
        <v>1.4119674841539021</v>
      </c>
      <c r="S25" s="19">
        <f>STDEV(N46:N47)/SQRT(2)</f>
        <v>0.22829578239692472</v>
      </c>
      <c r="U25" s="20">
        <f>AVERAGE(O46:O47)</f>
        <v>2.5917986852582855</v>
      </c>
      <c r="V25" s="19">
        <f>STDEV(O46:O47)/SQRT(2)</f>
        <v>1.6532536903517189E-2</v>
      </c>
    </row>
    <row r="26" spans="2:22" x14ac:dyDescent="0.2">
      <c r="B26" s="19" t="s">
        <v>27</v>
      </c>
      <c r="C26" s="20">
        <v>17</v>
      </c>
      <c r="D26" s="20" t="s">
        <v>118</v>
      </c>
      <c r="E26" s="25">
        <v>2.2877936363220215</v>
      </c>
      <c r="F26" s="25">
        <v>0.43951264023780823</v>
      </c>
      <c r="G26" s="25">
        <v>0.29311677813529968</v>
      </c>
      <c r="I26" s="20">
        <f t="shared" si="3"/>
        <v>0.19211201275320972</v>
      </c>
      <c r="J26" s="20">
        <f t="shared" si="0"/>
        <v>0.12812203578227002</v>
      </c>
      <c r="L26" s="20"/>
      <c r="M26" s="20" t="s">
        <v>118</v>
      </c>
      <c r="N26" s="20">
        <f t="shared" si="1"/>
        <v>1.6435172068792359</v>
      </c>
      <c r="O26" s="20">
        <f t="shared" si="2"/>
        <v>3.6930179871320932</v>
      </c>
    </row>
    <row r="27" spans="2:22" x14ac:dyDescent="0.2">
      <c r="B27" s="19" t="s">
        <v>28</v>
      </c>
      <c r="E27" s="25">
        <v>1.1062620878219604</v>
      </c>
      <c r="F27" s="25">
        <v>0.24175973236560822</v>
      </c>
      <c r="G27" s="25">
        <v>8.9514322578907013E-2</v>
      </c>
      <c r="I27" s="20">
        <f t="shared" si="3"/>
        <v>0.218537483139815</v>
      </c>
      <c r="J27" s="20">
        <f t="shared" si="0"/>
        <v>8.091601760948465E-2</v>
      </c>
      <c r="L27" s="20"/>
      <c r="N27" s="20">
        <f t="shared" si="1"/>
        <v>1.8695869599251076</v>
      </c>
      <c r="O27" s="20">
        <f t="shared" si="2"/>
        <v>2.3323412452385992</v>
      </c>
    </row>
    <row r="28" spans="2:22" x14ac:dyDescent="0.2">
      <c r="B28" s="19" t="s">
        <v>27</v>
      </c>
      <c r="C28" s="20">
        <v>18</v>
      </c>
      <c r="D28" s="20" t="s">
        <v>119</v>
      </c>
      <c r="E28" s="25">
        <v>3.2750322818756104</v>
      </c>
      <c r="F28" s="25">
        <v>0.33698093891143799</v>
      </c>
      <c r="G28" s="25">
        <v>0.13220779597759247</v>
      </c>
      <c r="I28" s="20">
        <f t="shared" si="3"/>
        <v>0.10289392894730463</v>
      </c>
      <c r="J28" s="20">
        <f t="shared" si="0"/>
        <v>4.0368394751173903E-2</v>
      </c>
      <c r="L28" s="20"/>
      <c r="M28" s="20" t="s">
        <v>119</v>
      </c>
      <c r="N28" s="20">
        <f t="shared" si="1"/>
        <v>0.88025699322375817</v>
      </c>
      <c r="O28" s="20">
        <f t="shared" si="2"/>
        <v>1.1635875672556584</v>
      </c>
    </row>
    <row r="29" spans="2:22" x14ac:dyDescent="0.2">
      <c r="B29" s="19" t="s">
        <v>28</v>
      </c>
      <c r="E29" s="25">
        <v>1.9274841547012329</v>
      </c>
      <c r="F29" s="25">
        <v>0.24605740606784821</v>
      </c>
      <c r="G29" s="25">
        <v>8.2091622054576874E-2</v>
      </c>
      <c r="I29" s="20">
        <f t="shared" si="3"/>
        <v>0.12765729122478209</v>
      </c>
      <c r="J29" s="20">
        <f t="shared" si="0"/>
        <v>4.2590037305547335E-2</v>
      </c>
      <c r="L29" s="20"/>
      <c r="N29" s="20">
        <f t="shared" si="1"/>
        <v>1.0921074205861585</v>
      </c>
      <c r="O29" s="20">
        <f t="shared" si="2"/>
        <v>1.2276246851814303</v>
      </c>
    </row>
    <row r="30" spans="2:22" x14ac:dyDescent="0.2">
      <c r="B30" s="19" t="s">
        <v>27</v>
      </c>
      <c r="C30" s="20">
        <v>19</v>
      </c>
      <c r="D30" s="20" t="s">
        <v>120</v>
      </c>
      <c r="E30" s="25">
        <v>3.9322640895843506</v>
      </c>
      <c r="F30" s="25">
        <v>1.7823930978775024</v>
      </c>
      <c r="G30" s="25">
        <v>1.8103281259536743</v>
      </c>
      <c r="I30" s="20">
        <f t="shared" si="3"/>
        <v>0.45327400634119303</v>
      </c>
      <c r="J30" s="20">
        <f t="shared" si="0"/>
        <v>0.46037806330170217</v>
      </c>
      <c r="L30" s="20"/>
      <c r="M30" s="20" t="s">
        <v>120</v>
      </c>
      <c r="N30" s="20">
        <f t="shared" si="1"/>
        <v>3.8777566180092617</v>
      </c>
      <c r="O30" s="20">
        <f t="shared" si="2"/>
        <v>13.270039445388683</v>
      </c>
    </row>
    <row r="31" spans="2:22" x14ac:dyDescent="0.2">
      <c r="B31" s="19" t="s">
        <v>28</v>
      </c>
      <c r="E31" s="25">
        <v>1.7891470193862915</v>
      </c>
      <c r="F31" s="25">
        <v>1.1801455020904541</v>
      </c>
      <c r="G31" s="25">
        <v>0.98357313871383667</v>
      </c>
      <c r="I31" s="20">
        <f t="shared" si="3"/>
        <v>0.65961348581362778</v>
      </c>
      <c r="J31" s="20">
        <f t="shared" si="0"/>
        <v>0.54974416750347288</v>
      </c>
      <c r="L31" s="20"/>
      <c r="N31" s="20">
        <f t="shared" si="1"/>
        <v>5.6429897240050524</v>
      </c>
      <c r="O31" s="20">
        <f t="shared" si="2"/>
        <v>15.845947861470306</v>
      </c>
    </row>
    <row r="32" spans="2:22" x14ac:dyDescent="0.2">
      <c r="B32" s="19" t="s">
        <v>27</v>
      </c>
      <c r="C32" s="20">
        <v>20</v>
      </c>
      <c r="D32" s="20" t="s">
        <v>121</v>
      </c>
      <c r="E32" s="25">
        <v>2.9772369861602783</v>
      </c>
      <c r="F32" s="25">
        <v>0.29661419987678528</v>
      </c>
      <c r="G32" s="25">
        <v>0.15107737481594086</v>
      </c>
      <c r="I32" s="20">
        <f t="shared" si="3"/>
        <v>9.9627339461252143E-2</v>
      </c>
      <c r="J32" s="20">
        <f t="shared" si="0"/>
        <v>5.0744154905446169E-2</v>
      </c>
      <c r="L32" s="20"/>
      <c r="M32" s="20" t="s">
        <v>121</v>
      </c>
      <c r="N32" s="20">
        <f t="shared" si="1"/>
        <v>0.85231133823218419</v>
      </c>
      <c r="O32" s="20">
        <f t="shared" si="2"/>
        <v>1.462660780118223</v>
      </c>
    </row>
    <row r="33" spans="2:15" x14ac:dyDescent="0.2">
      <c r="B33" s="19" t="s">
        <v>28</v>
      </c>
      <c r="E33" s="25">
        <v>1.7284168004989624</v>
      </c>
      <c r="F33" s="25">
        <v>0.32851886749267578</v>
      </c>
      <c r="G33" s="25">
        <v>7.9816661775112152E-2</v>
      </c>
      <c r="I33" s="20">
        <f t="shared" si="3"/>
        <v>0.19006923989505214</v>
      </c>
      <c r="J33" s="20">
        <f t="shared" si="0"/>
        <v>4.617905921307322E-2</v>
      </c>
      <c r="L33" s="20"/>
      <c r="N33" s="20">
        <f t="shared" si="1"/>
        <v>1.6260412963725841</v>
      </c>
      <c r="O33" s="20">
        <f t="shared" si="2"/>
        <v>1.3310754489768835</v>
      </c>
    </row>
    <row r="34" spans="2:15" x14ac:dyDescent="0.2">
      <c r="B34" s="19" t="s">
        <v>27</v>
      </c>
      <c r="C34" s="20">
        <v>21</v>
      </c>
      <c r="D34" s="20" t="s">
        <v>122</v>
      </c>
      <c r="E34" s="25">
        <v>2.6460402011871338</v>
      </c>
      <c r="F34" s="25">
        <v>0.3941478431224823</v>
      </c>
      <c r="G34" s="25">
        <v>0.55388671159744263</v>
      </c>
      <c r="I34" s="20">
        <f t="shared" si="3"/>
        <v>0.14895761710107416</v>
      </c>
      <c r="J34" s="20">
        <f t="shared" si="0"/>
        <v>0.20932664263715414</v>
      </c>
      <c r="L34" s="20"/>
      <c r="M34" s="20" t="s">
        <v>122</v>
      </c>
      <c r="N34" s="20">
        <f t="shared" si="1"/>
        <v>1.2743315906842159</v>
      </c>
      <c r="O34" s="20">
        <f t="shared" si="2"/>
        <v>6.0336775928123281</v>
      </c>
    </row>
    <row r="35" spans="2:15" x14ac:dyDescent="0.2">
      <c r="B35" s="19" t="s">
        <v>28</v>
      </c>
      <c r="E35" s="25">
        <v>2.0104637145996094</v>
      </c>
      <c r="F35" s="25">
        <v>0.32763609290122986</v>
      </c>
      <c r="G35" s="25">
        <v>0.34312036633491516</v>
      </c>
      <c r="I35" s="20">
        <f t="shared" si="3"/>
        <v>0.16296543455223697</v>
      </c>
      <c r="J35" s="20">
        <f t="shared" si="0"/>
        <v>0.17066727633194254</v>
      </c>
      <c r="L35" s="20"/>
      <c r="N35" s="20">
        <f t="shared" si="1"/>
        <v>1.394168391526982</v>
      </c>
      <c r="O35" s="20">
        <f t="shared" si="2"/>
        <v>4.9193514406826742</v>
      </c>
    </row>
    <row r="36" spans="2:15" x14ac:dyDescent="0.2">
      <c r="B36" s="19" t="s">
        <v>27</v>
      </c>
      <c r="C36" s="20">
        <v>22</v>
      </c>
      <c r="D36" s="20" t="s">
        <v>123</v>
      </c>
      <c r="E36" s="25">
        <v>2.8352994918823242</v>
      </c>
      <c r="F36" s="25">
        <v>0.29496622085571289</v>
      </c>
      <c r="G36" s="25">
        <v>0.10173165798187256</v>
      </c>
      <c r="I36" s="20">
        <f t="shared" si="3"/>
        <v>0.10403353215426567</v>
      </c>
      <c r="J36" s="20">
        <f t="shared" si="0"/>
        <v>3.5880392273598592E-2</v>
      </c>
      <c r="L36" s="20"/>
      <c r="M36" s="20" t="s">
        <v>123</v>
      </c>
      <c r="N36" s="20">
        <f t="shared" si="1"/>
        <v>0.89000629235822326</v>
      </c>
      <c r="O36" s="20">
        <f t="shared" si="2"/>
        <v>1.0342243880431048</v>
      </c>
    </row>
    <row r="37" spans="2:15" x14ac:dyDescent="0.2">
      <c r="B37" s="19" t="s">
        <v>28</v>
      </c>
      <c r="E37" s="25">
        <v>1.8632298707962036</v>
      </c>
      <c r="F37" s="25">
        <v>0.38553860783576965</v>
      </c>
      <c r="G37" s="25">
        <v>7.5610645115375519E-2</v>
      </c>
      <c r="I37" s="20">
        <f t="shared" si="3"/>
        <v>0.20691950782810259</v>
      </c>
      <c r="J37" s="20">
        <f t="shared" si="0"/>
        <v>4.0580416995496776E-2</v>
      </c>
      <c r="L37" s="20"/>
      <c r="N37" s="20">
        <f t="shared" si="1"/>
        <v>1.7701952453714405</v>
      </c>
      <c r="O37" s="20">
        <f t="shared" si="2"/>
        <v>1.1696989434695606</v>
      </c>
    </row>
    <row r="38" spans="2:15" x14ac:dyDescent="0.2">
      <c r="B38" s="19" t="s">
        <v>27</v>
      </c>
      <c r="C38" s="20">
        <v>23</v>
      </c>
      <c r="D38" s="20" t="s">
        <v>124</v>
      </c>
      <c r="E38" s="25">
        <v>2.2021121978759766</v>
      </c>
      <c r="F38" s="25">
        <v>0.31082025170326233</v>
      </c>
      <c r="G38" s="25">
        <v>0.461343914270401</v>
      </c>
      <c r="I38" s="20">
        <f t="shared" si="3"/>
        <v>0.14114641933461003</v>
      </c>
      <c r="J38" s="20">
        <f t="shared" si="0"/>
        <v>0.20950063975640537</v>
      </c>
      <c r="L38" s="20"/>
      <c r="M38" s="20" t="s">
        <v>124</v>
      </c>
      <c r="N38" s="20">
        <f t="shared" si="1"/>
        <v>1.2075068369817383</v>
      </c>
      <c r="O38" s="20">
        <f t="shared" si="2"/>
        <v>6.0386929243841427</v>
      </c>
    </row>
    <row r="39" spans="2:15" x14ac:dyDescent="0.2">
      <c r="B39" s="19" t="s">
        <v>28</v>
      </c>
      <c r="E39" s="25">
        <v>1.3952951431274414</v>
      </c>
      <c r="F39" s="25">
        <v>0.4437718391418457</v>
      </c>
      <c r="G39" s="25">
        <v>0.2451164722442627</v>
      </c>
      <c r="I39" s="20">
        <f t="shared" si="3"/>
        <v>0.31804872347449514</v>
      </c>
      <c r="J39" s="20">
        <f t="shared" si="0"/>
        <v>0.17567356516045338</v>
      </c>
      <c r="N39" s="20">
        <f t="shared" si="1"/>
        <v>2.7209050707714031</v>
      </c>
      <c r="O39" s="20">
        <f t="shared" si="2"/>
        <v>5.0636538206720765</v>
      </c>
    </row>
    <row r="40" spans="2:15" x14ac:dyDescent="0.2">
      <c r="B40" s="19" t="s">
        <v>27</v>
      </c>
      <c r="C40" s="20">
        <v>24</v>
      </c>
      <c r="D40" s="20" t="s">
        <v>125</v>
      </c>
      <c r="E40" s="25">
        <v>3.4908523559570312</v>
      </c>
      <c r="F40" s="25">
        <v>0.54181069135665894</v>
      </c>
      <c r="G40" s="25">
        <v>0.29689872264862061</v>
      </c>
      <c r="I40" s="20">
        <f t="shared" si="3"/>
        <v>0.15520871011117837</v>
      </c>
      <c r="J40" s="20">
        <f t="shared" si="0"/>
        <v>8.5050495516366412E-2</v>
      </c>
      <c r="M40" s="20" t="s">
        <v>125</v>
      </c>
      <c r="N40" s="20">
        <f t="shared" si="1"/>
        <v>1.3278096568221551</v>
      </c>
      <c r="O40" s="20">
        <f t="shared" si="2"/>
        <v>2.4515143537853765</v>
      </c>
    </row>
    <row r="41" spans="2:15" x14ac:dyDescent="0.2">
      <c r="B41" s="19" t="s">
        <v>28</v>
      </c>
      <c r="E41" s="25">
        <v>1.4893420934677124</v>
      </c>
      <c r="F41" s="25">
        <v>0.39524984359741211</v>
      </c>
      <c r="G41" s="25">
        <v>0.13454951345920563</v>
      </c>
      <c r="I41" s="20">
        <f t="shared" si="3"/>
        <v>0.26538553186066971</v>
      </c>
      <c r="J41" s="20">
        <f t="shared" si="0"/>
        <v>9.0341577028771824E-2</v>
      </c>
      <c r="N41" s="20">
        <f t="shared" si="1"/>
        <v>2.2703717577000977</v>
      </c>
      <c r="O41" s="20">
        <f t="shared" si="2"/>
        <v>2.6040256612852164</v>
      </c>
    </row>
    <row r="42" spans="2:15" x14ac:dyDescent="0.2">
      <c r="B42" s="19" t="s">
        <v>27</v>
      </c>
      <c r="C42" s="20">
        <v>25</v>
      </c>
      <c r="D42" s="20" t="s">
        <v>126</v>
      </c>
      <c r="E42" s="25">
        <v>3.9987008571624756</v>
      </c>
      <c r="F42" s="25">
        <v>0.87841242551803589</v>
      </c>
      <c r="G42" s="25">
        <v>1.1052407026290894</v>
      </c>
      <c r="I42" s="20">
        <f t="shared" si="3"/>
        <v>0.21967445350272277</v>
      </c>
      <c r="J42" s="20">
        <f t="shared" si="0"/>
        <v>0.27639994640993998</v>
      </c>
      <c r="M42" s="20" t="s">
        <v>126</v>
      </c>
      <c r="N42" s="20">
        <f t="shared" si="1"/>
        <v>1.8793137350932545</v>
      </c>
      <c r="O42" s="20">
        <f t="shared" si="2"/>
        <v>7.9670133829976963</v>
      </c>
    </row>
    <row r="43" spans="2:15" x14ac:dyDescent="0.2">
      <c r="B43" s="19" t="s">
        <v>28</v>
      </c>
      <c r="E43" s="25">
        <v>1.703691840171814</v>
      </c>
      <c r="F43" s="25">
        <v>0.42143937945365906</v>
      </c>
      <c r="G43" s="25">
        <v>0.57681405544281006</v>
      </c>
      <c r="I43" s="20">
        <f t="shared" si="3"/>
        <v>0.24736831480695343</v>
      </c>
      <c r="J43" s="20">
        <f t="shared" si="3"/>
        <v>0.33856712924365445</v>
      </c>
      <c r="N43" s="20">
        <f t="shared" si="1"/>
        <v>2.1162345654262329</v>
      </c>
      <c r="O43" s="20">
        <f t="shared" si="2"/>
        <v>9.7589340546641363</v>
      </c>
    </row>
    <row r="44" spans="2:15" x14ac:dyDescent="0.2">
      <c r="B44" s="19" t="s">
        <v>27</v>
      </c>
      <c r="C44" s="20">
        <v>26</v>
      </c>
      <c r="D44" s="20" t="s">
        <v>127</v>
      </c>
      <c r="E44" s="25">
        <v>4.3288426399230957</v>
      </c>
      <c r="F44" s="25">
        <v>0.39739465713500977</v>
      </c>
      <c r="G44" s="25">
        <v>0.13607276976108551</v>
      </c>
      <c r="I44" s="20">
        <f t="shared" si="3"/>
        <v>9.1801594604064812E-2</v>
      </c>
      <c r="J44" s="20">
        <f t="shared" si="3"/>
        <v>3.1433983879696516E-2</v>
      </c>
      <c r="M44" s="20" t="s">
        <v>127</v>
      </c>
      <c r="N44" s="20">
        <f t="shared" si="1"/>
        <v>0.78536213424900336</v>
      </c>
      <c r="O44" s="20">
        <f t="shared" si="2"/>
        <v>0.90606012592725216</v>
      </c>
    </row>
    <row r="45" spans="2:15" x14ac:dyDescent="0.2">
      <c r="B45" s="19" t="s">
        <v>28</v>
      </c>
      <c r="E45" s="25">
        <v>1.5491904020309448</v>
      </c>
      <c r="F45" s="25">
        <v>0.43323516845703125</v>
      </c>
      <c r="G45" s="25">
        <v>7.177232950925827E-2</v>
      </c>
      <c r="I45" s="20">
        <f t="shared" ref="I45:J47" si="4">F45/$E45</f>
        <v>0.27965262881119857</v>
      </c>
      <c r="J45" s="20">
        <f t="shared" si="4"/>
        <v>4.632892729981207E-2</v>
      </c>
      <c r="N45" s="20">
        <f t="shared" si="1"/>
        <v>2.3924266932263341</v>
      </c>
      <c r="O45" s="20">
        <f t="shared" si="2"/>
        <v>1.3353952799618063</v>
      </c>
    </row>
    <row r="46" spans="2:15" x14ac:dyDescent="0.2">
      <c r="B46" s="19" t="s">
        <v>27</v>
      </c>
      <c r="C46" s="20">
        <v>27</v>
      </c>
      <c r="D46" s="20" t="s">
        <v>128</v>
      </c>
      <c r="E46" s="25">
        <v>4.3799290657043457</v>
      </c>
      <c r="F46" s="25">
        <v>0.60600835084915161</v>
      </c>
      <c r="G46" s="25">
        <v>0.39131960272789001</v>
      </c>
      <c r="I46" s="20">
        <f t="shared" si="4"/>
        <v>0.1383603117215548</v>
      </c>
      <c r="J46" s="20">
        <f t="shared" si="4"/>
        <v>8.9343821979217614E-2</v>
      </c>
      <c r="M46" s="20" t="s">
        <v>128</v>
      </c>
      <c r="N46" s="20">
        <f t="shared" si="1"/>
        <v>1.1836717017569787</v>
      </c>
      <c r="O46" s="20">
        <f t="shared" si="2"/>
        <v>2.5752661483547681</v>
      </c>
    </row>
    <row r="47" spans="2:15" x14ac:dyDescent="0.2">
      <c r="B47" s="19" t="s">
        <v>28</v>
      </c>
      <c r="E47" s="25">
        <v>1.6161956787109375</v>
      </c>
      <c r="F47" s="25">
        <v>0.30987587571144104</v>
      </c>
      <c r="G47" s="25">
        <v>0.14625108242034912</v>
      </c>
      <c r="I47" s="20">
        <f t="shared" si="4"/>
        <v>0.1917316571212436</v>
      </c>
      <c r="J47" s="20">
        <f t="shared" si="4"/>
        <v>9.0490950042013241E-2</v>
      </c>
      <c r="N47" s="20">
        <f t="shared" si="1"/>
        <v>1.6402632665508257</v>
      </c>
      <c r="O47" s="20">
        <f t="shared" si="2"/>
        <v>2.6083312221618025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C01EE-CDDD-4E24-A36D-54D3A67514A3}">
  <dimension ref="A1:M76"/>
  <sheetViews>
    <sheetView zoomScale="95" zoomScaleNormal="95" workbookViewId="0"/>
  </sheetViews>
  <sheetFormatPr baseColWidth="10" defaultColWidth="8.83203125" defaultRowHeight="16" x14ac:dyDescent="0.2"/>
  <cols>
    <col min="1" max="1" width="9" style="19"/>
    <col min="2" max="2" width="16.33203125" style="20" customWidth="1"/>
    <col min="3" max="4" width="9.33203125" bestFit="1" customWidth="1"/>
    <col min="5" max="5" width="4.6640625" customWidth="1"/>
    <col min="6" max="6" width="13.5" customWidth="1"/>
    <col min="7" max="7" width="3.1640625" customWidth="1"/>
    <col min="8" max="8" width="9" style="20"/>
    <col min="11" max="11" width="9" style="20"/>
    <col min="12" max="12" width="13" style="20" customWidth="1"/>
  </cols>
  <sheetData>
    <row r="1" spans="1:13" x14ac:dyDescent="0.2">
      <c r="F1" s="22" t="s">
        <v>144</v>
      </c>
      <c r="G1" s="24"/>
      <c r="H1" s="28"/>
    </row>
    <row r="2" spans="1:13" x14ac:dyDescent="0.2">
      <c r="F2" s="23">
        <v>0.11689078273661538</v>
      </c>
      <c r="I2" s="18" t="s">
        <v>143</v>
      </c>
      <c r="K2" s="3"/>
      <c r="L2" s="3" t="s">
        <v>145</v>
      </c>
      <c r="M2" s="18"/>
    </row>
    <row r="3" spans="1:13" x14ac:dyDescent="0.2">
      <c r="A3" s="3" t="s">
        <v>131</v>
      </c>
      <c r="B3" s="3" t="s">
        <v>24</v>
      </c>
      <c r="C3" s="18" t="s">
        <v>17</v>
      </c>
      <c r="D3" s="18" t="s">
        <v>18</v>
      </c>
      <c r="F3" s="18" t="s">
        <v>20</v>
      </c>
      <c r="I3" s="18" t="s">
        <v>20</v>
      </c>
      <c r="K3" s="3"/>
      <c r="L3" s="3" t="s">
        <v>18</v>
      </c>
      <c r="M3" s="18" t="s">
        <v>22</v>
      </c>
    </row>
    <row r="4" spans="1:13" x14ac:dyDescent="0.2">
      <c r="A4" s="17">
        <v>43586</v>
      </c>
      <c r="B4" s="20" t="s">
        <v>4</v>
      </c>
      <c r="C4">
        <v>2.7956819534301758</v>
      </c>
      <c r="D4">
        <v>0.34774470329284668</v>
      </c>
      <c r="F4">
        <v>0.12438636049647192</v>
      </c>
      <c r="H4" s="20" t="s">
        <v>4</v>
      </c>
      <c r="I4">
        <v>1.0641246262910737</v>
      </c>
      <c r="K4" s="20" t="s">
        <v>4</v>
      </c>
      <c r="L4" s="20">
        <v>1</v>
      </c>
      <c r="M4">
        <v>6.4124626291073739E-2</v>
      </c>
    </row>
    <row r="5" spans="1:13" x14ac:dyDescent="0.2">
      <c r="A5" s="20"/>
      <c r="C5">
        <v>2.3126142024993896</v>
      </c>
      <c r="D5">
        <v>0.25298890471458435</v>
      </c>
      <c r="F5">
        <v>0.10939520497675882</v>
      </c>
      <c r="I5">
        <v>0.93587537370892626</v>
      </c>
      <c r="K5" s="20" t="s">
        <v>5</v>
      </c>
      <c r="L5" s="20">
        <v>1.1675111297252285</v>
      </c>
      <c r="M5">
        <v>4.6749024152105904E-2</v>
      </c>
    </row>
    <row r="6" spans="1:13" x14ac:dyDescent="0.2">
      <c r="A6" s="20"/>
      <c r="B6" s="20" t="s">
        <v>5</v>
      </c>
      <c r="C6">
        <v>3.5555140972137451</v>
      </c>
      <c r="D6">
        <v>0.46579638123512268</v>
      </c>
      <c r="F6">
        <v>0.13100675978197945</v>
      </c>
      <c r="H6" s="20" t="s">
        <v>5</v>
      </c>
      <c r="I6">
        <v>1.1207621055731225</v>
      </c>
      <c r="K6" s="20" t="s">
        <v>6</v>
      </c>
      <c r="L6" s="20">
        <v>5.5254405116754644</v>
      </c>
      <c r="M6">
        <v>0.21619970184818271</v>
      </c>
    </row>
    <row r="7" spans="1:13" x14ac:dyDescent="0.2">
      <c r="A7" s="20"/>
      <c r="C7">
        <v>3.6719188690185547</v>
      </c>
      <c r="D7">
        <v>0.52117681503295898</v>
      </c>
      <c r="F7">
        <v>0.14193581983260464</v>
      </c>
      <c r="I7">
        <v>1.2142601538773343</v>
      </c>
      <c r="K7" s="20" t="s">
        <v>7</v>
      </c>
      <c r="L7" s="20">
        <v>2.2576425191688037</v>
      </c>
      <c r="M7">
        <v>0.48170197354503391</v>
      </c>
    </row>
    <row r="8" spans="1:13" x14ac:dyDescent="0.2">
      <c r="A8" s="20"/>
      <c r="B8" s="20" t="s">
        <v>6</v>
      </c>
      <c r="C8">
        <v>3.1167991161346436</v>
      </c>
      <c r="D8">
        <v>2.0918235778808594</v>
      </c>
      <c r="F8">
        <v>0.67114481875080656</v>
      </c>
      <c r="H8" s="20" t="s">
        <v>6</v>
      </c>
      <c r="I8">
        <v>5.7416402135236471</v>
      </c>
      <c r="K8" s="20" t="s">
        <v>8</v>
      </c>
      <c r="L8" s="20">
        <v>1.6592585522851984</v>
      </c>
      <c r="M8">
        <v>2.9087762046177131E-2</v>
      </c>
    </row>
    <row r="9" spans="1:13" x14ac:dyDescent="0.2">
      <c r="A9" s="20"/>
      <c r="C9">
        <v>3.0971965789794922</v>
      </c>
      <c r="D9">
        <v>1.9221242666244507</v>
      </c>
      <c r="F9">
        <v>0.62060131399789265</v>
      </c>
      <c r="I9">
        <v>5.3092408098272816</v>
      </c>
      <c r="K9" s="20" t="s">
        <v>9</v>
      </c>
      <c r="L9" s="20">
        <v>2.2100679179100573</v>
      </c>
      <c r="M9">
        <v>0.43415074377383872</v>
      </c>
    </row>
    <row r="10" spans="1:13" x14ac:dyDescent="0.2">
      <c r="A10" s="20"/>
      <c r="B10" s="20" t="s">
        <v>7</v>
      </c>
      <c r="C10">
        <v>2.4406692981719971</v>
      </c>
      <c r="D10">
        <v>0.50666117668151855</v>
      </c>
      <c r="F10">
        <v>0.20759108047165409</v>
      </c>
      <c r="H10" s="20" t="s">
        <v>7</v>
      </c>
      <c r="I10">
        <v>1.7759405456237685</v>
      </c>
      <c r="K10" s="20" t="s">
        <v>10</v>
      </c>
      <c r="L10" s="20">
        <v>0.78332000936365542</v>
      </c>
      <c r="M10">
        <v>0.17801700362033041</v>
      </c>
    </row>
    <row r="11" spans="1:13" x14ac:dyDescent="0.2">
      <c r="A11" s="20"/>
      <c r="C11">
        <v>1.9212416410446167</v>
      </c>
      <c r="D11">
        <v>0.61518949270248413</v>
      </c>
      <c r="F11">
        <v>0.32020412193855718</v>
      </c>
      <c r="I11">
        <v>2.7393444927138386</v>
      </c>
      <c r="K11" s="20" t="s">
        <v>11</v>
      </c>
      <c r="L11" s="20">
        <v>1.0865230280127787</v>
      </c>
      <c r="M11">
        <v>0.32856798207630999</v>
      </c>
    </row>
    <row r="12" spans="1:13" x14ac:dyDescent="0.2">
      <c r="A12" s="20"/>
      <c r="B12" s="20" t="s">
        <v>8</v>
      </c>
      <c r="C12">
        <v>3.6301987171173096</v>
      </c>
      <c r="D12">
        <v>0.69174140691757202</v>
      </c>
      <c r="F12">
        <v>0.19055193966540604</v>
      </c>
      <c r="H12" s="20" t="s">
        <v>8</v>
      </c>
      <c r="I12">
        <v>1.6301707902390212</v>
      </c>
      <c r="K12" s="20" t="s">
        <v>12</v>
      </c>
      <c r="L12" s="20">
        <v>2.3734282654264005</v>
      </c>
      <c r="M12">
        <v>0.21324203093819968</v>
      </c>
    </row>
    <row r="13" spans="1:13" x14ac:dyDescent="0.2">
      <c r="A13" s="20"/>
      <c r="C13">
        <v>2.2595367431640625</v>
      </c>
      <c r="D13">
        <v>0.44592437148094177</v>
      </c>
      <c r="F13">
        <v>0.19735212221267415</v>
      </c>
      <c r="I13">
        <v>1.6883463143313755</v>
      </c>
      <c r="K13" s="20" t="s">
        <v>13</v>
      </c>
      <c r="L13" s="20">
        <v>1.9923639678602028</v>
      </c>
      <c r="M13">
        <v>0.54268025342374226</v>
      </c>
    </row>
    <row r="14" spans="1:13" x14ac:dyDescent="0.2">
      <c r="A14" s="20"/>
      <c r="B14" s="20" t="s">
        <v>9</v>
      </c>
      <c r="C14">
        <v>4.2851681709289551</v>
      </c>
      <c r="D14">
        <v>0.88955098390579224</v>
      </c>
      <c r="F14">
        <v>0.20758834856018077</v>
      </c>
      <c r="H14" s="20" t="s">
        <v>9</v>
      </c>
      <c r="I14">
        <v>1.7759171741362194</v>
      </c>
      <c r="K14" s="20" t="s">
        <v>14</v>
      </c>
      <c r="L14" s="20">
        <v>3.9075048252700606</v>
      </c>
      <c r="M14">
        <v>0.22462059316710525</v>
      </c>
    </row>
    <row r="15" spans="1:13" x14ac:dyDescent="0.2">
      <c r="A15" s="20"/>
      <c r="C15">
        <v>2.2228672504425049</v>
      </c>
      <c r="D15">
        <v>0.68705445528030396</v>
      </c>
      <c r="F15">
        <v>0.30908478909099607</v>
      </c>
      <c r="I15">
        <v>2.6442186616838952</v>
      </c>
      <c r="K15" s="20" t="s">
        <v>15</v>
      </c>
      <c r="L15" s="20">
        <v>1.2873924398834595</v>
      </c>
      <c r="M15">
        <v>0.23651776418778669</v>
      </c>
    </row>
    <row r="16" spans="1:13" x14ac:dyDescent="0.2">
      <c r="A16" s="20"/>
      <c r="B16" s="20" t="s">
        <v>10</v>
      </c>
      <c r="C16">
        <v>3.4659812450408936</v>
      </c>
      <c r="D16">
        <v>0.24523322284221649</v>
      </c>
      <c r="F16">
        <v>7.0754342134163248E-2</v>
      </c>
      <c r="H16" s="20" t="s">
        <v>10</v>
      </c>
      <c r="I16">
        <v>0.60530300574332496</v>
      </c>
      <c r="K16" s="20" t="s">
        <v>16</v>
      </c>
      <c r="L16" s="20">
        <v>1.1259788735605472</v>
      </c>
      <c r="M16">
        <v>0.5061862177710168</v>
      </c>
    </row>
    <row r="17" spans="1:13" x14ac:dyDescent="0.2">
      <c r="A17" s="20"/>
      <c r="C17">
        <v>2.3828120231628418</v>
      </c>
      <c r="D17">
        <v>0.2677600085735321</v>
      </c>
      <c r="F17">
        <v>0.1123714359213779</v>
      </c>
      <c r="I17">
        <v>0.96133701298398588</v>
      </c>
      <c r="K17" s="20" t="s">
        <v>111</v>
      </c>
      <c r="L17" s="20">
        <v>1.3777886505773698</v>
      </c>
      <c r="M17" s="19">
        <v>0.50487651903673458</v>
      </c>
    </row>
    <row r="18" spans="1:13" x14ac:dyDescent="0.2">
      <c r="A18" s="20"/>
      <c r="B18" s="20" t="s">
        <v>11</v>
      </c>
      <c r="C18">
        <v>3.2388420104980469</v>
      </c>
      <c r="D18">
        <v>0.28695479035377502</v>
      </c>
      <c r="F18">
        <v>8.8597958598681109E-2</v>
      </c>
      <c r="H18" s="20" t="s">
        <v>11</v>
      </c>
      <c r="I18">
        <v>0.7579550459364689</v>
      </c>
      <c r="K18" s="20" t="s">
        <v>112</v>
      </c>
      <c r="L18" s="20">
        <v>2.4097040650323143</v>
      </c>
      <c r="M18">
        <v>0.15754098705800801</v>
      </c>
    </row>
    <row r="19" spans="1:13" x14ac:dyDescent="0.2">
      <c r="A19" s="20"/>
      <c r="C19">
        <v>2.5584876537322998</v>
      </c>
      <c r="D19">
        <v>0.42320224642753601</v>
      </c>
      <c r="F19">
        <v>0.16541109581286126</v>
      </c>
      <c r="I19">
        <v>1.4150910100890886</v>
      </c>
      <c r="K19" s="20" t="s">
        <v>113</v>
      </c>
      <c r="L19" s="20">
        <v>0.92134576001443724</v>
      </c>
      <c r="M19">
        <v>8.7103099911595705E-3</v>
      </c>
    </row>
    <row r="20" spans="1:13" x14ac:dyDescent="0.2">
      <c r="A20" s="20"/>
      <c r="B20" s="20" t="s">
        <v>13</v>
      </c>
      <c r="C20">
        <v>3.6813812255859375</v>
      </c>
      <c r="D20">
        <v>0.62382721900939941</v>
      </c>
      <c r="F20">
        <v>0.16945466410100182</v>
      </c>
      <c r="H20" s="20" t="s">
        <v>12</v>
      </c>
      <c r="I20">
        <v>2.5866702963646002</v>
      </c>
      <c r="K20" s="20" t="s">
        <v>114</v>
      </c>
      <c r="L20" s="20">
        <v>4.6546121709597559</v>
      </c>
      <c r="M20">
        <v>9.3361066583921279E-2</v>
      </c>
    </row>
    <row r="21" spans="1:13" x14ac:dyDescent="0.2">
      <c r="A21" s="20"/>
      <c r="C21">
        <v>1.7099400758743286</v>
      </c>
      <c r="D21">
        <v>0.50669509172439575</v>
      </c>
      <c r="F21">
        <v>0.29632330329781398</v>
      </c>
      <c r="I21">
        <v>2.1601862344882008</v>
      </c>
      <c r="K21" s="20" t="s">
        <v>115</v>
      </c>
      <c r="L21" s="20">
        <v>0.96565888444482706</v>
      </c>
      <c r="M21">
        <v>0.23208945063589675</v>
      </c>
    </row>
    <row r="22" spans="1:13" x14ac:dyDescent="0.2">
      <c r="A22" s="20"/>
      <c r="B22" s="20" t="s">
        <v>14</v>
      </c>
      <c r="C22">
        <v>4.1476178169250488</v>
      </c>
      <c r="D22">
        <v>2.0033299922943115</v>
      </c>
      <c r="F22">
        <v>0.48300737452698467</v>
      </c>
      <c r="H22" s="20" t="s">
        <v>13</v>
      </c>
      <c r="I22">
        <v>1.44968371443646</v>
      </c>
      <c r="K22" s="20" t="s">
        <v>116</v>
      </c>
      <c r="L22" s="20">
        <v>5.0413061064454556</v>
      </c>
      <c r="M22">
        <v>1.3433679089586386</v>
      </c>
    </row>
    <row r="23" spans="1:13" x14ac:dyDescent="0.2">
      <c r="A23" s="20"/>
      <c r="C23">
        <v>2.3446614742279053</v>
      </c>
      <c r="D23">
        <v>1.0093655586242676</v>
      </c>
      <c r="F23">
        <v>0.43049522061885315</v>
      </c>
      <c r="I23">
        <v>2.5350442212839455</v>
      </c>
      <c r="K23" s="20" t="s">
        <v>117</v>
      </c>
      <c r="L23" s="20">
        <v>0.95743868248786823</v>
      </c>
      <c r="M23">
        <v>0.18503763873354914</v>
      </c>
    </row>
    <row r="24" spans="1:13" x14ac:dyDescent="0.2">
      <c r="A24" s="20"/>
      <c r="B24" s="20" t="s">
        <v>15</v>
      </c>
      <c r="C24">
        <v>4.3137111663818359</v>
      </c>
      <c r="D24">
        <v>0.52988576889038086</v>
      </c>
      <c r="F24">
        <v>0.12283756340015396</v>
      </c>
      <c r="H24" s="20" t="s">
        <v>14</v>
      </c>
      <c r="I24">
        <v>4.1321254184371661</v>
      </c>
      <c r="K24" s="20" t="s">
        <v>118</v>
      </c>
      <c r="L24" s="20">
        <v>1.7565520834021717</v>
      </c>
      <c r="M24">
        <v>0.11303487652293585</v>
      </c>
    </row>
    <row r="25" spans="1:13" x14ac:dyDescent="0.2">
      <c r="A25" s="20"/>
      <c r="C25">
        <v>1.7687915563583374</v>
      </c>
      <c r="D25">
        <v>0.31507670879364014</v>
      </c>
      <c r="F25">
        <v>0.17813105657420331</v>
      </c>
      <c r="I25">
        <v>3.6828842321029556</v>
      </c>
      <c r="K25" s="20" t="s">
        <v>119</v>
      </c>
      <c r="L25" s="20">
        <v>0.98618220690495839</v>
      </c>
      <c r="M25">
        <v>0.1059252136811995</v>
      </c>
    </row>
    <row r="26" spans="1:13" x14ac:dyDescent="0.2">
      <c r="A26" s="20"/>
      <c r="B26" s="20" t="s">
        <v>16</v>
      </c>
      <c r="C26">
        <v>3.594165563583374</v>
      </c>
      <c r="D26">
        <v>0.26039028167724609</v>
      </c>
      <c r="F26">
        <v>7.2448048669643828E-2</v>
      </c>
      <c r="H26" s="20" t="s">
        <v>15</v>
      </c>
      <c r="I26">
        <v>1.0508746756956722</v>
      </c>
      <c r="K26" s="20" t="s">
        <v>120</v>
      </c>
      <c r="L26" s="20">
        <v>4.7603731710071573</v>
      </c>
      <c r="M26">
        <v>0.88261655299789443</v>
      </c>
    </row>
    <row r="27" spans="1:13" x14ac:dyDescent="0.2">
      <c r="A27" s="20"/>
      <c r="C27">
        <v>2.3975770473480225</v>
      </c>
      <c r="D27">
        <v>0.45742186903953552</v>
      </c>
      <c r="F27">
        <v>0.19078505508112584</v>
      </c>
      <c r="I27">
        <v>1.5239102040712467</v>
      </c>
      <c r="K27" s="20" t="s">
        <v>121</v>
      </c>
      <c r="L27" s="20">
        <v>1.2391763173023842</v>
      </c>
      <c r="M27">
        <v>0.38686497907019968</v>
      </c>
    </row>
    <row r="28" spans="1:13" x14ac:dyDescent="0.2">
      <c r="A28" s="20"/>
      <c r="B28" s="20" t="s">
        <v>111</v>
      </c>
      <c r="C28" s="27">
        <v>4.6297345161437988</v>
      </c>
      <c r="D28" s="27">
        <v>0.47239673137664795</v>
      </c>
      <c r="F28">
        <v>0.10203538231607218</v>
      </c>
      <c r="H28" s="20" t="s">
        <v>16</v>
      </c>
      <c r="I28">
        <v>0.61979265578953036</v>
      </c>
      <c r="K28" s="20" t="s">
        <v>122</v>
      </c>
      <c r="L28" s="20">
        <v>1.3342499911055989</v>
      </c>
      <c r="M28">
        <v>5.9918400421383071E-2</v>
      </c>
    </row>
    <row r="29" spans="1:13" x14ac:dyDescent="0.2">
      <c r="C29" s="27">
        <v>1.9018659591674805</v>
      </c>
      <c r="D29" s="27">
        <v>0.41853642463684082</v>
      </c>
      <c r="F29">
        <v>0.22006620530715543</v>
      </c>
      <c r="I29">
        <v>1.632165091331564</v>
      </c>
      <c r="K29" s="20" t="s">
        <v>123</v>
      </c>
      <c r="L29" s="20">
        <v>1.3301007688648319</v>
      </c>
      <c r="M29">
        <v>0.4400944765066086</v>
      </c>
    </row>
    <row r="30" spans="1:13" x14ac:dyDescent="0.2">
      <c r="B30" s="20" t="s">
        <v>112</v>
      </c>
      <c r="C30" s="27">
        <v>1.7305663824081421</v>
      </c>
      <c r="D30" s="27">
        <v>0.51932096481323242</v>
      </c>
      <c r="F30">
        <v>0.30008728361554071</v>
      </c>
      <c r="H30" s="20" t="s">
        <v>111</v>
      </c>
      <c r="I30">
        <v>0.87291213154063485</v>
      </c>
      <c r="K30" s="20" t="s">
        <v>124</v>
      </c>
      <c r="L30" s="20">
        <v>1.9642059538765708</v>
      </c>
      <c r="M30">
        <v>0.75669911689483194</v>
      </c>
    </row>
    <row r="31" spans="1:13" x14ac:dyDescent="0.2">
      <c r="C31" s="27">
        <v>1.7439537048339844</v>
      </c>
      <c r="D31" s="27">
        <v>0.45910820364952087</v>
      </c>
      <c r="F31">
        <v>0.26325710503492161</v>
      </c>
      <c r="I31">
        <v>1.8826651696141046</v>
      </c>
      <c r="K31" s="20" t="s">
        <v>125</v>
      </c>
      <c r="L31" s="20">
        <v>1.7990907072611264</v>
      </c>
      <c r="M31">
        <v>0.47128105043897117</v>
      </c>
    </row>
    <row r="32" spans="1:13" x14ac:dyDescent="0.2">
      <c r="B32" s="20" t="s">
        <v>113</v>
      </c>
      <c r="C32" s="27">
        <v>3.6056158542633057</v>
      </c>
      <c r="D32" s="27">
        <v>0.39198446273803711</v>
      </c>
      <c r="F32">
        <v>0.10871498201189456</v>
      </c>
      <c r="H32" s="20" t="s">
        <v>112</v>
      </c>
      <c r="I32">
        <v>2.5672450520903225</v>
      </c>
      <c r="K32" s="20" t="s">
        <v>126</v>
      </c>
      <c r="L32" s="20">
        <v>1.9977741502597437</v>
      </c>
      <c r="M32">
        <v>0.11846041516648918</v>
      </c>
    </row>
    <row r="33" spans="2:13" x14ac:dyDescent="0.2">
      <c r="C33" s="27">
        <v>2.5010030269622803</v>
      </c>
      <c r="D33" s="27">
        <v>0.26680368185043335</v>
      </c>
      <c r="F33">
        <v>0.10667867210640415</v>
      </c>
      <c r="I33">
        <v>2.2521630779743065</v>
      </c>
      <c r="K33" s="20" t="s">
        <v>127</v>
      </c>
      <c r="L33" s="20">
        <v>1.5888944137376688</v>
      </c>
      <c r="M33">
        <v>0.80353227948866501</v>
      </c>
    </row>
    <row r="34" spans="2:13" x14ac:dyDescent="0.2">
      <c r="B34" s="20" t="s">
        <v>114</v>
      </c>
      <c r="C34" s="27">
        <v>2.7713215351104736</v>
      </c>
      <c r="D34" s="27">
        <v>1.4775805473327637</v>
      </c>
      <c r="F34">
        <v>0.53316821184874263</v>
      </c>
      <c r="H34" s="20" t="s">
        <v>113</v>
      </c>
      <c r="I34">
        <v>0.93005607000559676</v>
      </c>
      <c r="K34" s="20" t="s">
        <v>128</v>
      </c>
      <c r="L34" s="20">
        <v>1.4119674841539021</v>
      </c>
      <c r="M34">
        <v>0.22829578239692472</v>
      </c>
    </row>
    <row r="35" spans="2:13" x14ac:dyDescent="0.2">
      <c r="C35" s="27">
        <v>2.2009894847869873</v>
      </c>
      <c r="D35" s="27">
        <v>1.2215366363525391</v>
      </c>
      <c r="F35">
        <v>0.55499430814898232</v>
      </c>
      <c r="I35">
        <v>0.91263545002327762</v>
      </c>
    </row>
    <row r="36" spans="2:13" x14ac:dyDescent="0.2">
      <c r="B36" s="20" t="s">
        <v>115</v>
      </c>
      <c r="C36" s="27">
        <v>3.1266326904296875</v>
      </c>
      <c r="D36" s="27">
        <v>0.43774652481079102</v>
      </c>
      <c r="F36">
        <v>0.14000574040906363</v>
      </c>
      <c r="H36" s="20" t="s">
        <v>114</v>
      </c>
      <c r="I36">
        <v>4.5612511043758346</v>
      </c>
    </row>
    <row r="37" spans="2:13" x14ac:dyDescent="0.2">
      <c r="C37" s="27">
        <v>1.6972945928573608</v>
      </c>
      <c r="D37" s="27">
        <v>0.14553877711296082</v>
      </c>
      <c r="F37">
        <v>8.5747505309581681E-2</v>
      </c>
      <c r="I37">
        <v>4.7479732375436772</v>
      </c>
    </row>
    <row r="38" spans="2:13" x14ac:dyDescent="0.2">
      <c r="B38" s="20" t="s">
        <v>116</v>
      </c>
      <c r="C38" s="27">
        <v>4.284149169921875</v>
      </c>
      <c r="D38" s="27">
        <v>1.8518444299697876</v>
      </c>
      <c r="F38">
        <v>0.43225489041586229</v>
      </c>
      <c r="H38" s="20" t="s">
        <v>115</v>
      </c>
      <c r="I38">
        <v>1.1977483350807234</v>
      </c>
    </row>
    <row r="39" spans="2:13" x14ac:dyDescent="0.2">
      <c r="C39" s="27">
        <v>1.5503687858581543</v>
      </c>
      <c r="D39" s="27">
        <v>1.1570550203323364</v>
      </c>
      <c r="F39">
        <v>0.7463095431787139</v>
      </c>
      <c r="I39">
        <v>0.7335694338089308</v>
      </c>
    </row>
    <row r="40" spans="2:13" x14ac:dyDescent="0.2">
      <c r="B40" s="20" t="s">
        <v>117</v>
      </c>
      <c r="C40" s="27">
        <v>3.3397102355957031</v>
      </c>
      <c r="D40" s="27">
        <v>0.30153095722198486</v>
      </c>
      <c r="F40">
        <v>9.0286562591020983E-2</v>
      </c>
      <c r="H40" s="20" t="s">
        <v>116</v>
      </c>
      <c r="I40">
        <v>3.6979381974868142</v>
      </c>
    </row>
    <row r="41" spans="2:13" x14ac:dyDescent="0.2">
      <c r="C41" s="27">
        <v>1.6889119148254395</v>
      </c>
      <c r="D41" s="27">
        <v>0.22554565966129303</v>
      </c>
      <c r="F41">
        <v>0.13354495144562037</v>
      </c>
      <c r="I41">
        <v>6.3846740154040962</v>
      </c>
    </row>
    <row r="42" spans="2:13" x14ac:dyDescent="0.2">
      <c r="B42" s="20" t="s">
        <v>118</v>
      </c>
      <c r="C42" s="27">
        <v>2.2877936363220215</v>
      </c>
      <c r="D42" s="27">
        <v>0.43951264023780823</v>
      </c>
      <c r="F42">
        <v>0.19211201275320972</v>
      </c>
      <c r="H42" s="20" t="s">
        <v>117</v>
      </c>
      <c r="I42">
        <v>0.77240104375431839</v>
      </c>
    </row>
    <row r="43" spans="2:13" x14ac:dyDescent="0.2">
      <c r="C43" s="27">
        <v>1.1062620878219604</v>
      </c>
      <c r="D43" s="27">
        <v>0.24175973236560822</v>
      </c>
      <c r="F43">
        <v>0.218537483139815</v>
      </c>
      <c r="I43">
        <v>1.142476321221418</v>
      </c>
    </row>
    <row r="44" spans="2:13" x14ac:dyDescent="0.2">
      <c r="B44" s="20" t="s">
        <v>119</v>
      </c>
      <c r="C44" s="27">
        <v>3.2750322818756104</v>
      </c>
      <c r="D44" s="27">
        <v>0.33698093891143799</v>
      </c>
      <c r="F44">
        <v>0.10289392894730463</v>
      </c>
      <c r="H44" s="20" t="s">
        <v>118</v>
      </c>
      <c r="I44">
        <v>1.6435172068792359</v>
      </c>
    </row>
    <row r="45" spans="2:13" x14ac:dyDescent="0.2">
      <c r="C45" s="27">
        <v>1.9274841547012329</v>
      </c>
      <c r="D45" s="27">
        <v>0.24605740606784821</v>
      </c>
      <c r="F45">
        <v>0.12765729122478209</v>
      </c>
      <c r="I45">
        <v>1.8695869599251076</v>
      </c>
    </row>
    <row r="46" spans="2:13" x14ac:dyDescent="0.2">
      <c r="B46" s="20" t="s">
        <v>120</v>
      </c>
      <c r="C46" s="27">
        <v>3.9322640895843506</v>
      </c>
      <c r="D46" s="27">
        <v>1.7823930978775024</v>
      </c>
      <c r="F46">
        <v>0.45327400634119303</v>
      </c>
      <c r="H46" s="20" t="s">
        <v>119</v>
      </c>
      <c r="I46">
        <v>0.88025699322375817</v>
      </c>
    </row>
    <row r="47" spans="2:13" x14ac:dyDescent="0.2">
      <c r="C47" s="27">
        <v>1.7891470193862915</v>
      </c>
      <c r="D47" s="27">
        <v>1.1801455020904541</v>
      </c>
      <c r="F47">
        <v>0.65961348581362778</v>
      </c>
      <c r="I47">
        <v>1.0921074205861585</v>
      </c>
    </row>
    <row r="48" spans="2:13" x14ac:dyDescent="0.2">
      <c r="B48" s="20" t="s">
        <v>121</v>
      </c>
      <c r="C48" s="27">
        <v>2.9772369861602783</v>
      </c>
      <c r="D48" s="27">
        <v>0.29661419987678528</v>
      </c>
      <c r="F48">
        <v>9.9627339461252143E-2</v>
      </c>
      <c r="H48" s="20" t="s">
        <v>120</v>
      </c>
      <c r="I48">
        <v>3.8777566180092617</v>
      </c>
    </row>
    <row r="49" spans="2:9" x14ac:dyDescent="0.2">
      <c r="C49" s="27">
        <v>1.7284168004989624</v>
      </c>
      <c r="D49" s="27">
        <v>0.32851886749267578</v>
      </c>
      <c r="F49">
        <v>0.19006923989505214</v>
      </c>
      <c r="I49">
        <v>5.6429897240050524</v>
      </c>
    </row>
    <row r="50" spans="2:9" x14ac:dyDescent="0.2">
      <c r="B50" s="20" t="s">
        <v>122</v>
      </c>
      <c r="C50" s="27">
        <v>2.6460402011871338</v>
      </c>
      <c r="D50" s="27">
        <v>0.3941478431224823</v>
      </c>
      <c r="F50">
        <v>0.14895761710107416</v>
      </c>
      <c r="H50" s="20" t="s">
        <v>121</v>
      </c>
      <c r="I50">
        <v>0.85231133823218419</v>
      </c>
    </row>
    <row r="51" spans="2:9" x14ac:dyDescent="0.2">
      <c r="C51" s="27">
        <v>2.0104637145996094</v>
      </c>
      <c r="D51" s="27">
        <v>0.32763609290122986</v>
      </c>
      <c r="F51">
        <v>0.16296543455223697</v>
      </c>
      <c r="I51">
        <v>1.6260412963725841</v>
      </c>
    </row>
    <row r="52" spans="2:9" x14ac:dyDescent="0.2">
      <c r="B52" s="20" t="s">
        <v>123</v>
      </c>
      <c r="C52" s="27">
        <v>2.8352994918823242</v>
      </c>
      <c r="D52" s="27">
        <v>0.29496622085571289</v>
      </c>
      <c r="F52">
        <v>0.10403353215426567</v>
      </c>
      <c r="H52" s="20" t="s">
        <v>122</v>
      </c>
      <c r="I52">
        <v>1.2743315906842159</v>
      </c>
    </row>
    <row r="53" spans="2:9" x14ac:dyDescent="0.2">
      <c r="C53" s="27">
        <v>1.8632298707962036</v>
      </c>
      <c r="D53" s="27">
        <v>0.38553860783576965</v>
      </c>
      <c r="F53">
        <v>0.20691950782810259</v>
      </c>
      <c r="I53">
        <v>1.394168391526982</v>
      </c>
    </row>
    <row r="54" spans="2:9" x14ac:dyDescent="0.2">
      <c r="B54" s="20" t="s">
        <v>124</v>
      </c>
      <c r="C54" s="27">
        <v>2.2021121978759766</v>
      </c>
      <c r="D54" s="27">
        <v>0.31082025170326233</v>
      </c>
      <c r="F54">
        <v>0.14114641933461003</v>
      </c>
      <c r="H54" s="20" t="s">
        <v>123</v>
      </c>
      <c r="I54">
        <v>0.89000629235822326</v>
      </c>
    </row>
    <row r="55" spans="2:9" x14ac:dyDescent="0.2">
      <c r="C55" s="27">
        <v>1.3952951431274414</v>
      </c>
      <c r="D55" s="27">
        <v>0.4437718391418457</v>
      </c>
      <c r="F55">
        <v>0.31804872347449514</v>
      </c>
      <c r="I55">
        <v>1.7701952453714405</v>
      </c>
    </row>
    <row r="56" spans="2:9" x14ac:dyDescent="0.2">
      <c r="B56" s="20" t="s">
        <v>125</v>
      </c>
      <c r="C56" s="27">
        <v>3.4908523559570312</v>
      </c>
      <c r="D56" s="27">
        <v>0.54181069135665894</v>
      </c>
      <c r="F56">
        <v>0.15520871011117837</v>
      </c>
      <c r="H56" s="20" t="s">
        <v>124</v>
      </c>
      <c r="I56">
        <v>1.2075068369817383</v>
      </c>
    </row>
    <row r="57" spans="2:9" x14ac:dyDescent="0.2">
      <c r="C57" s="27">
        <v>1.4893420934677124</v>
      </c>
      <c r="D57" s="27">
        <v>0.39524984359741211</v>
      </c>
      <c r="F57">
        <v>0.26538553186066971</v>
      </c>
      <c r="I57">
        <v>2.7209050707714031</v>
      </c>
    </row>
    <row r="58" spans="2:9" x14ac:dyDescent="0.2">
      <c r="B58" s="20" t="s">
        <v>126</v>
      </c>
      <c r="C58" s="27">
        <v>3.9987008571624756</v>
      </c>
      <c r="D58" s="27">
        <v>0.87841242551803589</v>
      </c>
      <c r="F58">
        <v>0.21967445350272277</v>
      </c>
      <c r="H58" s="20" t="s">
        <v>125</v>
      </c>
      <c r="I58">
        <v>1.3278096568221551</v>
      </c>
    </row>
    <row r="59" spans="2:9" x14ac:dyDescent="0.2">
      <c r="C59" s="27">
        <v>1.703691840171814</v>
      </c>
      <c r="D59" s="27">
        <v>0.42143937945365906</v>
      </c>
      <c r="F59">
        <v>0.24736831480695343</v>
      </c>
      <c r="I59">
        <v>2.2703717577000977</v>
      </c>
    </row>
    <row r="60" spans="2:9" x14ac:dyDescent="0.2">
      <c r="B60" s="20" t="s">
        <v>127</v>
      </c>
      <c r="C60" s="27">
        <v>4.3288426399230957</v>
      </c>
      <c r="D60" s="27">
        <v>0.39739465713500977</v>
      </c>
      <c r="F60">
        <v>9.1801594604064812E-2</v>
      </c>
      <c r="H60" s="20" t="s">
        <v>126</v>
      </c>
      <c r="I60">
        <v>1.8793137350932545</v>
      </c>
    </row>
    <row r="61" spans="2:9" x14ac:dyDescent="0.2">
      <c r="C61" s="27">
        <v>1.5491904020309448</v>
      </c>
      <c r="D61" s="27">
        <v>0.43323516845703125</v>
      </c>
      <c r="F61">
        <v>0.27965262881119857</v>
      </c>
      <c r="I61">
        <v>2.1162345654262329</v>
      </c>
    </row>
    <row r="62" spans="2:9" x14ac:dyDescent="0.2">
      <c r="B62" s="20" t="s">
        <v>128</v>
      </c>
      <c r="C62" s="27">
        <v>4.3799290657043457</v>
      </c>
      <c r="D62" s="27">
        <v>0.60600835084915161</v>
      </c>
      <c r="F62">
        <v>0.1383603117215548</v>
      </c>
      <c r="H62" s="20" t="s">
        <v>127</v>
      </c>
      <c r="I62">
        <v>0.78536213424900336</v>
      </c>
    </row>
    <row r="63" spans="2:9" x14ac:dyDescent="0.2">
      <c r="C63" s="27">
        <v>1.6161956787109375</v>
      </c>
      <c r="D63" s="27">
        <v>0.30987587571144104</v>
      </c>
      <c r="F63">
        <v>0.1917316571212436</v>
      </c>
      <c r="I63">
        <v>2.3924266932263341</v>
      </c>
    </row>
    <row r="64" spans="2:9" x14ac:dyDescent="0.2">
      <c r="H64" s="20" t="s">
        <v>128</v>
      </c>
      <c r="I64">
        <v>1.1836717017569787</v>
      </c>
    </row>
    <row r="65" spans="1:9" x14ac:dyDescent="0.2">
      <c r="A65" s="20"/>
      <c r="B65"/>
      <c r="F65" s="22" t="s">
        <v>144</v>
      </c>
      <c r="I65">
        <v>1.6402632665508257</v>
      </c>
    </row>
    <row r="66" spans="1:9" x14ac:dyDescent="0.2">
      <c r="A66" s="20"/>
      <c r="B66"/>
      <c r="F66" s="23">
        <v>0.1997416263865695</v>
      </c>
    </row>
    <row r="67" spans="1:9" x14ac:dyDescent="0.2">
      <c r="A67" s="17">
        <v>43862</v>
      </c>
      <c r="B67" t="s">
        <v>4</v>
      </c>
      <c r="C67">
        <v>2.4844074249267578</v>
      </c>
      <c r="D67">
        <v>0.52146083116531372</v>
      </c>
      <c r="F67">
        <v>0.20989344418043138</v>
      </c>
    </row>
    <row r="68" spans="1:9" x14ac:dyDescent="0.2">
      <c r="A68" s="20"/>
      <c r="B68"/>
      <c r="C68">
        <v>2.456963062286377</v>
      </c>
      <c r="D68">
        <v>0.46581515669822693</v>
      </c>
      <c r="F68">
        <v>0.1895898085927076</v>
      </c>
    </row>
    <row r="69" spans="1:9" x14ac:dyDescent="0.2">
      <c r="A69" s="20"/>
      <c r="B69" t="s">
        <v>5</v>
      </c>
      <c r="C69">
        <v>4.8438305854797363</v>
      </c>
      <c r="D69">
        <v>0.51078838109970093</v>
      </c>
      <c r="F69">
        <v>0.1054513307362322</v>
      </c>
    </row>
    <row r="70" spans="1:9" x14ac:dyDescent="0.2">
      <c r="A70" s="20"/>
      <c r="B70"/>
      <c r="C70">
        <v>4.5824718475341797</v>
      </c>
      <c r="D70">
        <v>0.54815202951431274</v>
      </c>
      <c r="F70">
        <v>0.11961929014561702</v>
      </c>
    </row>
    <row r="71" spans="1:9" x14ac:dyDescent="0.2">
      <c r="A71" s="20"/>
      <c r="B71" t="s">
        <v>6</v>
      </c>
      <c r="C71">
        <v>2.5675628185272217</v>
      </c>
      <c r="D71">
        <v>17.750314712524414</v>
      </c>
      <c r="F71">
        <v>6.9132932539918004</v>
      </c>
    </row>
    <row r="72" spans="1:9" x14ac:dyDescent="0.2">
      <c r="A72" s="20"/>
      <c r="B72"/>
      <c r="C72">
        <v>2.6418220996856689</v>
      </c>
      <c r="D72">
        <v>17.661592483520508</v>
      </c>
      <c r="F72">
        <v>6.6853829732221302</v>
      </c>
    </row>
    <row r="73" spans="1:9" x14ac:dyDescent="0.2">
      <c r="A73" s="20"/>
      <c r="B73" t="s">
        <v>7</v>
      </c>
      <c r="C73">
        <v>2.8180170059204102</v>
      </c>
      <c r="D73">
        <v>2.2633373737335205</v>
      </c>
      <c r="F73">
        <v>0.80316668386970136</v>
      </c>
    </row>
    <row r="74" spans="1:9" x14ac:dyDescent="0.2">
      <c r="A74" s="20"/>
      <c r="B74"/>
      <c r="C74">
        <v>2.8719699382781982</v>
      </c>
      <c r="D74">
        <v>2.8098411560058594</v>
      </c>
      <c r="F74">
        <v>0.97836718920895593</v>
      </c>
    </row>
    <row r="75" spans="1:9" x14ac:dyDescent="0.2">
      <c r="A75" s="20"/>
      <c r="B75" t="s">
        <v>141</v>
      </c>
      <c r="C75">
        <v>2.4741082191467285</v>
      </c>
      <c r="D75">
        <v>1.2782869338989258</v>
      </c>
      <c r="F75">
        <v>0.51666573192169496</v>
      </c>
    </row>
    <row r="76" spans="1:9" x14ac:dyDescent="0.2">
      <c r="A76" s="20"/>
      <c r="B76"/>
      <c r="C76">
        <v>2.5408003330230713</v>
      </c>
      <c r="D76">
        <v>1.0963022708892822</v>
      </c>
      <c r="F76">
        <v>0.43147911177455261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52D8E-0305-1343-A624-AB16EC81705D}">
  <dimension ref="A1:C40"/>
  <sheetViews>
    <sheetView tabSelected="1" workbookViewId="0">
      <selection activeCell="C50" sqref="C50"/>
    </sheetView>
  </sheetViews>
  <sheetFormatPr baseColWidth="10" defaultColWidth="11" defaultRowHeight="16" x14ac:dyDescent="0.2"/>
  <cols>
    <col min="1" max="1" width="16.5" bestFit="1" customWidth="1"/>
    <col min="2" max="2" width="40" customWidth="1"/>
    <col min="3" max="3" width="149.5" bestFit="1" customWidth="1"/>
  </cols>
  <sheetData>
    <row r="1" spans="1:3" s="19" customFormat="1" x14ac:dyDescent="0.2">
      <c r="A1" s="18" t="s">
        <v>180</v>
      </c>
    </row>
    <row r="2" spans="1:3" s="19" customFormat="1" x14ac:dyDescent="0.2">
      <c r="A2" s="18"/>
    </row>
    <row r="3" spans="1:3" s="1" customFormat="1" x14ac:dyDescent="0.2">
      <c r="A3" s="5" t="s">
        <v>29</v>
      </c>
      <c r="B3" s="5" t="s">
        <v>30</v>
      </c>
      <c r="C3" s="5" t="s">
        <v>31</v>
      </c>
    </row>
    <row r="4" spans="1:3" x14ac:dyDescent="0.2">
      <c r="A4" s="4" t="s">
        <v>32</v>
      </c>
      <c r="B4" s="4" t="s">
        <v>33</v>
      </c>
      <c r="C4" s="4" t="s">
        <v>34</v>
      </c>
    </row>
    <row r="5" spans="1:3" x14ac:dyDescent="0.2">
      <c r="A5" s="4" t="s">
        <v>35</v>
      </c>
      <c r="B5" s="4" t="s">
        <v>36</v>
      </c>
      <c r="C5" s="4" t="s">
        <v>37</v>
      </c>
    </row>
    <row r="6" spans="1:3" x14ac:dyDescent="0.2">
      <c r="A6" s="4" t="s">
        <v>38</v>
      </c>
      <c r="B6" s="4" t="s">
        <v>39</v>
      </c>
      <c r="C6" s="4" t="s">
        <v>40</v>
      </c>
    </row>
    <row r="7" spans="1:3" x14ac:dyDescent="0.2">
      <c r="A7" s="4" t="s">
        <v>41</v>
      </c>
      <c r="B7" s="4" t="s">
        <v>42</v>
      </c>
      <c r="C7" s="4" t="s">
        <v>43</v>
      </c>
    </row>
    <row r="8" spans="1:3" x14ac:dyDescent="0.2">
      <c r="A8" s="4" t="s">
        <v>44</v>
      </c>
      <c r="B8" s="21" t="s">
        <v>129</v>
      </c>
      <c r="C8" s="21" t="s">
        <v>130</v>
      </c>
    </row>
    <row r="9" spans="1:3" x14ac:dyDescent="0.2">
      <c r="A9" s="4" t="s">
        <v>45</v>
      </c>
      <c r="B9" s="4" t="s">
        <v>46</v>
      </c>
      <c r="C9" s="4" t="s">
        <v>47</v>
      </c>
    </row>
    <row r="10" spans="1:3" x14ac:dyDescent="0.2">
      <c r="A10" s="4" t="s">
        <v>48</v>
      </c>
      <c r="B10" s="4" t="s">
        <v>49</v>
      </c>
      <c r="C10" s="4" t="s">
        <v>50</v>
      </c>
    </row>
    <row r="11" spans="1:3" x14ac:dyDescent="0.2">
      <c r="A11" s="4" t="s">
        <v>51</v>
      </c>
      <c r="B11" s="4" t="s">
        <v>52</v>
      </c>
      <c r="C11" s="4" t="s">
        <v>53</v>
      </c>
    </row>
    <row r="12" spans="1:3" x14ac:dyDescent="0.2">
      <c r="A12" s="4" t="s">
        <v>54</v>
      </c>
      <c r="B12" s="4" t="s">
        <v>55</v>
      </c>
      <c r="C12" s="4" t="s">
        <v>56</v>
      </c>
    </row>
    <row r="13" spans="1:3" x14ac:dyDescent="0.2">
      <c r="A13" s="4" t="s">
        <v>93</v>
      </c>
      <c r="B13" s="4" t="s">
        <v>57</v>
      </c>
      <c r="C13" s="4" t="s">
        <v>58</v>
      </c>
    </row>
    <row r="14" spans="1:3" x14ac:dyDescent="0.2">
      <c r="A14" s="4" t="s">
        <v>94</v>
      </c>
      <c r="B14" s="4" t="s">
        <v>59</v>
      </c>
      <c r="C14" s="4" t="s">
        <v>60</v>
      </c>
    </row>
    <row r="15" spans="1:3" x14ac:dyDescent="0.2">
      <c r="A15" s="4" t="s">
        <v>95</v>
      </c>
      <c r="B15" s="4" t="s">
        <v>61</v>
      </c>
      <c r="C15" s="4" t="s">
        <v>62</v>
      </c>
    </row>
    <row r="16" spans="1:3" x14ac:dyDescent="0.2">
      <c r="A16" s="4" t="s">
        <v>96</v>
      </c>
      <c r="B16" s="4" t="s">
        <v>63</v>
      </c>
      <c r="C16" s="4" t="s">
        <v>64</v>
      </c>
    </row>
    <row r="17" spans="1:3" x14ac:dyDescent="0.2">
      <c r="A17" s="4" t="s">
        <v>97</v>
      </c>
      <c r="B17" s="4" t="s">
        <v>65</v>
      </c>
      <c r="C17" s="4" t="s">
        <v>66</v>
      </c>
    </row>
    <row r="18" spans="1:3" x14ac:dyDescent="0.2">
      <c r="A18" s="4" t="s">
        <v>98</v>
      </c>
      <c r="B18" s="4" t="s">
        <v>67</v>
      </c>
      <c r="C18" s="4" t="s">
        <v>68</v>
      </c>
    </row>
    <row r="19" spans="1:3" x14ac:dyDescent="0.2">
      <c r="A19" s="4" t="s">
        <v>99</v>
      </c>
      <c r="B19" s="4" t="s">
        <v>69</v>
      </c>
      <c r="C19" s="4" t="s">
        <v>70</v>
      </c>
    </row>
    <row r="20" spans="1:3" x14ac:dyDescent="0.2">
      <c r="A20" s="4" t="s">
        <v>100</v>
      </c>
      <c r="B20" s="4" t="s">
        <v>71</v>
      </c>
      <c r="C20" s="4" t="s">
        <v>72</v>
      </c>
    </row>
    <row r="21" spans="1:3" x14ac:dyDescent="0.2">
      <c r="A21" s="4" t="s">
        <v>101</v>
      </c>
      <c r="B21" s="4" t="s">
        <v>73</v>
      </c>
      <c r="C21" s="4" t="s">
        <v>74</v>
      </c>
    </row>
    <row r="22" spans="1:3" x14ac:dyDescent="0.2">
      <c r="A22" s="4" t="s">
        <v>102</v>
      </c>
      <c r="B22" s="4" t="s">
        <v>75</v>
      </c>
      <c r="C22" s="4" t="s">
        <v>76</v>
      </c>
    </row>
    <row r="23" spans="1:3" x14ac:dyDescent="0.2">
      <c r="A23" s="4" t="s">
        <v>103</v>
      </c>
      <c r="B23" s="4" t="s">
        <v>77</v>
      </c>
      <c r="C23" s="4" t="s">
        <v>78</v>
      </c>
    </row>
    <row r="24" spans="1:3" x14ac:dyDescent="0.2">
      <c r="A24" s="4" t="s">
        <v>104</v>
      </c>
      <c r="B24" s="4" t="s">
        <v>79</v>
      </c>
      <c r="C24" s="4" t="s">
        <v>80</v>
      </c>
    </row>
    <row r="25" spans="1:3" x14ac:dyDescent="0.2">
      <c r="A25" s="4" t="s">
        <v>105</v>
      </c>
      <c r="B25" s="4" t="s">
        <v>81</v>
      </c>
      <c r="C25" s="4" t="s">
        <v>82</v>
      </c>
    </row>
    <row r="26" spans="1:3" x14ac:dyDescent="0.2">
      <c r="A26" s="4" t="s">
        <v>106</v>
      </c>
      <c r="B26" s="4" t="s">
        <v>83</v>
      </c>
      <c r="C26" s="4" t="s">
        <v>84</v>
      </c>
    </row>
    <row r="27" spans="1:3" x14ac:dyDescent="0.2">
      <c r="A27" s="4" t="s">
        <v>107</v>
      </c>
      <c r="B27" s="4" t="s">
        <v>85</v>
      </c>
      <c r="C27" s="4" t="s">
        <v>86</v>
      </c>
    </row>
    <row r="28" spans="1:3" x14ac:dyDescent="0.2">
      <c r="A28" s="4" t="s">
        <v>108</v>
      </c>
      <c r="B28" s="4" t="s">
        <v>87</v>
      </c>
      <c r="C28" s="4" t="s">
        <v>88</v>
      </c>
    </row>
    <row r="29" spans="1:3" x14ac:dyDescent="0.2">
      <c r="A29" s="4" t="s">
        <v>109</v>
      </c>
      <c r="B29" s="4" t="s">
        <v>89</v>
      </c>
      <c r="C29" s="4" t="s">
        <v>90</v>
      </c>
    </row>
    <row r="30" spans="1:3" x14ac:dyDescent="0.2">
      <c r="A30" s="4" t="s">
        <v>110</v>
      </c>
      <c r="B30" s="4" t="s">
        <v>91</v>
      </c>
      <c r="C30" s="4" t="s">
        <v>92</v>
      </c>
    </row>
    <row r="32" spans="1:3" x14ac:dyDescent="0.2">
      <c r="A32" s="31" t="s">
        <v>179</v>
      </c>
      <c r="B32" s="18"/>
    </row>
    <row r="33" spans="1:3" s="19" customFormat="1" x14ac:dyDescent="0.2">
      <c r="A33" s="31"/>
      <c r="B33" s="18"/>
    </row>
    <row r="34" spans="1:3" s="20" customFormat="1" x14ac:dyDescent="0.2">
      <c r="A34" s="5" t="s">
        <v>29</v>
      </c>
      <c r="B34" s="5" t="s">
        <v>30</v>
      </c>
      <c r="C34" s="5" t="s">
        <v>31</v>
      </c>
    </row>
    <row r="35" spans="1:3" x14ac:dyDescent="0.2">
      <c r="A35" s="29" t="s">
        <v>161</v>
      </c>
      <c r="B35" s="29" t="s">
        <v>162</v>
      </c>
      <c r="C35" s="30" t="s">
        <v>163</v>
      </c>
    </row>
    <row r="36" spans="1:3" x14ac:dyDescent="0.2">
      <c r="A36" s="29" t="s">
        <v>164</v>
      </c>
      <c r="B36" s="29" t="s">
        <v>165</v>
      </c>
      <c r="C36" s="30" t="s">
        <v>166</v>
      </c>
    </row>
    <row r="37" spans="1:3" x14ac:dyDescent="0.2">
      <c r="A37" s="29" t="s">
        <v>167</v>
      </c>
      <c r="B37" s="29" t="s">
        <v>168</v>
      </c>
      <c r="C37" s="30" t="s">
        <v>169</v>
      </c>
    </row>
    <row r="38" spans="1:3" x14ac:dyDescent="0.2">
      <c r="A38" s="29" t="s">
        <v>170</v>
      </c>
      <c r="B38" s="29" t="s">
        <v>171</v>
      </c>
      <c r="C38" s="30" t="s">
        <v>172</v>
      </c>
    </row>
    <row r="39" spans="1:3" x14ac:dyDescent="0.2">
      <c r="A39" s="29" t="s">
        <v>173</v>
      </c>
      <c r="B39" s="29" t="s">
        <v>174</v>
      </c>
      <c r="C39" s="30" t="s">
        <v>175</v>
      </c>
    </row>
    <row r="40" spans="1:3" x14ac:dyDescent="0.2">
      <c r="A40" s="29" t="s">
        <v>176</v>
      </c>
      <c r="B40" s="29" t="s">
        <v>177</v>
      </c>
      <c r="C40" s="30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 6A</vt:lpstr>
      <vt:lpstr>Fig 6B</vt:lpstr>
      <vt:lpstr>Fig 6C</vt:lpstr>
      <vt:lpstr>Fig S6</vt:lpstr>
      <vt:lpstr>AD test sequences</vt:lpstr>
    </vt:vector>
  </TitlesOfParts>
  <Company>FHCRC/HHMI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hahn</dc:creator>
  <cp:lastModifiedBy>Steve Hahn</cp:lastModifiedBy>
  <dcterms:created xsi:type="dcterms:W3CDTF">2019-05-13T20:51:02Z</dcterms:created>
  <dcterms:modified xsi:type="dcterms:W3CDTF">2020-02-20T19:15:17Z</dcterms:modified>
</cp:coreProperties>
</file>