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mographicData" sheetId="1" r:id="rId4"/>
  </sheets>
  <definedNames>
    <definedName name="birth_rate">DemographicData!$C:$C</definedName>
    <definedName name="income_group">DemographicData!$D:$D</definedName>
    <definedName hidden="1" localSheetId="0" name="Z_AD6C6178_A455_44BF_BD60_A51096D94623_.wvu.FilterData">DemographicData!$A$1:$E$196</definedName>
  </definedNames>
  <calcPr/>
  <customWorkbookViews>
    <customWorkbookView activeSheetId="0" maximized="1" windowHeight="0" windowWidth="0" guid="{AD6C6178-A455-44BF-BD60-A51096D94623}" name="Filter 1"/>
  </customWorkbookViews>
  <pivotCaches>
    <pivotCache cacheId="0" r:id="rId5"/>
  </pivotCaches>
</workbook>
</file>

<file path=xl/sharedStrings.xml><?xml version="1.0" encoding="utf-8"?>
<sst xmlns="http://schemas.openxmlformats.org/spreadsheetml/2006/main" count="829" uniqueCount="435">
  <si>
    <t>Country Name</t>
  </si>
  <si>
    <t>Country Code</t>
  </si>
  <si>
    <t>Birth rate</t>
  </si>
  <si>
    <t>Internet users</t>
  </si>
  <si>
    <t>Income Group</t>
  </si>
  <si>
    <t>As an Excel expert, you need to perform the following tasks with the given dataset, which consists of the demographic details of various countries.</t>
  </si>
  <si>
    <t>Aruba</t>
  </si>
  <si>
    <t>ABW</t>
  </si>
  <si>
    <t>High income</t>
  </si>
  <si>
    <t>1)</t>
  </si>
  <si>
    <t>Create the name range for birth rate and income group.</t>
  </si>
  <si>
    <t>Afghanistan</t>
  </si>
  <si>
    <t>AFG</t>
  </si>
  <si>
    <t>Low income</t>
  </si>
  <si>
    <t>Created on column C and D</t>
  </si>
  <si>
    <t>Angola</t>
  </si>
  <si>
    <t>AGO</t>
  </si>
  <si>
    <t>Upper middle income</t>
  </si>
  <si>
    <t>2)</t>
  </si>
  <si>
    <t>Calculate various statistical details:</t>
  </si>
  <si>
    <t>Albania</t>
  </si>
  <si>
    <t>ALB</t>
  </si>
  <si>
    <t>i)</t>
  </si>
  <si>
    <t>Mean of birth rate and internet users.</t>
  </si>
  <si>
    <t>United Arab Emirates</t>
  </si>
  <si>
    <t>ARE</t>
  </si>
  <si>
    <t>Answer</t>
  </si>
  <si>
    <t>Argentina</t>
  </si>
  <si>
    <t>ARG</t>
  </si>
  <si>
    <t>Mean of internet users</t>
  </si>
  <si>
    <t>Armenia</t>
  </si>
  <si>
    <t>ARM</t>
  </si>
  <si>
    <t>Lower middle income</t>
  </si>
  <si>
    <t>ii)</t>
  </si>
  <si>
    <t>Median of birth rate and internet users.</t>
  </si>
  <si>
    <t>Antigua and Barbuda</t>
  </si>
  <si>
    <t>ATG</t>
  </si>
  <si>
    <t xml:space="preserve">Median of birth rate </t>
  </si>
  <si>
    <t>Australia</t>
  </si>
  <si>
    <t>AUS</t>
  </si>
  <si>
    <t>Median of internet users</t>
  </si>
  <si>
    <t>Austria</t>
  </si>
  <si>
    <t>AUT</t>
  </si>
  <si>
    <t>Azerbaijan</t>
  </si>
  <si>
    <t>AZE</t>
  </si>
  <si>
    <t>iv)</t>
  </si>
  <si>
    <t>Variance of birth rate and internet users (consider both the population and sample variances).</t>
  </si>
  <si>
    <t>Burundi</t>
  </si>
  <si>
    <t>BDI</t>
  </si>
  <si>
    <t>variance of birth rate</t>
  </si>
  <si>
    <t>Belgium</t>
  </si>
  <si>
    <t>BEL</t>
  </si>
  <si>
    <t>variance of internet users</t>
  </si>
  <si>
    <t>Benin</t>
  </si>
  <si>
    <t>BEN</t>
  </si>
  <si>
    <t>Burkina Faso</t>
  </si>
  <si>
    <t>BFA</t>
  </si>
  <si>
    <t>v)</t>
  </si>
  <si>
    <t>Standard deviation of birth rate and internet users (consider both the population and sample standard deviations).</t>
  </si>
  <si>
    <t>Bangladesh</t>
  </si>
  <si>
    <t>BGD</t>
  </si>
  <si>
    <t>std of birth rate</t>
  </si>
  <si>
    <t>Bulgaria</t>
  </si>
  <si>
    <t>BGR</t>
  </si>
  <si>
    <t>std of internet users</t>
  </si>
  <si>
    <t>Bahrain</t>
  </si>
  <si>
    <t>BHR</t>
  </si>
  <si>
    <t>Bahamas, The</t>
  </si>
  <si>
    <t>BHS</t>
  </si>
  <si>
    <t>vi)</t>
  </si>
  <si>
    <t>IQR of birth rate and internet users.</t>
  </si>
  <si>
    <t>Bosnia and Herzegovina</t>
  </si>
  <si>
    <t>BIH</t>
  </si>
  <si>
    <t>Q1 of birth rate</t>
  </si>
  <si>
    <t>Belarus</t>
  </si>
  <si>
    <t>BLR</t>
  </si>
  <si>
    <t>Q3 of birth rate</t>
  </si>
  <si>
    <t>Belize</t>
  </si>
  <si>
    <t>BLZ</t>
  </si>
  <si>
    <t>IQR = Q3-Q1</t>
  </si>
  <si>
    <t>Bermuda</t>
  </si>
  <si>
    <t>BMU</t>
  </si>
  <si>
    <t>Bolivia</t>
  </si>
  <si>
    <t>BOL</t>
  </si>
  <si>
    <t>Q1 of internet users</t>
  </si>
  <si>
    <t>Brazil</t>
  </si>
  <si>
    <t>BRA</t>
  </si>
  <si>
    <t>Q3 of internet users</t>
  </si>
  <si>
    <t>Barbados</t>
  </si>
  <si>
    <t>BRB</t>
  </si>
  <si>
    <t>IQR= Q3-Q1</t>
  </si>
  <si>
    <t>Brunei Darussalam</t>
  </si>
  <si>
    <t>BRN</t>
  </si>
  <si>
    <t>Bhutan</t>
  </si>
  <si>
    <t>BTN</t>
  </si>
  <si>
    <t>Create filters on country and income groups:</t>
  </si>
  <si>
    <t>Botswana</t>
  </si>
  <si>
    <t>BWA</t>
  </si>
  <si>
    <t>Central African Republic</t>
  </si>
  <si>
    <t>CAF</t>
  </si>
  <si>
    <t>Use the country filter and check which income group India falls under.</t>
  </si>
  <si>
    <t>Canada</t>
  </si>
  <si>
    <t>CAN</t>
  </si>
  <si>
    <t>Switzerland</t>
  </si>
  <si>
    <t>CHE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</si>
  <si>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</si>
  <si>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</si>
  <si>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</si>
  <si>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</si>
  <si>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</si>
  <si>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</si>
  <si>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</si>
  <si>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</si>
  <si>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</si>
  <si>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</si>
  <si>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</si>
  <si>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</si>
  <si>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</si>
  <si>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</si>
  <si>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</si>
  <si>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</si>
  <si>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</si>
  <si>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</si>
  <si>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Cuba</t>
  </si>
  <si>
    <t>CUB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</si>
  <si>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</si>
  <si>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</si>
  <si>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</si>
  <si>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</si>
  <si>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</si>
  <si>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</si>
  <si>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</si>
  <si>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</si>
  <si>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</si>
  <si>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</si>
  <si>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Denmark</t>
  </si>
  <si>
    <t>DNK</t>
  </si>
  <si>
    <t>Dominican Republic</t>
  </si>
  <si>
    <t>DOM</t>
  </si>
  <si>
    <t>Algeria</t>
  </si>
  <si>
    <t>DZA</t>
  </si>
  <si>
    <t>Ecuador</t>
  </si>
  <si>
    <t>ECU</t>
  </si>
  <si>
    <t>Egypt, Arab Rep.</t>
  </si>
  <si>
    <t>EGY</t>
  </si>
  <si>
    <t>Eritrea</t>
  </si>
  <si>
    <t>ERI</t>
  </si>
  <si>
    <t>Spain</t>
  </si>
  <si>
    <t>ESP</t>
  </si>
  <si>
    <t>Estonia</t>
  </si>
  <si>
    <t>EST</t>
  </si>
  <si>
    <t>Filter all the countries of the same income group as India and take the count of countries.</t>
  </si>
  <si>
    <t>Ethiopia</t>
  </si>
  <si>
    <t>ETH</t>
  </si>
  <si>
    <t>Count is 50</t>
  </si>
  <si>
    <t>Finland</t>
  </si>
  <si>
    <t>FIN</t>
  </si>
  <si>
    <t>Fiji</t>
  </si>
  <si>
    <t>FJI</t>
  </si>
  <si>
    <t>France</t>
  </si>
  <si>
    <t>FRA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</si>
  <si>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</si>
  <si>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</si>
  <si>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</si>
  <si>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</si>
  <si>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</si>
  <si>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</si>
  <si>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</si>
  <si>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</si>
  <si>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</si>
  <si>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</si>
  <si>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</si>
  <si>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</si>
  <si>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</si>
  <si>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</si>
  <si>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</si>
  <si>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</si>
  <si>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</si>
  <si>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</si>
  <si>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</si>
  <si>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</si>
  <si>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</si>
  <si>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</si>
  <si>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</si>
  <si>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</si>
  <si>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</si>
  <si>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</si>
  <si>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</si>
  <si>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</si>
  <si>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</si>
  <si>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</si>
  <si>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Hong Kong SAR, China</t>
  </si>
  <si>
    <t>HKG</t>
  </si>
  <si>
    <t>Honduras</t>
  </si>
  <si>
    <t>HND</t>
  </si>
  <si>
    <t>Croatia</t>
  </si>
  <si>
    <t>HRV</t>
  </si>
  <si>
    <t>Haiti</t>
  </si>
  <si>
    <t>HTI</t>
  </si>
  <si>
    <t>Hungary</t>
  </si>
  <si>
    <t>HUN</t>
  </si>
  <si>
    <t>Indonesia</t>
  </si>
  <si>
    <t>IDN</t>
  </si>
  <si>
    <t>India</t>
  </si>
  <si>
    <t>IND</t>
  </si>
  <si>
    <t>Create the pivot table and add country, income group, and internet users in the same Excel sheet.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</si>
  <si>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</si>
  <si>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</si>
  <si>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</si>
  <si>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</si>
  <si>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</si>
  <si>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</si>
  <si>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</si>
  <si>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</si>
  <si>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</si>
  <si>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</si>
  <si>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</si>
  <si>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</si>
  <si>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</si>
  <si>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</si>
  <si>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</si>
  <si>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</si>
  <si>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</si>
  <si>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</si>
  <si>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</si>
  <si>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</si>
  <si>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</si>
  <si>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</si>
  <si>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</si>
  <si>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</si>
  <si>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</si>
  <si>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</si>
  <si>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</si>
  <si>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</si>
  <si>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Korea, Rep.</t>
  </si>
  <si>
    <t>KOR</t>
  </si>
  <si>
    <t>Kuwait</t>
  </si>
  <si>
    <t>KWT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</si>
  <si>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</si>
  <si>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</si>
  <si>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</si>
  <si>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</si>
  <si>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</si>
  <si>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</si>
  <si>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</si>
  <si>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</si>
  <si>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</si>
  <si>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</si>
  <si>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Liechtenstein</t>
  </si>
  <si>
    <t>LIE</t>
  </si>
  <si>
    <t>Sri Lanka</t>
  </si>
  <si>
    <t>LKA</t>
  </si>
  <si>
    <t>Lesotho</t>
  </si>
  <si>
    <t>LSO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</si>
  <si>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</si>
  <si>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</si>
  <si>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</si>
  <si>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</si>
  <si>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</si>
  <si>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</si>
  <si>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</si>
  <si>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</si>
  <si>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Morocco</t>
  </si>
  <si>
    <t>MAR</t>
  </si>
  <si>
    <t>Moldova</t>
  </si>
  <si>
    <t>MDA</t>
  </si>
  <si>
    <t>Madagascar</t>
  </si>
  <si>
    <t>MDG</t>
  </si>
  <si>
    <t>Maldives</t>
  </si>
  <si>
    <t>MDV</t>
  </si>
  <si>
    <t>Mexico</t>
  </si>
  <si>
    <t>MEX</t>
  </si>
  <si>
    <t>Macedonia, FYR</t>
  </si>
  <si>
    <t>MKD</t>
  </si>
  <si>
    <t>Mali</t>
  </si>
  <si>
    <t>MLI</t>
  </si>
  <si>
    <t>Malta</t>
  </si>
  <si>
    <t>MLT</t>
  </si>
  <si>
    <t>Myanmar</t>
  </si>
  <si>
    <t>MMR</t>
  </si>
  <si>
    <t>Montenegro</t>
  </si>
  <si>
    <t>MNE</t>
  </si>
  <si>
    <t>Chad</t>
  </si>
  <si>
    <t>Mongolia</t>
  </si>
  <si>
    <t>MNG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</si>
  <si>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</si>
  <si>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</si>
  <si>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</si>
  <si>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</si>
  <si>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</si>
  <si>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</si>
  <si>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</si>
  <si>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</si>
  <si>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Congo, Dem. Rep.</t>
  </si>
  <si>
    <t>Malaysia</t>
  </si>
  <si>
    <t>MYS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</si>
  <si>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</si>
  <si>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</si>
  <si>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</si>
  <si>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</si>
  <si>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</si>
  <si>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</si>
  <si>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</si>
  <si>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</si>
  <si>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</si>
  <si>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</si>
  <si>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</si>
  <si>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</si>
  <si>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</si>
  <si>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</si>
  <si>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</si>
  <si>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</si>
  <si>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New Zealand</t>
  </si>
  <si>
    <t>NZL</t>
  </si>
  <si>
    <t>Oman</t>
  </si>
  <si>
    <t>OMN</t>
  </si>
  <si>
    <t>Pakistan</t>
  </si>
  <si>
    <t>PAK</t>
  </si>
  <si>
    <t>Panama</t>
  </si>
  <si>
    <t>PAN</t>
  </si>
  <si>
    <t>El Salvador</t>
  </si>
  <si>
    <t>Peru</t>
  </si>
  <si>
    <t>PER</t>
  </si>
  <si>
    <t>Philippines</t>
  </si>
  <si>
    <t>PHL</t>
  </si>
  <si>
    <t>Papua New Guinea</t>
  </si>
  <si>
    <t>PNG</t>
  </si>
  <si>
    <t>Poland</t>
  </si>
  <si>
    <t>POL</t>
  </si>
  <si>
    <t>Puerto Rico</t>
  </si>
  <si>
    <t>PRI</t>
  </si>
  <si>
    <t>Portugal</t>
  </si>
  <si>
    <t>PRT</t>
  </si>
  <si>
    <t>Paraguay</t>
  </si>
  <si>
    <t>PRY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</si>
  <si>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</si>
  <si>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</si>
  <si>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</si>
  <si>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</si>
  <si>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</si>
  <si>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</si>
  <si>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</si>
  <si>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</si>
  <si>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</si>
  <si>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</si>
  <si>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</si>
  <si>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</si>
  <si>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</si>
  <si>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</si>
  <si>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</si>
  <si>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</si>
  <si>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</si>
  <si>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</si>
  <si>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</si>
  <si>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</si>
  <si>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</si>
  <si>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</si>
  <si>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SLV</t>
  </si>
  <si>
    <t>Somalia</t>
  </si>
  <si>
    <t>SOM</t>
  </si>
  <si>
    <t>Serbia</t>
  </si>
  <si>
    <t>SRB</t>
  </si>
  <si>
    <t>South Sudan</t>
  </si>
  <si>
    <t>SSD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</si>
  <si>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</si>
  <si>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</si>
  <si>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</si>
  <si>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</si>
  <si>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</si>
  <si>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</si>
  <si>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</si>
  <si>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</si>
  <si>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</si>
  <si>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</si>
  <si>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Swaziland</t>
  </si>
  <si>
    <t>SWZ</t>
  </si>
  <si>
    <t>Seychelles</t>
  </si>
  <si>
    <t>SYC</t>
  </si>
  <si>
    <t>Syrian Arab Republic</t>
  </si>
  <si>
    <t>SYR</t>
  </si>
  <si>
    <t>TCD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</si>
  <si>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</si>
  <si>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</si>
  <si>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</si>
  <si>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</si>
  <si>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</si>
  <si>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</si>
  <si>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</si>
  <si>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</si>
  <si>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Timor-Leste</t>
  </si>
  <si>
    <t>TLS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</si>
  <si>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</si>
  <si>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</si>
  <si>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</si>
  <si>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</si>
  <si>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</si>
  <si>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</si>
  <si>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</si>
  <si>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</si>
  <si>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Tanzania</t>
  </si>
  <si>
    <t>TZA</t>
  </si>
  <si>
    <t>Uganda</t>
  </si>
  <si>
    <t>UGA</t>
  </si>
  <si>
    <t>Ukraine</t>
  </si>
  <si>
    <t>UKR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</si>
  <si>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</si>
  <si>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</si>
  <si>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</si>
  <si>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</si>
  <si>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</si>
  <si>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</si>
  <si>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</si>
  <si>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</si>
  <si>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</si>
  <si>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</si>
  <si>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Virgin Islands (U.S.)</t>
  </si>
  <si>
    <t>VIR</t>
  </si>
  <si>
    <t>Vietnam</t>
  </si>
  <si>
    <t>VNM</t>
  </si>
  <si>
    <t>Vanuatu</t>
  </si>
  <si>
    <t>VUT</t>
  </si>
  <si>
    <t>West Bank and Gaza</t>
  </si>
  <si>
    <t>PSE</t>
  </si>
  <si>
    <t>Samoa</t>
  </si>
  <si>
    <t>WSM</t>
  </si>
  <si>
    <t>Yemen, Rep.</t>
  </si>
  <si>
    <t>YEM</t>
  </si>
  <si>
    <t>South Africa</t>
  </si>
  <si>
    <t>ZAF</t>
  </si>
  <si>
    <t>COD</t>
  </si>
  <si>
    <t>Zambia</t>
  </si>
  <si>
    <t>ZMB</t>
  </si>
  <si>
    <t>Zimbabwe</t>
  </si>
  <si>
    <t>ZWE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</si>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</sst>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color rgb="FF000000"/>
      <name val="&quot;Public Sans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2" fontId="2" numFmtId="0" xfId="0" applyAlignment="1" applyFill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pivotCacheDefinition" Target="pivotCache/pivotCacheDefinition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28575</xdr:colOff>
      <xdr:row>32</xdr:row>
      <xdr:rowOff>47625</xdr:rowOff>
    </xdr:from>
    <xdr:ext cx="5924550" cy="385762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504825</xdr:colOff>
      <xdr:row>59</xdr:row>
      <xdr:rowOff>9525</xdr:rowOff>
    </xdr:from>
    <xdr:ext cx="5924550" cy="38576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96" sheet="DemographicData"/>
  </cacheSource>
  <cacheFields>
    <cacheField name="Country Name" numFmtId="0">
      <sharedItems>
        <s v="Aruba"/>
        <s v="Afghanistan"/>
        <s v="Angola"/>
        <s v="Albania"/>
        <s v="United Arab Emirates"/>
        <s v="Argentina"/>
        <s v="Armenia"/>
        <s v="Antigua and Barbuda"/>
        <s v="Australia"/>
        <s v="Austria"/>
        <s v="Azerbaijan"/>
        <s v="Burundi"/>
        <s v="Belgium"/>
        <s v="Benin"/>
        <s v="Burkina Faso"/>
        <s v="Bangladesh"/>
        <s v="Bulgaria"/>
        <s v="Bahrain"/>
        <s v="Bahamas, The"/>
        <s v="Bosnia and Herzegovina"/>
        <s v="Belarus"/>
        <s v="Belize"/>
        <s v="Bermuda"/>
        <s v="Bolivia"/>
        <s v="Brazil"/>
        <s v="Barbados"/>
        <s v="Brunei Darussalam"/>
        <s v="Bhutan"/>
        <s v="Botswana"/>
        <s v="Central African Republic"/>
        <s v="Canada"/>
        <s v="Switzerland"/>
        <s v="Chile"/>
        <s v="China"/>
        <s v="Cote d'Ivoire"/>
        <s v="Cameroon"/>
        <s v="Congo, Rep."/>
        <s v="Colombia"/>
        <s v="Comoros"/>
        <s v="Cabo Verde"/>
        <s v="Costa Rica"/>
        <s v="Cuba"/>
        <s v="Cayman Islands"/>
        <s v="Cyprus"/>
        <s v="Czech Republic"/>
        <s v="Germany"/>
        <s v="Djibouti"/>
        <s v="Denmark"/>
        <s v="Dominican Republic"/>
        <s v="Algeria"/>
        <s v="Ecuador"/>
        <s v="Egypt, Arab Rep."/>
        <s v="Eritrea"/>
        <s v="Spain"/>
        <s v="Estonia"/>
        <s v="Ethiopia"/>
        <s v="Finland"/>
        <s v="Fiji"/>
        <s v="France"/>
        <s v="Micronesia, Fed. Sts."/>
        <s v="Gabon"/>
        <s v="United Kingdom"/>
        <s v="Georgia"/>
        <s v="Ghana"/>
        <s v="Guinea"/>
        <s v="Gambia, The"/>
        <s v="Guinea-Bissau"/>
        <s v="Equatorial Guinea"/>
        <s v="Greece"/>
        <s v="Grenada"/>
        <s v="Greenland"/>
        <s v="Guatemala"/>
        <s v="Guam"/>
        <s v="Guyana"/>
        <s v="Hong Kong SAR, China"/>
        <s v="Honduras"/>
        <s v="Croatia"/>
        <s v="Haiti"/>
        <s v="Hungary"/>
        <s v="Indonesia"/>
        <s v="India"/>
        <s v="Ireland"/>
        <s v="Iran, Islamic Rep."/>
        <s v="Iraq"/>
        <s v="Iceland"/>
        <s v="Israel"/>
        <s v="Italy"/>
        <s v="Jamaica"/>
        <s v="Jordan"/>
        <s v="Japan"/>
        <s v="Kazakhstan"/>
        <s v="Kenya"/>
        <s v="Kyrgyz Republic"/>
        <s v="Cambodia"/>
        <s v="Kiribati"/>
        <s v="Korea, Rep."/>
        <s v="Kuwait"/>
        <s v="Lao PDR"/>
        <s v="Lebanon"/>
        <s v="Liberia"/>
        <s v="Libya"/>
        <s v="St. Lucia"/>
        <s v="Liechtenstein"/>
        <s v="Sri Lanka"/>
        <s v="Lesotho"/>
        <s v="Lithuania"/>
        <s v="Luxembourg"/>
        <s v="Latvia"/>
        <s v="Macao SAR, China"/>
        <s v="Morocco"/>
        <s v="Moldova"/>
        <s v="Madagascar"/>
        <s v="Maldives"/>
        <s v="Mexico"/>
        <s v="Macedonia, FYR"/>
        <s v="Mali"/>
        <s v="Malta"/>
        <s v="Myanmar"/>
        <s v="Montenegro"/>
        <s v="Mongolia"/>
        <s v="Mozambique"/>
        <s v="Mauritania"/>
        <s v="Mauritius"/>
        <s v="Malawi"/>
        <s v="Malaysia"/>
        <s v="Namibia"/>
        <s v="New Caledonia"/>
        <s v="Niger"/>
        <s v="Nigeria"/>
        <s v="Nicaragua"/>
        <s v="Netherlands"/>
        <s v="Norway"/>
        <s v="Nepal"/>
        <s v="New Zealand"/>
        <s v="Oman"/>
        <s v="Pakistan"/>
        <s v="Panama"/>
        <s v="Peru"/>
        <s v="Philippines"/>
        <s v="Papua New Guinea"/>
        <s v="Poland"/>
        <s v="Puerto Rico"/>
        <s v="Portugal"/>
        <s v="Paraguay"/>
        <s v="French Polynesia"/>
        <s v="Qatar"/>
        <s v="Romania"/>
        <s v="Russian Federation"/>
        <s v="Rwanda"/>
        <s v="Saudi Arabia"/>
        <s v="Sudan"/>
        <s v="Senegal"/>
        <s v="Singapore"/>
        <s v="Solomon Islands"/>
        <s v="Sierra Leone"/>
        <s v="El Salvador"/>
        <s v="Somalia"/>
        <s v="Serbia"/>
        <s v="South Sudan"/>
        <s v="Sao Tome and Principe"/>
        <s v="Suriname"/>
        <s v="Slovak Republic"/>
        <s v="Slovenia"/>
        <s v="Sweden"/>
        <s v="Swaziland"/>
        <s v="Seychelles"/>
        <s v="Syrian Arab Republic"/>
        <s v="Chad"/>
        <s v="Togo"/>
        <s v="Thailand"/>
        <s v="Tajikistan"/>
        <s v="Turkmenistan"/>
        <s v="Timor-Leste"/>
        <s v="Tonga"/>
        <s v="Trinidad and Tobago"/>
        <s v="Tunisia"/>
        <s v="Turkey"/>
        <s v="Tanzania"/>
        <s v="Uganda"/>
        <s v="Ukraine"/>
        <s v="Uruguay"/>
        <s v="United States"/>
        <s v="Uzbekistan"/>
        <s v="St. Vincent and the Grenadines"/>
        <s v="Venezuela, RB"/>
        <s v="Virgin Islands (U.S.)"/>
        <s v="Vietnam"/>
        <s v="Vanuatu"/>
        <s v="West Bank and Gaza"/>
        <s v="Samoa"/>
        <s v="Yemen, Rep."/>
        <s v="South Africa"/>
        <s v="Congo, Dem. Rep."/>
        <s v="Zambia"/>
        <s v="Zimbabwe"/>
      </sharedItems>
    </cacheField>
    <cacheField name="Country Code" numFmtId="0">
      <sharedItems>
        <s v="ABW"/>
        <s v="AFG"/>
        <s v="AGO"/>
        <s v="ALB"/>
        <s v="ARE"/>
        <s v="ARG"/>
        <s v="ARM"/>
        <s v="ATG"/>
        <s v="AUS"/>
        <s v="AUT"/>
        <s v="AZE"/>
        <s v="BDI"/>
        <s v="BEL"/>
        <s v="BEN"/>
        <s v="BFA"/>
        <s v="BGD"/>
        <s v="BGR"/>
        <s v="BHR"/>
        <s v="BHS"/>
        <s v="BIH"/>
        <s v="BLR"/>
        <s v="BLZ"/>
        <s v="BMU"/>
        <s v="BOL"/>
        <s v="BRA"/>
        <s v="BRB"/>
        <s v="BRN"/>
        <s v="BTN"/>
        <s v="BWA"/>
        <s v="CAF"/>
        <s v="CAN"/>
        <s v="CHE"/>
        <s v="CHL"/>
        <s v="CHN"/>
        <s v="CIV"/>
        <s v="CMR"/>
        <s v="COG"/>
        <s v="COL"/>
        <s v="COM"/>
        <s v="CPV"/>
        <s v="CRI"/>
        <s v="CUB"/>
        <s v="CYM"/>
        <s v="CYP"/>
        <s v="CZE"/>
        <s v="DEU"/>
        <s v="DJI"/>
        <s v="DNK"/>
        <s v="DOM"/>
        <s v="DZA"/>
        <s v="ECU"/>
        <s v="EGY"/>
        <s v="ERI"/>
        <s v="ESP"/>
        <s v="EST"/>
        <s v="ETH"/>
        <s v="FIN"/>
        <s v="FJI"/>
        <s v="FRA"/>
        <s v="FSM"/>
        <s v="GAB"/>
        <s v="GBR"/>
        <s v="GEO"/>
        <s v="GHA"/>
        <s v="GIN"/>
        <s v="GMB"/>
        <s v="GNB"/>
        <s v="GNQ"/>
        <s v="GRC"/>
        <s v="GRD"/>
        <s v="GRL"/>
        <s v="GTM"/>
        <s v="GUM"/>
        <s v="GUY"/>
        <s v="HKG"/>
        <s v="HND"/>
        <s v="HRV"/>
        <s v="HTI"/>
        <s v="HUN"/>
        <s v="IDN"/>
        <s v="IND"/>
        <s v="IRL"/>
        <s v="IRN"/>
        <s v="IRQ"/>
        <s v="ISL"/>
        <s v="ISR"/>
        <s v="ITA"/>
        <s v="JAM"/>
        <s v="JOR"/>
        <s v="JPN"/>
        <s v="KAZ"/>
        <s v="KEN"/>
        <s v="KGZ"/>
        <s v="KHM"/>
        <s v="KIR"/>
        <s v="KOR"/>
        <s v="KWT"/>
        <s v="LAO"/>
        <s v="LBN"/>
        <s v="LBR"/>
        <s v="LBY"/>
        <s v="LCA"/>
        <s v="LIE"/>
        <s v="LKA"/>
        <s v="LSO"/>
        <s v="LTU"/>
        <s v="LUX"/>
        <s v="LVA"/>
        <s v="MAC"/>
        <s v="MAR"/>
        <s v="MDA"/>
        <s v="MDG"/>
        <s v="MDV"/>
        <s v="MEX"/>
        <s v="MKD"/>
        <s v="MLI"/>
        <s v="MLT"/>
        <s v="MMR"/>
        <s v="MNE"/>
        <s v="MNG"/>
        <s v="MOZ"/>
        <s v="MRT"/>
        <s v="MUS"/>
        <s v="MWI"/>
        <s v="MYS"/>
        <s v="NAM"/>
        <s v="NCL"/>
        <s v="NER"/>
        <s v="NGA"/>
        <s v="NIC"/>
        <s v="NLD"/>
        <s v="NOR"/>
        <s v="NPL"/>
        <s v="NZL"/>
        <s v="OMN"/>
        <s v="PAK"/>
        <s v="PAN"/>
        <s v="PER"/>
        <s v="PHL"/>
        <s v="PNG"/>
        <s v="POL"/>
        <s v="PRI"/>
        <s v="PRT"/>
        <s v="PRY"/>
        <s v="PYF"/>
        <s v="QAT"/>
        <s v="ROU"/>
        <s v="RUS"/>
        <s v="RWA"/>
        <s v="SAU"/>
        <s v="SDN"/>
        <s v="SEN"/>
        <s v="SGP"/>
        <s v="SLB"/>
        <s v="SLE"/>
        <s v="SLV"/>
        <s v="SOM"/>
        <s v="SRB"/>
        <s v="SSD"/>
        <s v="STP"/>
        <s v="SUR"/>
        <s v="SVK"/>
        <s v="SVN"/>
        <s v="SWE"/>
        <s v="SWZ"/>
        <s v="SYC"/>
        <s v="SYR"/>
        <s v="TCD"/>
        <s v="TGO"/>
        <s v="THA"/>
        <s v="TJK"/>
        <s v="TKM"/>
        <s v="TLS"/>
        <s v="TON"/>
        <s v="TTO"/>
        <s v="TUN"/>
        <s v="TUR"/>
        <s v="TZA"/>
        <s v="UGA"/>
        <s v="UKR"/>
        <s v="URY"/>
        <s v="USA"/>
        <s v="UZB"/>
        <s v="VCT"/>
        <s v="VEN"/>
        <s v="VIR"/>
        <s v="VNM"/>
        <s v="VUT"/>
        <s v="PSE"/>
        <s v="WSM"/>
        <s v="YEM"/>
        <s v="ZAF"/>
        <s v="COD"/>
        <s v="ZMB"/>
        <s v="ZWE"/>
      </sharedItems>
    </cacheField>
    <cacheField name="Birth rate" numFmtId="0">
      <sharedItems containsSemiMixedTypes="0" containsString="0" containsNumber="1">
        <n v="10.244"/>
        <n v="35.253"/>
        <n v="45.985"/>
        <n v="12.877"/>
        <n v="11.044"/>
        <n v="17.716"/>
        <n v="13.308"/>
        <n v="16.447"/>
        <n v="13.2"/>
        <n v="9.4"/>
        <n v="18.3"/>
        <n v="44.151"/>
        <n v="11.2"/>
        <n v="36.44"/>
        <n v="40.551"/>
        <n v="20.142"/>
        <n v="9.2"/>
        <n v="15.04"/>
        <n v="15.339"/>
        <n v="9.062"/>
        <n v="12.5"/>
        <n v="23.092"/>
        <n v="10.4"/>
        <n v="24.236"/>
        <n v="14.931"/>
        <n v="12.188"/>
        <n v="16.405"/>
        <n v="18.134"/>
        <n v="25.267"/>
        <n v="34.076"/>
        <n v="10.9"/>
        <n v="10.2"/>
        <n v="13.385"/>
        <n v="12.1"/>
        <n v="37.32"/>
        <n v="37.236"/>
        <n v="37.011"/>
        <n v="16.076"/>
        <n v="34.326"/>
        <n v="21.625"/>
        <n v="15.022"/>
        <n v="11.436"/>
        <n v="8.5"/>
        <n v="25.486"/>
        <n v="10.0"/>
        <n v="21.198"/>
        <n v="24.738"/>
        <n v="21.07"/>
        <n v="28.032"/>
        <n v="34.8"/>
        <n v="9.1"/>
        <n v="10.3"/>
        <n v="32.925"/>
        <n v="10.7"/>
        <n v="20.463"/>
        <n v="12.3"/>
        <n v="23.511"/>
        <n v="30.555"/>
        <n v="12.2"/>
        <n v="13.332"/>
        <n v="33.131"/>
        <n v="37.337"/>
        <n v="42.525"/>
        <n v="37.503"/>
        <n v="35.362"/>
        <n v="19.334"/>
        <n v="14.5"/>
        <n v="27.465"/>
        <n v="17.389"/>
        <n v="18.885"/>
        <n v="7.9"/>
        <n v="21.593"/>
        <n v="25.345"/>
        <n v="20.297"/>
        <n v="20.291"/>
        <n v="15.0"/>
        <n v="17.9"/>
        <n v="31.093"/>
        <n v="13.4"/>
        <n v="21.3"/>
        <n v="13.54"/>
        <n v="27.046"/>
        <n v="8.2"/>
        <n v="22.73"/>
        <n v="35.194"/>
        <n v="27.2"/>
        <n v="24.462"/>
        <n v="29.044"/>
        <n v="8.6"/>
        <n v="20.575"/>
        <n v="27.051"/>
        <n v="13.426"/>
        <n v="35.521"/>
        <n v="21.425"/>
        <n v="15.43"/>
        <n v="17.863"/>
        <n v="28.738"/>
        <n v="10.1"/>
        <n v="11.3"/>
        <n v="11.256"/>
        <n v="21.023"/>
        <n v="12.141"/>
        <n v="34.686"/>
        <n v="21.447"/>
        <n v="19.104"/>
        <n v="11.222"/>
        <n v="44.138"/>
        <n v="9.5"/>
        <n v="18.119"/>
        <n v="11.616"/>
        <n v="24.275"/>
        <n v="39.705"/>
        <n v="33.801"/>
        <n v="39.459"/>
        <n v="16.805"/>
        <n v="29.937"/>
        <n v="17.0"/>
        <n v="49.661"/>
        <n v="40.045"/>
        <n v="20.788"/>
        <n v="11.6"/>
        <n v="20.923"/>
        <n v="13.12"/>
        <n v="20.419"/>
        <n v="29.582"/>
        <n v="19.68"/>
        <n v="20.198"/>
        <n v="23.79"/>
        <n v="28.899"/>
        <n v="9.6"/>
        <n v="10.8"/>
        <n v="21.588"/>
        <n v="16.393"/>
        <n v="11.94"/>
        <n v="8.8"/>
        <n v="32.689"/>
        <n v="20.576"/>
        <n v="33.477"/>
        <n v="38.533"/>
        <n v="9.3"/>
        <n v="30.578"/>
        <n v="36.729"/>
        <n v="17.476"/>
        <n v="43.891"/>
        <n v="37.126"/>
        <n v="34.537"/>
        <n v="18.455"/>
        <n v="11.8"/>
        <n v="30.093"/>
        <n v="18.6"/>
        <n v="24.043"/>
        <n v="45.745"/>
        <n v="36.08"/>
        <n v="11.041"/>
        <n v="30.792"/>
        <n v="21.322"/>
        <n v="35.755"/>
        <n v="25.409"/>
        <n v="14.59"/>
        <n v="19.8"/>
        <n v="16.836"/>
        <n v="39.518"/>
        <n v="43.474"/>
        <n v="11.1"/>
        <n v="14.374"/>
        <n v="22.5"/>
        <n v="16.306"/>
        <n v="19.842"/>
        <n v="15.537"/>
        <n v="26.739"/>
        <n v="30.394"/>
        <n v="26.172"/>
        <n v="32.947"/>
        <n v="20.85"/>
        <n v="42.394"/>
        <n v="40.471"/>
        <n v="35.715"/>
      </sharedItems>
    </cacheField>
    <cacheField name="Internet users" numFmtId="0">
      <sharedItems containsSemiMixedTypes="0" containsString="0" containsNumber="1">
        <n v="78.9"/>
        <n v="5.9"/>
        <n v="19.1"/>
        <n v="57.2"/>
        <n v="88.0"/>
        <n v="59.9"/>
        <n v="41.9"/>
        <n v="63.4"/>
        <n v="83.0"/>
        <n v="80.6188"/>
        <n v="58.7"/>
        <n v="1.3"/>
        <n v="82.1702"/>
        <n v="4.9"/>
        <n v="9.1"/>
        <n v="6.63"/>
        <n v="53.0615"/>
        <n v="90.0000397"/>
        <n v="72.0"/>
        <n v="57.79"/>
        <n v="54.17"/>
        <n v="33.6"/>
        <n v="95.3"/>
        <n v="36.94"/>
        <n v="51.04"/>
        <n v="73.0"/>
        <n v="64.5"/>
        <n v="29.9"/>
        <n v="15.0"/>
        <n v="3.5"/>
        <n v="85.8"/>
        <n v="86.34"/>
        <n v="66.5"/>
        <n v="45.8"/>
        <n v="8.4"/>
        <n v="6.4"/>
        <n v="6.6"/>
        <n v="51.7"/>
        <n v="6.5"/>
        <n v="37.5"/>
        <n v="45.96"/>
        <n v="27.93"/>
        <n v="74.1"/>
        <n v="65.4548"/>
        <n v="74.1104"/>
        <n v="84.17"/>
        <n v="9.5"/>
        <n v="94.6297"/>
        <n v="45.9"/>
        <n v="16.5"/>
        <n v="40.35368423"/>
        <n v="29.4"/>
        <n v="0.9"/>
        <n v="71.635"/>
        <n v="79.4"/>
        <n v="1.9"/>
        <n v="91.5144"/>
        <n v="37.1"/>
        <n v="81.9198"/>
        <n v="27.8"/>
        <n v="9.2"/>
        <n v="89.8441"/>
        <n v="43.3"/>
        <n v="12.3"/>
        <n v="1.6"/>
        <n v="14.0"/>
        <n v="3.1"/>
        <n v="16.4"/>
        <n v="59.8663"/>
        <n v="35.0"/>
        <n v="65.8"/>
        <n v="19.7"/>
        <n v="65.4"/>
        <n v="74.2"/>
        <n v="17.8"/>
        <n v="66.7476"/>
        <n v="10.6"/>
        <n v="72.6439"/>
        <n v="14.94"/>
        <n v="15.1"/>
        <n v="78.2477"/>
        <n v="29.95"/>
        <n v="96.5468"/>
        <n v="70.8"/>
        <n v="58.4593"/>
        <n v="41.0"/>
        <n v="89.71"/>
        <n v="54.0"/>
        <n v="39.0"/>
        <n v="23.0"/>
        <n v="6.8"/>
        <n v="11.5"/>
        <n v="84.77"/>
        <n v="75.46"/>
        <n v="12.5"/>
        <n v="70.5"/>
        <n v="3.2"/>
        <n v="46.2"/>
        <n v="93.8"/>
        <n v="21.9"/>
        <n v="5.0"/>
        <n v="68.4529"/>
        <n v="93.7765"/>
        <n v="75.2344"/>
        <n v="56.0"/>
        <n v="45.0"/>
        <n v="3.0"/>
        <n v="44.1"/>
        <n v="43.46"/>
        <n v="65.24"/>
        <n v="68.9138"/>
        <n v="60.31"/>
        <n v="20.0"/>
        <n v="5.4"/>
        <n v="6.2"/>
        <n v="5.05"/>
        <n v="66.97"/>
        <n v="13.9"/>
        <n v="66.0"/>
        <n v="1.7"/>
        <n v="38.0"/>
        <n v="15.5"/>
        <n v="93.9564"/>
        <n v="95.0534"/>
        <n v="13.3"/>
        <n v="82.78"/>
        <n v="66.45"/>
        <n v="10.9"/>
        <n v="44.03"/>
        <n v="39.2"/>
        <n v="37.0"/>
        <n v="62.8492"/>
        <n v="73.9"/>
        <n v="62.0956"/>
        <n v="36.9"/>
        <n v="56.8"/>
        <n v="85.3"/>
        <n v="49.7645"/>
        <n v="67.97"/>
        <n v="9.0"/>
        <n v="60.5"/>
        <n v="22.7"/>
        <n v="13.1"/>
        <n v="81.0"/>
        <n v="8.0"/>
        <n v="23.1093"/>
        <n v="1.5"/>
        <n v="51.5"/>
        <n v="14.1"/>
        <n v="37.4"/>
        <n v="77.8826"/>
        <n v="72.6756"/>
        <n v="94.7836"/>
        <n v="24.7"/>
        <n v="50.4"/>
        <n v="26.2"/>
        <n v="2.3"/>
        <n v="4.5"/>
        <n v="28.94"/>
        <n v="16.0"/>
        <n v="9.6"/>
        <n v="1.1"/>
        <n v="63.8"/>
        <n v="43.8"/>
        <n v="46.25"/>
        <n v="4.4"/>
        <n v="16.2"/>
        <n v="57.69"/>
        <n v="84.2"/>
        <n v="38.2"/>
        <n v="52.0"/>
        <n v="54.9"/>
        <n v="45.3"/>
        <n v="43.9"/>
        <n v="11.3"/>
        <n v="46.6"/>
        <n v="15.3"/>
        <n v="46.5"/>
        <n v="2.2"/>
        <n v="15.4"/>
        <n v="18.5"/>
      </sharedItems>
    </cacheField>
    <cacheField name="Income Group" numFmtId="0">
      <sharedItems>
        <s v="High income"/>
        <s v="Low income"/>
        <s v="Upper middle income"/>
        <s v="Lower middle income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emographicData" cacheId="0" dataCaption="" compact="0" compactData="0">
  <location ref="H84:J280" firstHeaderRow="0" firstDataRow="2" firstDataCol="0"/>
  <pivotFields>
    <pivotField name="Country Name" axis="axisRow" compact="0" outline="0" multipleItemSelectionAllowed="1" showAll="0" sortType="ascending">
      <items>
        <item x="1"/>
        <item x="3"/>
        <item x="49"/>
        <item x="2"/>
        <item x="7"/>
        <item x="5"/>
        <item x="6"/>
        <item x="0"/>
        <item x="8"/>
        <item x="9"/>
        <item x="10"/>
        <item x="18"/>
        <item x="17"/>
        <item x="15"/>
        <item x="25"/>
        <item x="20"/>
        <item x="12"/>
        <item x="21"/>
        <item x="13"/>
        <item x="22"/>
        <item x="27"/>
        <item x="23"/>
        <item x="19"/>
        <item x="28"/>
        <item x="24"/>
        <item x="26"/>
        <item x="16"/>
        <item x="14"/>
        <item x="11"/>
        <item x="39"/>
        <item x="93"/>
        <item x="35"/>
        <item x="30"/>
        <item x="42"/>
        <item x="29"/>
        <item x="167"/>
        <item x="32"/>
        <item x="33"/>
        <item x="37"/>
        <item x="38"/>
        <item x="192"/>
        <item x="36"/>
        <item x="40"/>
        <item x="34"/>
        <item x="76"/>
        <item x="41"/>
        <item x="43"/>
        <item x="44"/>
        <item x="47"/>
        <item x="46"/>
        <item x="48"/>
        <item x="50"/>
        <item x="51"/>
        <item x="155"/>
        <item x="67"/>
        <item x="52"/>
        <item x="54"/>
        <item x="55"/>
        <item x="57"/>
        <item x="56"/>
        <item x="58"/>
        <item x="144"/>
        <item x="60"/>
        <item x="65"/>
        <item x="62"/>
        <item x="45"/>
        <item x="63"/>
        <item x="68"/>
        <item x="70"/>
        <item x="69"/>
        <item x="72"/>
        <item x="71"/>
        <item x="64"/>
        <item x="66"/>
        <item x="73"/>
        <item x="77"/>
        <item x="75"/>
        <item x="74"/>
        <item x="78"/>
        <item x="84"/>
        <item x="80"/>
        <item x="79"/>
        <item x="82"/>
        <item x="83"/>
        <item x="81"/>
        <item x="85"/>
        <item x="86"/>
        <item x="87"/>
        <item x="89"/>
        <item x="88"/>
        <item x="90"/>
        <item x="91"/>
        <item x="94"/>
        <item x="95"/>
        <item x="96"/>
        <item x="92"/>
        <item x="97"/>
        <item x="107"/>
        <item x="98"/>
        <item x="104"/>
        <item x="99"/>
        <item x="100"/>
        <item x="102"/>
        <item x="105"/>
        <item x="106"/>
        <item x="108"/>
        <item x="114"/>
        <item x="111"/>
        <item x="123"/>
        <item x="124"/>
        <item x="112"/>
        <item x="115"/>
        <item x="116"/>
        <item x="121"/>
        <item x="122"/>
        <item x="113"/>
        <item x="59"/>
        <item x="110"/>
        <item x="119"/>
        <item x="118"/>
        <item x="109"/>
        <item x="120"/>
        <item x="117"/>
        <item x="125"/>
        <item x="132"/>
        <item x="130"/>
        <item x="126"/>
        <item x="133"/>
        <item x="129"/>
        <item x="127"/>
        <item x="128"/>
        <item x="131"/>
        <item x="134"/>
        <item x="135"/>
        <item x="136"/>
        <item x="139"/>
        <item x="143"/>
        <item x="137"/>
        <item x="138"/>
        <item x="140"/>
        <item x="142"/>
        <item x="141"/>
        <item x="145"/>
        <item x="146"/>
        <item x="147"/>
        <item x="148"/>
        <item x="189"/>
        <item x="159"/>
        <item x="149"/>
        <item x="151"/>
        <item x="157"/>
        <item x="165"/>
        <item x="154"/>
        <item x="152"/>
        <item x="161"/>
        <item x="162"/>
        <item x="153"/>
        <item x="156"/>
        <item x="191"/>
        <item x="158"/>
        <item x="53"/>
        <item x="103"/>
        <item x="101"/>
        <item x="183"/>
        <item x="150"/>
        <item x="160"/>
        <item x="164"/>
        <item x="163"/>
        <item x="31"/>
        <item x="166"/>
        <item x="170"/>
        <item x="177"/>
        <item x="169"/>
        <item x="172"/>
        <item x="168"/>
        <item x="173"/>
        <item x="174"/>
        <item x="175"/>
        <item x="176"/>
        <item x="171"/>
        <item x="178"/>
        <item x="179"/>
        <item x="4"/>
        <item x="61"/>
        <item x="181"/>
        <item x="180"/>
        <item x="182"/>
        <item x="187"/>
        <item x="184"/>
        <item x="186"/>
        <item x="185"/>
        <item x="188"/>
        <item x="190"/>
        <item x="193"/>
        <item x="194"/>
        <item t="default"/>
      </items>
    </pivotField>
    <pivotField name="Country Cod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name="Birth ra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t="default"/>
      </items>
    </pivotField>
    <pivotField name="Internet us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t="default"/>
      </items>
    </pivotField>
    <pivotField name="Income Group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0"/>
  </rowFields>
  <colFields>
    <field x="-2"/>
  </colFields>
  <dataFields>
    <dataField name="Birth rate" fld="2" baseField="0"/>
    <dataField name="Internet users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29"/>
    <col customWidth="1" min="2" max="2" width="12.14"/>
    <col customWidth="1" min="3" max="3" width="8.71"/>
    <col customWidth="1" min="4" max="4" width="12.29"/>
    <col customWidth="1" min="5" max="5" width="18.71"/>
    <col customWidth="1" min="6" max="7" width="8.71"/>
    <col customWidth="1" min="8" max="8" width="48.0"/>
    <col customWidth="1" min="9" max="200" width="8.71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H1" s="3" t="s">
        <v>5</v>
      </c>
    </row>
    <row r="2" ht="14.25" customHeight="1">
      <c r="A2" s="1" t="s">
        <v>6</v>
      </c>
      <c r="B2" s="1" t="s">
        <v>7</v>
      </c>
      <c r="C2" s="1">
        <v>10.244</v>
      </c>
      <c r="D2" s="1">
        <v>78.9</v>
      </c>
      <c r="E2" s="1" t="s">
        <v>8</v>
      </c>
      <c r="G2" s="4" t="s">
        <v>9</v>
      </c>
      <c r="H2" s="3" t="s">
        <v>10</v>
      </c>
    </row>
    <row r="3" ht="14.25" customHeight="1">
      <c r="A3" s="1" t="s">
        <v>11</v>
      </c>
      <c r="B3" s="1" t="s">
        <v>12</v>
      </c>
      <c r="C3" s="1">
        <v>35.253</v>
      </c>
      <c r="D3" s="1">
        <v>5.9</v>
      </c>
      <c r="E3" s="1" t="s">
        <v>13</v>
      </c>
      <c r="H3" s="4" t="s">
        <v>14</v>
      </c>
    </row>
    <row r="4" ht="14.25" customHeight="1">
      <c r="A4" s="1" t="s">
        <v>15</v>
      </c>
      <c r="B4" s="1" t="s">
        <v>16</v>
      </c>
      <c r="C4" s="1">
        <v>45.985</v>
      </c>
      <c r="D4" s="1">
        <v>19.1</v>
      </c>
      <c r="E4" s="1" t="s">
        <v>17</v>
      </c>
      <c r="G4" s="4" t="s">
        <v>18</v>
      </c>
      <c r="H4" s="3" t="s">
        <v>19</v>
      </c>
    </row>
    <row r="5" ht="14.25" customHeight="1">
      <c r="A5" s="1" t="s">
        <v>20</v>
      </c>
      <c r="B5" s="1" t="s">
        <v>21</v>
      </c>
      <c r="C5" s="1">
        <v>12.877</v>
      </c>
      <c r="D5" s="1">
        <v>57.2</v>
      </c>
      <c r="E5" s="1" t="s">
        <v>17</v>
      </c>
      <c r="G5" s="4" t="s">
        <v>22</v>
      </c>
      <c r="H5" s="3" t="s">
        <v>23</v>
      </c>
    </row>
    <row r="6" ht="14.25" customHeight="1">
      <c r="A6" s="1" t="s">
        <v>24</v>
      </c>
      <c r="B6" s="1" t="s">
        <v>25</v>
      </c>
      <c r="C6" s="1">
        <v>11.044</v>
      </c>
      <c r="D6" s="1">
        <v>88.0</v>
      </c>
      <c r="E6" s="1" t="s">
        <v>8</v>
      </c>
      <c r="G6" s="4" t="s">
        <v>26</v>
      </c>
      <c r="H6" s="4" t="s">
        <v>23</v>
      </c>
      <c r="I6" s="1">
        <f>AVERAGE(C:C)</f>
        <v>21.46992821</v>
      </c>
    </row>
    <row r="7" ht="14.25" customHeight="1">
      <c r="A7" s="1" t="s">
        <v>27</v>
      </c>
      <c r="B7" s="1" t="s">
        <v>28</v>
      </c>
      <c r="C7" s="1">
        <v>17.716</v>
      </c>
      <c r="D7" s="1">
        <v>59.9</v>
      </c>
      <c r="E7" s="1" t="s">
        <v>8</v>
      </c>
      <c r="H7" s="4" t="s">
        <v>29</v>
      </c>
      <c r="I7" s="1">
        <f>average(D:D)</f>
        <v>42.07647089</v>
      </c>
    </row>
    <row r="8" ht="14.25" customHeight="1">
      <c r="A8" s="1" t="s">
        <v>30</v>
      </c>
      <c r="B8" s="1" t="s">
        <v>31</v>
      </c>
      <c r="C8" s="1">
        <v>13.308</v>
      </c>
      <c r="D8" s="1">
        <v>41.9</v>
      </c>
      <c r="E8" s="1" t="s">
        <v>32</v>
      </c>
      <c r="G8" s="4" t="s">
        <v>33</v>
      </c>
      <c r="H8" s="3" t="s">
        <v>34</v>
      </c>
    </row>
    <row r="9" ht="14.25" customHeight="1">
      <c r="A9" s="1" t="s">
        <v>35</v>
      </c>
      <c r="B9" s="1" t="s">
        <v>36</v>
      </c>
      <c r="C9" s="1">
        <v>16.447</v>
      </c>
      <c r="D9" s="1">
        <v>63.4</v>
      </c>
      <c r="E9" s="1" t="s">
        <v>8</v>
      </c>
      <c r="G9" s="4" t="s">
        <v>26</v>
      </c>
      <c r="H9" s="4" t="s">
        <v>37</v>
      </c>
      <c r="I9" s="1">
        <f>MEDIAN(C:C)</f>
        <v>19.68</v>
      </c>
    </row>
    <row r="10" ht="14.25" customHeight="1">
      <c r="A10" s="1" t="s">
        <v>38</v>
      </c>
      <c r="B10" s="1" t="s">
        <v>39</v>
      </c>
      <c r="C10" s="1">
        <v>13.2</v>
      </c>
      <c r="D10" s="1">
        <v>83.0</v>
      </c>
      <c r="E10" s="1" t="s">
        <v>8</v>
      </c>
      <c r="H10" s="4" t="s">
        <v>40</v>
      </c>
      <c r="I10" s="1">
        <f>median(D:D)</f>
        <v>41</v>
      </c>
    </row>
    <row r="11" ht="14.25" customHeight="1">
      <c r="A11" s="1" t="s">
        <v>41</v>
      </c>
      <c r="B11" s="1" t="s">
        <v>42</v>
      </c>
      <c r="C11" s="1">
        <v>9.4</v>
      </c>
      <c r="D11" s="1">
        <v>80.6188</v>
      </c>
      <c r="E11" s="1" t="s">
        <v>8</v>
      </c>
    </row>
    <row r="12" ht="14.25" customHeight="1">
      <c r="A12" s="1" t="s">
        <v>43</v>
      </c>
      <c r="B12" s="1" t="s">
        <v>44</v>
      </c>
      <c r="C12" s="1">
        <v>18.3</v>
      </c>
      <c r="D12" s="1">
        <v>58.7</v>
      </c>
      <c r="E12" s="1" t="s">
        <v>17</v>
      </c>
      <c r="G12" s="4" t="s">
        <v>45</v>
      </c>
      <c r="H12" s="3" t="s">
        <v>46</v>
      </c>
    </row>
    <row r="13" ht="14.25" customHeight="1">
      <c r="A13" s="1" t="s">
        <v>47</v>
      </c>
      <c r="B13" s="1" t="s">
        <v>48</v>
      </c>
      <c r="C13" s="1">
        <v>44.151</v>
      </c>
      <c r="D13" s="1">
        <v>1.3</v>
      </c>
      <c r="E13" s="1" t="s">
        <v>13</v>
      </c>
      <c r="G13" s="4" t="s">
        <v>26</v>
      </c>
      <c r="H13" s="4" t="s">
        <v>49</v>
      </c>
      <c r="I13" s="1">
        <f>VAR(C:C)</f>
        <v>112.4759238</v>
      </c>
    </row>
    <row r="14" ht="14.25" customHeight="1">
      <c r="A14" s="1" t="s">
        <v>50</v>
      </c>
      <c r="B14" s="1" t="s">
        <v>51</v>
      </c>
      <c r="C14" s="1">
        <v>11.2</v>
      </c>
      <c r="D14" s="1">
        <v>82.1702</v>
      </c>
      <c r="E14" s="1" t="s">
        <v>8</v>
      </c>
      <c r="H14" s="4" t="s">
        <v>52</v>
      </c>
      <c r="I14" s="1">
        <f>VAR(D:D)</f>
        <v>842.7866766</v>
      </c>
    </row>
    <row r="15" ht="14.25" customHeight="1">
      <c r="A15" s="1" t="s">
        <v>53</v>
      </c>
      <c r="B15" s="1" t="s">
        <v>54</v>
      </c>
      <c r="C15" s="1">
        <v>36.44</v>
      </c>
      <c r="D15" s="1">
        <v>4.9</v>
      </c>
      <c r="E15" s="1" t="s">
        <v>13</v>
      </c>
    </row>
    <row r="16" ht="14.25" customHeight="1">
      <c r="A16" s="1" t="s">
        <v>55</v>
      </c>
      <c r="B16" s="1" t="s">
        <v>56</v>
      </c>
      <c r="C16" s="1">
        <v>40.551</v>
      </c>
      <c r="D16" s="1">
        <v>9.1</v>
      </c>
      <c r="E16" s="1" t="s">
        <v>13</v>
      </c>
      <c r="G16" s="4" t="s">
        <v>57</v>
      </c>
      <c r="H16" s="3" t="s">
        <v>58</v>
      </c>
    </row>
    <row r="17" ht="14.25" customHeight="1">
      <c r="A17" s="1" t="s">
        <v>59</v>
      </c>
      <c r="B17" s="1" t="s">
        <v>60</v>
      </c>
      <c r="C17" s="1">
        <v>20.142</v>
      </c>
      <c r="D17" s="1">
        <v>6.63</v>
      </c>
      <c r="E17" s="1" t="s">
        <v>32</v>
      </c>
      <c r="G17" s="4" t="s">
        <v>26</v>
      </c>
      <c r="H17" s="4" t="s">
        <v>61</v>
      </c>
      <c r="I17" s="1">
        <f>STDEV(C:C)</f>
        <v>10.60546669</v>
      </c>
    </row>
    <row r="18" ht="14.25" customHeight="1">
      <c r="A18" s="1" t="s">
        <v>62</v>
      </c>
      <c r="B18" s="1" t="s">
        <v>63</v>
      </c>
      <c r="C18" s="1">
        <v>9.2</v>
      </c>
      <c r="D18" s="1">
        <v>53.0615</v>
      </c>
      <c r="E18" s="1" t="s">
        <v>17</v>
      </c>
      <c r="H18" s="4" t="s">
        <v>64</v>
      </c>
      <c r="I18" s="1">
        <f>STDEV(D:D)</f>
        <v>29.03078842</v>
      </c>
    </row>
    <row r="19" ht="14.25" customHeight="1">
      <c r="A19" s="1" t="s">
        <v>65</v>
      </c>
      <c r="B19" s="1" t="s">
        <v>66</v>
      </c>
      <c r="C19" s="1">
        <v>15.04</v>
      </c>
      <c r="D19" s="1">
        <v>90.0000397</v>
      </c>
      <c r="E19" s="1" t="s">
        <v>8</v>
      </c>
    </row>
    <row r="20" ht="14.25" customHeight="1">
      <c r="A20" s="1" t="s">
        <v>67</v>
      </c>
      <c r="B20" s="1" t="s">
        <v>68</v>
      </c>
      <c r="C20" s="1">
        <v>15.339</v>
      </c>
      <c r="D20" s="1">
        <v>72.0</v>
      </c>
      <c r="E20" s="1" t="s">
        <v>8</v>
      </c>
      <c r="G20" s="4" t="s">
        <v>69</v>
      </c>
      <c r="H20" s="3" t="s">
        <v>70</v>
      </c>
    </row>
    <row r="21" ht="14.25" customHeight="1">
      <c r="A21" s="1" t="s">
        <v>71</v>
      </c>
      <c r="B21" s="1" t="s">
        <v>72</v>
      </c>
      <c r="C21" s="1">
        <v>9.062</v>
      </c>
      <c r="D21" s="1">
        <v>57.79</v>
      </c>
      <c r="E21" s="1" t="s">
        <v>17</v>
      </c>
      <c r="H21" s="4" t="s">
        <v>73</v>
      </c>
      <c r="I21" s="1">
        <f>QUARTILE(C:C,1)</f>
        <v>12.1205</v>
      </c>
    </row>
    <row r="22" ht="14.25" customHeight="1">
      <c r="A22" s="1" t="s">
        <v>74</v>
      </c>
      <c r="B22" s="1" t="s">
        <v>75</v>
      </c>
      <c r="C22" s="1">
        <v>12.5</v>
      </c>
      <c r="D22" s="1">
        <v>54.17</v>
      </c>
      <c r="E22" s="1" t="s">
        <v>17</v>
      </c>
      <c r="H22" s="4" t="s">
        <v>76</v>
      </c>
      <c r="I22" s="1">
        <f>quartile(C:C,3)</f>
        <v>29.7595</v>
      </c>
    </row>
    <row r="23" ht="14.25" customHeight="1">
      <c r="A23" s="1" t="s">
        <v>77</v>
      </c>
      <c r="B23" s="1" t="s">
        <v>78</v>
      </c>
      <c r="C23" s="1">
        <v>23.092</v>
      </c>
      <c r="D23" s="1">
        <v>33.6</v>
      </c>
      <c r="E23" s="1" t="s">
        <v>17</v>
      </c>
      <c r="H23" s="4" t="s">
        <v>79</v>
      </c>
      <c r="I23" s="1">
        <f>I22-I21</f>
        <v>17.639</v>
      </c>
    </row>
    <row r="24" ht="14.25" customHeight="1">
      <c r="A24" s="1" t="s">
        <v>80</v>
      </c>
      <c r="B24" s="1" t="s">
        <v>81</v>
      </c>
      <c r="C24" s="1">
        <v>10.4</v>
      </c>
      <c r="D24" s="1">
        <v>95.3</v>
      </c>
      <c r="E24" s="1" t="s">
        <v>8</v>
      </c>
    </row>
    <row r="25" ht="14.25" customHeight="1">
      <c r="A25" s="1" t="s">
        <v>82</v>
      </c>
      <c r="B25" s="1" t="s">
        <v>83</v>
      </c>
      <c r="C25" s="1">
        <v>24.236</v>
      </c>
      <c r="D25" s="1">
        <v>36.94</v>
      </c>
      <c r="E25" s="1" t="s">
        <v>32</v>
      </c>
      <c r="H25" s="4" t="s">
        <v>84</v>
      </c>
      <c r="I25" s="1">
        <f>QUARTILE(D:D,1)</f>
        <v>14.52</v>
      </c>
    </row>
    <row r="26" ht="14.25" customHeight="1">
      <c r="A26" s="1" t="s">
        <v>85</v>
      </c>
      <c r="B26" s="1" t="s">
        <v>86</v>
      </c>
      <c r="C26" s="1">
        <v>14.931</v>
      </c>
      <c r="D26" s="1">
        <v>51.04</v>
      </c>
      <c r="E26" s="1" t="s">
        <v>17</v>
      </c>
      <c r="H26" s="4" t="s">
        <v>87</v>
      </c>
      <c r="I26" s="1">
        <f>QUARTILE(D:D,3)</f>
        <v>66.225</v>
      </c>
    </row>
    <row r="27" ht="14.25" customHeight="1">
      <c r="A27" s="1" t="s">
        <v>88</v>
      </c>
      <c r="B27" s="1" t="s">
        <v>89</v>
      </c>
      <c r="C27" s="1">
        <v>12.188</v>
      </c>
      <c r="D27" s="1">
        <v>73.0</v>
      </c>
      <c r="E27" s="1" t="s">
        <v>8</v>
      </c>
      <c r="H27" s="4" t="s">
        <v>90</v>
      </c>
      <c r="I27" s="1">
        <f>I26-I25</f>
        <v>51.705</v>
      </c>
    </row>
    <row r="28" ht="14.25" customHeight="1">
      <c r="A28" s="1" t="s">
        <v>91</v>
      </c>
      <c r="B28" s="1" t="s">
        <v>92</v>
      </c>
      <c r="C28" s="1">
        <v>16.405</v>
      </c>
      <c r="D28" s="1">
        <v>64.5</v>
      </c>
      <c r="E28" s="1" t="s">
        <v>8</v>
      </c>
    </row>
    <row r="29" ht="14.25" customHeight="1">
      <c r="A29" s="1" t="s">
        <v>93</v>
      </c>
      <c r="B29" s="1" t="s">
        <v>94</v>
      </c>
      <c r="C29" s="1">
        <v>18.134</v>
      </c>
      <c r="D29" s="1">
        <v>29.9</v>
      </c>
      <c r="E29" s="1" t="s">
        <v>32</v>
      </c>
      <c r="H29" s="3" t="s">
        <v>95</v>
      </c>
    </row>
    <row r="30" ht="14.25" customHeight="1">
      <c r="A30" s="1" t="s">
        <v>96</v>
      </c>
      <c r="B30" s="1" t="s">
        <v>97</v>
      </c>
      <c r="C30" s="1">
        <v>25.267</v>
      </c>
      <c r="D30" s="1">
        <v>15.0</v>
      </c>
      <c r="E30" s="1" t="s">
        <v>17</v>
      </c>
    </row>
    <row r="31" ht="14.25" customHeight="1">
      <c r="A31" s="1" t="s">
        <v>98</v>
      </c>
      <c r="B31" s="1" t="s">
        <v>99</v>
      </c>
      <c r="C31" s="1">
        <v>34.076</v>
      </c>
      <c r="D31" s="1">
        <v>3.5</v>
      </c>
      <c r="E31" s="1" t="s">
        <v>13</v>
      </c>
      <c r="H31" s="3" t="s">
        <v>100</v>
      </c>
    </row>
    <row r="32" ht="14.25" customHeight="1">
      <c r="A32" s="1" t="s">
        <v>101</v>
      </c>
      <c r="B32" s="1" t="s">
        <v>102</v>
      </c>
      <c r="C32" s="1">
        <v>10.9</v>
      </c>
      <c r="D32" s="1">
        <v>85.8</v>
      </c>
      <c r="E32" s="1" t="s">
        <v>8</v>
      </c>
      <c r="H32" s="1" t="s">
        <v>32</v>
      </c>
    </row>
    <row r="33" ht="14.25" customHeight="1">
      <c r="A33" s="1" t="s">
        <v>103</v>
      </c>
      <c r="B33" s="1" t="s">
        <v>104</v>
      </c>
      <c r="C33" s="1">
        <v>10.2</v>
      </c>
      <c r="D33" s="1">
        <v>86.34</v>
      </c>
      <c r="E33" s="1" t="s">
        <v>8</v>
      </c>
    </row>
    <row r="34" ht="14.25" customHeight="1">
      <c r="A34" s="1" t="s">
        <v>105</v>
      </c>
      <c r="B34" s="1" t="s">
        <v>106</v>
      </c>
      <c r="C34" s="1">
        <v>13.385</v>
      </c>
      <c r="D34" s="1">
        <v>66.5</v>
      </c>
      <c r="E34" s="1" t="s">
        <v>8</v>
      </c>
    </row>
    <row r="35" ht="14.25" customHeight="1">
      <c r="A35" s="1" t="s">
        <v>107</v>
      </c>
      <c r="B35" s="1" t="s">
        <v>108</v>
      </c>
      <c r="C35" s="1">
        <v>12.1</v>
      </c>
      <c r="D35" s="1">
        <v>45.8</v>
      </c>
      <c r="E35" s="1" t="s">
        <v>17</v>
      </c>
    </row>
    <row r="36" ht="14.25" customHeight="1">
      <c r="A36" s="1" t="s">
        <v>109</v>
      </c>
      <c r="B36" s="1" t="s">
        <v>110</v>
      </c>
      <c r="C36" s="1">
        <v>37.32</v>
      </c>
      <c r="D36" s="1">
        <v>8.4</v>
      </c>
      <c r="E36" s="1" t="s">
        <v>32</v>
      </c>
    </row>
    <row r="37" ht="14.25" customHeight="1">
      <c r="A37" s="1" t="s">
        <v>111</v>
      </c>
      <c r="B37" s="1" t="s">
        <v>112</v>
      </c>
      <c r="C37" s="1">
        <v>37.236</v>
      </c>
      <c r="D37" s="1">
        <v>6.4</v>
      </c>
      <c r="E37" s="1" t="s">
        <v>32</v>
      </c>
    </row>
    <row r="38" ht="14.25" customHeight="1">
      <c r="A38" s="1" t="s">
        <v>113</v>
      </c>
      <c r="B38" s="1" t="s">
        <v>114</v>
      </c>
      <c r="C38" s="1">
        <v>37.011</v>
      </c>
      <c r="D38" s="1">
        <v>6.6</v>
      </c>
      <c r="E38" s="1" t="s">
        <v>32</v>
      </c>
    </row>
    <row r="39" ht="14.25" customHeight="1">
      <c r="A39" s="1" t="s">
        <v>115</v>
      </c>
      <c r="B39" s="1" t="s">
        <v>116</v>
      </c>
      <c r="C39" s="1">
        <v>16.076</v>
      </c>
      <c r="D39" s="1">
        <v>51.7</v>
      </c>
      <c r="E39" s="1" t="s">
        <v>17</v>
      </c>
    </row>
    <row r="40" ht="14.25" customHeight="1">
      <c r="A40" s="1" t="s">
        <v>117</v>
      </c>
      <c r="B40" s="1" t="s">
        <v>118</v>
      </c>
      <c r="C40" s="1">
        <v>34.326</v>
      </c>
      <c r="D40" s="1">
        <v>6.5</v>
      </c>
      <c r="E40" s="1" t="s">
        <v>13</v>
      </c>
    </row>
    <row r="41" ht="14.25" customHeight="1">
      <c r="A41" s="1" t="s">
        <v>119</v>
      </c>
      <c r="B41" s="1" t="s">
        <v>120</v>
      </c>
      <c r="C41" s="1">
        <v>21.625</v>
      </c>
      <c r="D41" s="1">
        <v>37.5</v>
      </c>
      <c r="E41" s="1" t="s">
        <v>32</v>
      </c>
    </row>
    <row r="42" ht="14.25" customHeight="1">
      <c r="A42" s="1" t="s">
        <v>121</v>
      </c>
      <c r="B42" s="1" t="s">
        <v>122</v>
      </c>
      <c r="C42" s="1">
        <v>15.022</v>
      </c>
      <c r="D42" s="1">
        <v>45.96</v>
      </c>
      <c r="E42" s="1" t="s">
        <v>17</v>
      </c>
    </row>
    <row r="43" ht="14.25" customHeight="1">
      <c r="A43" s="1" t="s">
        <v>123</v>
      </c>
      <c r="B43" s="1" t="s">
        <v>124</v>
      </c>
      <c r="C43" s="1">
        <v>10.4</v>
      </c>
      <c r="D43" s="1">
        <v>27.93</v>
      </c>
      <c r="E43" s="1" t="s">
        <v>17</v>
      </c>
    </row>
    <row r="44" ht="14.25" customHeight="1">
      <c r="A44" s="1" t="s">
        <v>125</v>
      </c>
      <c r="B44" s="1" t="s">
        <v>126</v>
      </c>
      <c r="C44" s="1">
        <v>12.5</v>
      </c>
      <c r="D44" s="1">
        <v>74.1</v>
      </c>
      <c r="E44" s="1" t="s">
        <v>8</v>
      </c>
    </row>
    <row r="45" ht="14.25" customHeight="1">
      <c r="A45" s="1" t="s">
        <v>127</v>
      </c>
      <c r="B45" s="1" t="s">
        <v>128</v>
      </c>
      <c r="C45" s="1">
        <v>11.436</v>
      </c>
      <c r="D45" s="1">
        <v>65.4548</v>
      </c>
      <c r="E45" s="1" t="s">
        <v>8</v>
      </c>
    </row>
    <row r="46" ht="14.25" customHeight="1">
      <c r="A46" s="1" t="s">
        <v>129</v>
      </c>
      <c r="B46" s="1" t="s">
        <v>130</v>
      </c>
      <c r="C46" s="1">
        <v>10.2</v>
      </c>
      <c r="D46" s="1">
        <v>74.1104</v>
      </c>
      <c r="E46" s="1" t="s">
        <v>8</v>
      </c>
    </row>
    <row r="47" ht="14.25" customHeight="1">
      <c r="A47" s="1" t="s">
        <v>131</v>
      </c>
      <c r="B47" s="1" t="s">
        <v>132</v>
      </c>
      <c r="C47" s="1">
        <v>8.5</v>
      </c>
      <c r="D47" s="1">
        <v>84.17</v>
      </c>
      <c r="E47" s="1" t="s">
        <v>8</v>
      </c>
    </row>
    <row r="48" ht="14.25" customHeight="1">
      <c r="A48" s="1" t="s">
        <v>133</v>
      </c>
      <c r="B48" s="1" t="s">
        <v>134</v>
      </c>
      <c r="C48" s="1">
        <v>25.486</v>
      </c>
      <c r="D48" s="1">
        <v>9.5</v>
      </c>
      <c r="E48" s="1" t="s">
        <v>32</v>
      </c>
    </row>
    <row r="49" ht="14.25" customHeight="1">
      <c r="A49" s="1" t="s">
        <v>135</v>
      </c>
      <c r="B49" s="1" t="s">
        <v>136</v>
      </c>
      <c r="C49" s="1">
        <v>10.0</v>
      </c>
      <c r="D49" s="1">
        <v>94.6297</v>
      </c>
      <c r="E49" s="1" t="s">
        <v>8</v>
      </c>
    </row>
    <row r="50" ht="14.25" customHeight="1">
      <c r="A50" s="1" t="s">
        <v>137</v>
      </c>
      <c r="B50" s="1" t="s">
        <v>138</v>
      </c>
      <c r="C50" s="1">
        <v>21.198</v>
      </c>
      <c r="D50" s="1">
        <v>45.9</v>
      </c>
      <c r="E50" s="1" t="s">
        <v>17</v>
      </c>
    </row>
    <row r="51" ht="14.25" customHeight="1">
      <c r="A51" s="1" t="s">
        <v>139</v>
      </c>
      <c r="B51" s="1" t="s">
        <v>140</v>
      </c>
      <c r="C51" s="1">
        <v>24.738</v>
      </c>
      <c r="D51" s="1">
        <v>16.5</v>
      </c>
      <c r="E51" s="1" t="s">
        <v>17</v>
      </c>
    </row>
    <row r="52" ht="14.25" customHeight="1">
      <c r="A52" s="1" t="s">
        <v>141</v>
      </c>
      <c r="B52" s="1" t="s">
        <v>142</v>
      </c>
      <c r="C52" s="1">
        <v>21.07</v>
      </c>
      <c r="D52" s="1">
        <v>40.35368423</v>
      </c>
      <c r="E52" s="1" t="s">
        <v>17</v>
      </c>
    </row>
    <row r="53" ht="14.25" customHeight="1">
      <c r="A53" s="1" t="s">
        <v>143</v>
      </c>
      <c r="B53" s="1" t="s">
        <v>144</v>
      </c>
      <c r="C53" s="1">
        <v>28.032</v>
      </c>
      <c r="D53" s="1">
        <v>29.4</v>
      </c>
      <c r="E53" s="1" t="s">
        <v>32</v>
      </c>
    </row>
    <row r="54" ht="14.25" customHeight="1">
      <c r="A54" s="1" t="s">
        <v>145</v>
      </c>
      <c r="B54" s="1" t="s">
        <v>146</v>
      </c>
      <c r="C54" s="1">
        <v>34.8</v>
      </c>
      <c r="D54" s="1">
        <v>0.9</v>
      </c>
      <c r="E54" s="1" t="s">
        <v>13</v>
      </c>
    </row>
    <row r="55" ht="14.25" customHeight="1">
      <c r="A55" s="1" t="s">
        <v>147</v>
      </c>
      <c r="B55" s="1" t="s">
        <v>148</v>
      </c>
      <c r="C55" s="1">
        <v>9.1</v>
      </c>
      <c r="D55" s="1">
        <v>71.635</v>
      </c>
      <c r="E55" s="1" t="s">
        <v>8</v>
      </c>
    </row>
    <row r="56" ht="14.25" customHeight="1">
      <c r="A56" s="1" t="s">
        <v>149</v>
      </c>
      <c r="B56" s="1" t="s">
        <v>150</v>
      </c>
      <c r="C56" s="1">
        <v>10.3</v>
      </c>
      <c r="D56" s="1">
        <v>79.4</v>
      </c>
      <c r="E56" s="1" t="s">
        <v>8</v>
      </c>
      <c r="H56" s="3" t="s">
        <v>151</v>
      </c>
    </row>
    <row r="57" ht="14.25" customHeight="1">
      <c r="A57" s="1" t="s">
        <v>152</v>
      </c>
      <c r="B57" s="1" t="s">
        <v>153</v>
      </c>
      <c r="C57" s="1">
        <v>32.925</v>
      </c>
      <c r="D57" s="1">
        <v>1.9</v>
      </c>
      <c r="E57" s="1" t="s">
        <v>13</v>
      </c>
      <c r="H57" s="4" t="s">
        <v>154</v>
      </c>
    </row>
    <row r="58" ht="14.25" customHeight="1">
      <c r="A58" s="1" t="s">
        <v>155</v>
      </c>
      <c r="B58" s="1" t="s">
        <v>156</v>
      </c>
      <c r="C58" s="1">
        <v>10.7</v>
      </c>
      <c r="D58" s="1">
        <v>91.5144</v>
      </c>
      <c r="E58" s="1" t="s">
        <v>8</v>
      </c>
    </row>
    <row r="59" ht="14.25" customHeight="1">
      <c r="A59" s="1" t="s">
        <v>157</v>
      </c>
      <c r="B59" s="1" t="s">
        <v>158</v>
      </c>
      <c r="C59" s="1">
        <v>20.463</v>
      </c>
      <c r="D59" s="1">
        <v>37.1</v>
      </c>
      <c r="E59" s="1" t="s">
        <v>17</v>
      </c>
    </row>
    <row r="60" ht="14.25" customHeight="1">
      <c r="A60" s="1" t="s">
        <v>159</v>
      </c>
      <c r="B60" s="1" t="s">
        <v>160</v>
      </c>
      <c r="C60" s="1">
        <v>12.3</v>
      </c>
      <c r="D60" s="1">
        <v>81.9198</v>
      </c>
      <c r="E60" s="1" t="s">
        <v>8</v>
      </c>
    </row>
    <row r="61" ht="14.25" customHeight="1">
      <c r="A61" s="1" t="s">
        <v>161</v>
      </c>
      <c r="B61" s="1" t="s">
        <v>162</v>
      </c>
      <c r="C61" s="1">
        <v>23.511</v>
      </c>
      <c r="D61" s="1">
        <v>27.8</v>
      </c>
      <c r="E61" s="1" t="s">
        <v>32</v>
      </c>
    </row>
    <row r="62" ht="14.25" customHeight="1">
      <c r="A62" s="1" t="s">
        <v>163</v>
      </c>
      <c r="B62" s="1" t="s">
        <v>164</v>
      </c>
      <c r="C62" s="1">
        <v>30.555</v>
      </c>
      <c r="D62" s="1">
        <v>9.2</v>
      </c>
      <c r="E62" s="1" t="s">
        <v>17</v>
      </c>
    </row>
    <row r="63" ht="14.25" customHeight="1">
      <c r="A63" s="1" t="s">
        <v>165</v>
      </c>
      <c r="B63" s="1" t="s">
        <v>166</v>
      </c>
      <c r="C63" s="1">
        <v>12.2</v>
      </c>
      <c r="D63" s="1">
        <v>89.8441</v>
      </c>
      <c r="E63" s="1" t="s">
        <v>8</v>
      </c>
    </row>
    <row r="64" ht="14.25" customHeight="1">
      <c r="A64" s="1" t="s">
        <v>167</v>
      </c>
      <c r="B64" s="1" t="s">
        <v>168</v>
      </c>
      <c r="C64" s="1">
        <v>13.332</v>
      </c>
      <c r="D64" s="1">
        <v>43.3</v>
      </c>
      <c r="E64" s="1" t="s">
        <v>32</v>
      </c>
    </row>
    <row r="65" ht="14.25" customHeight="1">
      <c r="A65" s="1" t="s">
        <v>169</v>
      </c>
      <c r="B65" s="1" t="s">
        <v>170</v>
      </c>
      <c r="C65" s="1">
        <v>33.131</v>
      </c>
      <c r="D65" s="1">
        <v>12.3</v>
      </c>
      <c r="E65" s="1" t="s">
        <v>32</v>
      </c>
    </row>
    <row r="66" ht="14.25" customHeight="1">
      <c r="A66" s="1" t="s">
        <v>171</v>
      </c>
      <c r="B66" s="1" t="s">
        <v>172</v>
      </c>
      <c r="C66" s="1">
        <v>37.337</v>
      </c>
      <c r="D66" s="1">
        <v>1.6</v>
      </c>
      <c r="E66" s="1" t="s">
        <v>13</v>
      </c>
    </row>
    <row r="67" ht="14.25" customHeight="1">
      <c r="A67" s="1" t="s">
        <v>173</v>
      </c>
      <c r="B67" s="1" t="s">
        <v>174</v>
      </c>
      <c r="C67" s="1">
        <v>42.525</v>
      </c>
      <c r="D67" s="1">
        <v>14.0</v>
      </c>
      <c r="E67" s="1" t="s">
        <v>13</v>
      </c>
    </row>
    <row r="68" ht="14.25" customHeight="1">
      <c r="A68" s="1" t="s">
        <v>175</v>
      </c>
      <c r="B68" s="1" t="s">
        <v>176</v>
      </c>
      <c r="C68" s="1">
        <v>37.503</v>
      </c>
      <c r="D68" s="1">
        <v>3.1</v>
      </c>
      <c r="E68" s="1" t="s">
        <v>13</v>
      </c>
    </row>
    <row r="69" ht="14.25" customHeight="1">
      <c r="A69" s="1" t="s">
        <v>177</v>
      </c>
      <c r="B69" s="1" t="s">
        <v>178</v>
      </c>
      <c r="C69" s="1">
        <v>35.362</v>
      </c>
      <c r="D69" s="1">
        <v>16.4</v>
      </c>
      <c r="E69" s="1" t="s">
        <v>8</v>
      </c>
    </row>
    <row r="70" ht="14.25" customHeight="1">
      <c r="A70" s="1" t="s">
        <v>179</v>
      </c>
      <c r="B70" s="1" t="s">
        <v>180</v>
      </c>
      <c r="C70" s="1">
        <v>8.5</v>
      </c>
      <c r="D70" s="1">
        <v>59.8663</v>
      </c>
      <c r="E70" s="1" t="s">
        <v>8</v>
      </c>
    </row>
    <row r="71" ht="14.25" customHeight="1">
      <c r="A71" s="1" t="s">
        <v>181</v>
      </c>
      <c r="B71" s="1" t="s">
        <v>182</v>
      </c>
      <c r="C71" s="1">
        <v>19.334</v>
      </c>
      <c r="D71" s="1">
        <v>35.0</v>
      </c>
      <c r="E71" s="1" t="s">
        <v>17</v>
      </c>
    </row>
    <row r="72" ht="14.25" customHeight="1">
      <c r="A72" s="1" t="s">
        <v>183</v>
      </c>
      <c r="B72" s="1" t="s">
        <v>184</v>
      </c>
      <c r="C72" s="1">
        <v>14.5</v>
      </c>
      <c r="D72" s="1">
        <v>65.8</v>
      </c>
      <c r="E72" s="1" t="s">
        <v>8</v>
      </c>
    </row>
    <row r="73" ht="14.25" customHeight="1">
      <c r="A73" s="1" t="s">
        <v>185</v>
      </c>
      <c r="B73" s="1" t="s">
        <v>186</v>
      </c>
      <c r="C73" s="1">
        <v>27.465</v>
      </c>
      <c r="D73" s="1">
        <v>19.7</v>
      </c>
      <c r="E73" s="1" t="s">
        <v>32</v>
      </c>
    </row>
    <row r="74" ht="14.25" customHeight="1">
      <c r="A74" s="1" t="s">
        <v>187</v>
      </c>
      <c r="B74" s="1" t="s">
        <v>188</v>
      </c>
      <c r="C74" s="1">
        <v>17.389</v>
      </c>
      <c r="D74" s="1">
        <v>65.4</v>
      </c>
      <c r="E74" s="1" t="s">
        <v>8</v>
      </c>
    </row>
    <row r="75" ht="14.25" customHeight="1">
      <c r="A75" s="1" t="s">
        <v>189</v>
      </c>
      <c r="B75" s="1" t="s">
        <v>190</v>
      </c>
      <c r="C75" s="1">
        <v>18.885</v>
      </c>
      <c r="D75" s="1">
        <v>35.0</v>
      </c>
      <c r="E75" s="1" t="s">
        <v>32</v>
      </c>
    </row>
    <row r="76" ht="14.25" customHeight="1">
      <c r="A76" s="1" t="s">
        <v>191</v>
      </c>
      <c r="B76" s="1" t="s">
        <v>192</v>
      </c>
      <c r="C76" s="1">
        <v>7.9</v>
      </c>
      <c r="D76" s="1">
        <v>74.2</v>
      </c>
      <c r="E76" s="1" t="s">
        <v>8</v>
      </c>
    </row>
    <row r="77" ht="14.25" customHeight="1">
      <c r="A77" s="1" t="s">
        <v>193</v>
      </c>
      <c r="B77" s="1" t="s">
        <v>194</v>
      </c>
      <c r="C77" s="1">
        <v>21.593</v>
      </c>
      <c r="D77" s="1">
        <v>17.8</v>
      </c>
      <c r="E77" s="1" t="s">
        <v>32</v>
      </c>
    </row>
    <row r="78" ht="14.25" customHeight="1">
      <c r="A78" s="1" t="s">
        <v>195</v>
      </c>
      <c r="B78" s="1" t="s">
        <v>196</v>
      </c>
      <c r="C78" s="1">
        <v>9.4</v>
      </c>
      <c r="D78" s="1">
        <v>66.7476</v>
      </c>
      <c r="E78" s="1" t="s">
        <v>8</v>
      </c>
    </row>
    <row r="79" ht="14.25" customHeight="1">
      <c r="A79" s="1" t="s">
        <v>197</v>
      </c>
      <c r="B79" s="1" t="s">
        <v>198</v>
      </c>
      <c r="C79" s="1">
        <v>25.345</v>
      </c>
      <c r="D79" s="1">
        <v>10.6</v>
      </c>
      <c r="E79" s="1" t="s">
        <v>13</v>
      </c>
    </row>
    <row r="80" ht="14.25" customHeight="1">
      <c r="A80" s="1" t="s">
        <v>199</v>
      </c>
      <c r="B80" s="1" t="s">
        <v>200</v>
      </c>
      <c r="C80" s="1">
        <v>9.2</v>
      </c>
      <c r="D80" s="1">
        <v>72.6439</v>
      </c>
      <c r="E80" s="1" t="s">
        <v>8</v>
      </c>
    </row>
    <row r="81" ht="14.25" customHeight="1">
      <c r="A81" s="1" t="s">
        <v>201</v>
      </c>
      <c r="B81" s="1" t="s">
        <v>202</v>
      </c>
      <c r="C81" s="1">
        <v>20.297</v>
      </c>
      <c r="D81" s="1">
        <v>14.94</v>
      </c>
      <c r="E81" s="1" t="s">
        <v>32</v>
      </c>
    </row>
    <row r="82" ht="14.25" customHeight="1">
      <c r="A82" s="1" t="s">
        <v>203</v>
      </c>
      <c r="B82" s="1" t="s">
        <v>204</v>
      </c>
      <c r="C82" s="1">
        <v>20.291</v>
      </c>
      <c r="D82" s="1">
        <v>15.1</v>
      </c>
      <c r="E82" s="1" t="s">
        <v>32</v>
      </c>
      <c r="H82" s="3" t="s">
        <v>205</v>
      </c>
    </row>
    <row r="83" ht="14.25" customHeight="1">
      <c r="A83" s="1" t="s">
        <v>206</v>
      </c>
      <c r="B83" s="1" t="s">
        <v>207</v>
      </c>
      <c r="C83" s="1">
        <v>15.0</v>
      </c>
      <c r="D83" s="1">
        <v>78.2477</v>
      </c>
      <c r="E83" s="1" t="s">
        <v>8</v>
      </c>
    </row>
    <row r="84" ht="14.25" customHeight="1">
      <c r="A84" s="1" t="s">
        <v>208</v>
      </c>
      <c r="B84" s="1" t="s">
        <v>209</v>
      </c>
      <c r="C84" s="1">
        <v>17.9</v>
      </c>
      <c r="D84" s="1">
        <v>29.95</v>
      </c>
      <c r="E84" s="1" t="s">
        <v>17</v>
      </c>
    </row>
    <row r="85" ht="14.25" customHeight="1">
      <c r="A85" s="1" t="s">
        <v>210</v>
      </c>
      <c r="B85" s="1" t="s">
        <v>211</v>
      </c>
      <c r="C85" s="1">
        <v>31.093</v>
      </c>
      <c r="D85" s="1">
        <v>9.2</v>
      </c>
      <c r="E85" s="1" t="s">
        <v>17</v>
      </c>
    </row>
    <row r="86" ht="14.25" customHeight="1">
      <c r="A86" s="1" t="s">
        <v>212</v>
      </c>
      <c r="B86" s="1" t="s">
        <v>213</v>
      </c>
      <c r="C86" s="1">
        <v>13.4</v>
      </c>
      <c r="D86" s="1">
        <v>96.5468</v>
      </c>
      <c r="E86" s="1" t="s">
        <v>8</v>
      </c>
    </row>
    <row r="87" ht="14.25" customHeight="1">
      <c r="A87" s="1" t="s">
        <v>214</v>
      </c>
      <c r="B87" s="1" t="s">
        <v>215</v>
      </c>
      <c r="C87" s="1">
        <v>21.3</v>
      </c>
      <c r="D87" s="1">
        <v>70.8</v>
      </c>
      <c r="E87" s="1" t="s">
        <v>8</v>
      </c>
    </row>
    <row r="88" ht="14.25" customHeight="1">
      <c r="A88" s="1" t="s">
        <v>216</v>
      </c>
      <c r="B88" s="1" t="s">
        <v>217</v>
      </c>
      <c r="C88" s="1">
        <v>8.5</v>
      </c>
      <c r="D88" s="1">
        <v>58.4593</v>
      </c>
      <c r="E88" s="1" t="s">
        <v>8</v>
      </c>
    </row>
    <row r="89" ht="14.25" customHeight="1">
      <c r="A89" s="1" t="s">
        <v>218</v>
      </c>
      <c r="B89" s="1" t="s">
        <v>219</v>
      </c>
      <c r="C89" s="1">
        <v>13.54</v>
      </c>
      <c r="D89" s="1">
        <v>37.1</v>
      </c>
      <c r="E89" s="1" t="s">
        <v>17</v>
      </c>
    </row>
    <row r="90" ht="14.25" customHeight="1">
      <c r="A90" s="1" t="s">
        <v>220</v>
      </c>
      <c r="B90" s="1" t="s">
        <v>221</v>
      </c>
      <c r="C90" s="1">
        <v>27.046</v>
      </c>
      <c r="D90" s="1">
        <v>41.0</v>
      </c>
      <c r="E90" s="1" t="s">
        <v>17</v>
      </c>
    </row>
    <row r="91" ht="14.25" customHeight="1">
      <c r="A91" s="1" t="s">
        <v>222</v>
      </c>
      <c r="B91" s="1" t="s">
        <v>223</v>
      </c>
      <c r="C91" s="1">
        <v>8.2</v>
      </c>
      <c r="D91" s="1">
        <v>89.71</v>
      </c>
      <c r="E91" s="1" t="s">
        <v>8</v>
      </c>
    </row>
    <row r="92" ht="14.25" customHeight="1">
      <c r="A92" s="1" t="s">
        <v>224</v>
      </c>
      <c r="B92" s="1" t="s">
        <v>225</v>
      </c>
      <c r="C92" s="1">
        <v>22.73</v>
      </c>
      <c r="D92" s="1">
        <v>54.0</v>
      </c>
      <c r="E92" s="1" t="s">
        <v>17</v>
      </c>
    </row>
    <row r="93" ht="14.25" customHeight="1">
      <c r="A93" s="1" t="s">
        <v>226</v>
      </c>
      <c r="B93" s="1" t="s">
        <v>227</v>
      </c>
      <c r="C93" s="1">
        <v>35.194</v>
      </c>
      <c r="D93" s="1">
        <v>39.0</v>
      </c>
      <c r="E93" s="1" t="s">
        <v>32</v>
      </c>
    </row>
    <row r="94" ht="14.25" customHeight="1">
      <c r="A94" s="1" t="s">
        <v>228</v>
      </c>
      <c r="B94" s="1" t="s">
        <v>229</v>
      </c>
      <c r="C94" s="1">
        <v>27.2</v>
      </c>
      <c r="D94" s="1">
        <v>23.0</v>
      </c>
      <c r="E94" s="1" t="s">
        <v>32</v>
      </c>
    </row>
    <row r="95" ht="14.25" customHeight="1">
      <c r="A95" s="1" t="s">
        <v>230</v>
      </c>
      <c r="B95" s="1" t="s">
        <v>231</v>
      </c>
      <c r="C95" s="1">
        <v>24.462</v>
      </c>
      <c r="D95" s="1">
        <v>6.8</v>
      </c>
      <c r="E95" s="1" t="s">
        <v>13</v>
      </c>
    </row>
    <row r="96" ht="14.25" customHeight="1">
      <c r="A96" s="1" t="s">
        <v>232</v>
      </c>
      <c r="B96" s="1" t="s">
        <v>233</v>
      </c>
      <c r="C96" s="1">
        <v>29.044</v>
      </c>
      <c r="D96" s="1">
        <v>11.5</v>
      </c>
      <c r="E96" s="1" t="s">
        <v>32</v>
      </c>
    </row>
    <row r="97" ht="14.25" customHeight="1">
      <c r="A97" s="1" t="s">
        <v>234</v>
      </c>
      <c r="B97" s="1" t="s">
        <v>235</v>
      </c>
      <c r="C97" s="1">
        <v>8.6</v>
      </c>
      <c r="D97" s="1">
        <v>84.77</v>
      </c>
      <c r="E97" s="1" t="s">
        <v>8</v>
      </c>
    </row>
    <row r="98" ht="14.25" customHeight="1">
      <c r="A98" s="1" t="s">
        <v>236</v>
      </c>
      <c r="B98" s="1" t="s">
        <v>237</v>
      </c>
      <c r="C98" s="1">
        <v>20.575</v>
      </c>
      <c r="D98" s="1">
        <v>75.46</v>
      </c>
      <c r="E98" s="1" t="s">
        <v>8</v>
      </c>
    </row>
    <row r="99" ht="14.25" customHeight="1">
      <c r="A99" s="1" t="s">
        <v>238</v>
      </c>
      <c r="B99" s="1" t="s">
        <v>239</v>
      </c>
      <c r="C99" s="1">
        <v>27.051</v>
      </c>
      <c r="D99" s="1">
        <v>12.5</v>
      </c>
      <c r="E99" s="1" t="s">
        <v>32</v>
      </c>
    </row>
    <row r="100" ht="14.25" customHeight="1">
      <c r="A100" s="1" t="s">
        <v>240</v>
      </c>
      <c r="B100" s="1" t="s">
        <v>241</v>
      </c>
      <c r="C100" s="1">
        <v>13.426</v>
      </c>
      <c r="D100" s="1">
        <v>70.5</v>
      </c>
      <c r="E100" s="1" t="s">
        <v>17</v>
      </c>
    </row>
    <row r="101" ht="14.25" customHeight="1">
      <c r="A101" s="1" t="s">
        <v>242</v>
      </c>
      <c r="B101" s="1" t="s">
        <v>243</v>
      </c>
      <c r="C101" s="1">
        <v>35.521</v>
      </c>
      <c r="D101" s="1">
        <v>3.2</v>
      </c>
      <c r="E101" s="1" t="s">
        <v>13</v>
      </c>
    </row>
    <row r="102" ht="14.25" customHeight="1">
      <c r="A102" s="1" t="s">
        <v>244</v>
      </c>
      <c r="B102" s="1" t="s">
        <v>245</v>
      </c>
      <c r="C102" s="1">
        <v>21.425</v>
      </c>
      <c r="D102" s="1">
        <v>16.5</v>
      </c>
      <c r="E102" s="1" t="s">
        <v>17</v>
      </c>
    </row>
    <row r="103" ht="14.25" customHeight="1">
      <c r="A103" s="1" t="s">
        <v>246</v>
      </c>
      <c r="B103" s="1" t="s">
        <v>247</v>
      </c>
      <c r="C103" s="1">
        <v>15.43</v>
      </c>
      <c r="D103" s="1">
        <v>46.2</v>
      </c>
      <c r="E103" s="1" t="s">
        <v>17</v>
      </c>
    </row>
    <row r="104" ht="14.25" customHeight="1">
      <c r="A104" s="1" t="s">
        <v>248</v>
      </c>
      <c r="B104" s="1" t="s">
        <v>249</v>
      </c>
      <c r="C104" s="1">
        <v>9.2</v>
      </c>
      <c r="D104" s="1">
        <v>93.8</v>
      </c>
      <c r="E104" s="1" t="s">
        <v>8</v>
      </c>
    </row>
    <row r="105" ht="14.25" customHeight="1">
      <c r="A105" s="1" t="s">
        <v>250</v>
      </c>
      <c r="B105" s="1" t="s">
        <v>251</v>
      </c>
      <c r="C105" s="1">
        <v>17.863</v>
      </c>
      <c r="D105" s="1">
        <v>21.9</v>
      </c>
      <c r="E105" s="1" t="s">
        <v>32</v>
      </c>
    </row>
    <row r="106" ht="14.25" customHeight="1">
      <c r="A106" s="1" t="s">
        <v>252</v>
      </c>
      <c r="B106" s="1" t="s">
        <v>253</v>
      </c>
      <c r="C106" s="1">
        <v>28.738</v>
      </c>
      <c r="D106" s="1">
        <v>5.0</v>
      </c>
      <c r="E106" s="1" t="s">
        <v>32</v>
      </c>
    </row>
    <row r="107" ht="14.25" customHeight="1">
      <c r="A107" s="1" t="s">
        <v>254</v>
      </c>
      <c r="B107" s="1" t="s">
        <v>255</v>
      </c>
      <c r="C107" s="1">
        <v>10.1</v>
      </c>
      <c r="D107" s="1">
        <v>68.4529</v>
      </c>
      <c r="E107" s="1" t="s">
        <v>8</v>
      </c>
    </row>
    <row r="108" ht="14.25" customHeight="1">
      <c r="A108" s="1" t="s">
        <v>256</v>
      </c>
      <c r="B108" s="1" t="s">
        <v>257</v>
      </c>
      <c r="C108" s="1">
        <v>11.3</v>
      </c>
      <c r="D108" s="1">
        <v>93.7765</v>
      </c>
      <c r="E108" s="1" t="s">
        <v>8</v>
      </c>
    </row>
    <row r="109" ht="14.25" customHeight="1">
      <c r="A109" s="1" t="s">
        <v>258</v>
      </c>
      <c r="B109" s="1" t="s">
        <v>259</v>
      </c>
      <c r="C109" s="1">
        <v>10.2</v>
      </c>
      <c r="D109" s="1">
        <v>75.2344</v>
      </c>
      <c r="E109" s="1" t="s">
        <v>8</v>
      </c>
    </row>
    <row r="110" ht="14.25" customHeight="1">
      <c r="A110" s="1" t="s">
        <v>260</v>
      </c>
      <c r="B110" s="1" t="s">
        <v>261</v>
      </c>
      <c r="C110" s="1">
        <v>11.256</v>
      </c>
      <c r="D110" s="1">
        <v>65.8</v>
      </c>
      <c r="E110" s="1" t="s">
        <v>8</v>
      </c>
    </row>
    <row r="111" ht="14.25" customHeight="1">
      <c r="A111" s="1" t="s">
        <v>262</v>
      </c>
      <c r="B111" s="1" t="s">
        <v>263</v>
      </c>
      <c r="C111" s="1">
        <v>21.023</v>
      </c>
      <c r="D111" s="1">
        <v>56.0</v>
      </c>
      <c r="E111" s="1" t="s">
        <v>32</v>
      </c>
    </row>
    <row r="112" ht="14.25" customHeight="1">
      <c r="A112" s="1" t="s">
        <v>264</v>
      </c>
      <c r="B112" s="1" t="s">
        <v>265</v>
      </c>
      <c r="C112" s="1">
        <v>12.141</v>
      </c>
      <c r="D112" s="1">
        <v>45.0</v>
      </c>
      <c r="E112" s="1" t="s">
        <v>32</v>
      </c>
    </row>
    <row r="113" ht="14.25" customHeight="1">
      <c r="A113" s="1" t="s">
        <v>266</v>
      </c>
      <c r="B113" s="1" t="s">
        <v>267</v>
      </c>
      <c r="C113" s="1">
        <v>34.686</v>
      </c>
      <c r="D113" s="1">
        <v>3.0</v>
      </c>
      <c r="E113" s="1" t="s">
        <v>13</v>
      </c>
    </row>
    <row r="114" ht="14.25" customHeight="1">
      <c r="A114" s="1" t="s">
        <v>268</v>
      </c>
      <c r="B114" s="1" t="s">
        <v>269</v>
      </c>
      <c r="C114" s="1">
        <v>21.447</v>
      </c>
      <c r="D114" s="1">
        <v>44.1</v>
      </c>
      <c r="E114" s="1" t="s">
        <v>17</v>
      </c>
    </row>
    <row r="115" ht="14.25" customHeight="1">
      <c r="A115" s="1" t="s">
        <v>270</v>
      </c>
      <c r="B115" s="1" t="s">
        <v>271</v>
      </c>
      <c r="C115" s="1">
        <v>19.104</v>
      </c>
      <c r="D115" s="1">
        <v>43.46</v>
      </c>
      <c r="E115" s="1" t="s">
        <v>17</v>
      </c>
    </row>
    <row r="116" ht="14.25" customHeight="1">
      <c r="A116" s="1" t="s">
        <v>272</v>
      </c>
      <c r="B116" s="1" t="s">
        <v>273</v>
      </c>
      <c r="C116" s="1">
        <v>11.222</v>
      </c>
      <c r="D116" s="1">
        <v>65.24</v>
      </c>
      <c r="E116" s="1" t="s">
        <v>17</v>
      </c>
    </row>
    <row r="117" ht="14.25" customHeight="1">
      <c r="A117" s="1" t="s">
        <v>274</v>
      </c>
      <c r="B117" s="1" t="s">
        <v>275</v>
      </c>
      <c r="C117" s="1">
        <v>44.138</v>
      </c>
      <c r="D117" s="1">
        <v>3.5</v>
      </c>
      <c r="E117" s="1" t="s">
        <v>13</v>
      </c>
    </row>
    <row r="118" ht="14.25" customHeight="1">
      <c r="A118" s="1" t="s">
        <v>276</v>
      </c>
      <c r="B118" s="1" t="s">
        <v>277</v>
      </c>
      <c r="C118" s="1">
        <v>9.5</v>
      </c>
      <c r="D118" s="1">
        <v>68.9138</v>
      </c>
      <c r="E118" s="1" t="s">
        <v>8</v>
      </c>
    </row>
    <row r="119" ht="14.25" customHeight="1">
      <c r="A119" s="1" t="s">
        <v>278</v>
      </c>
      <c r="B119" s="1" t="s">
        <v>279</v>
      </c>
      <c r="C119" s="1">
        <v>18.119</v>
      </c>
      <c r="D119" s="1">
        <v>1.6</v>
      </c>
      <c r="E119" s="1" t="s">
        <v>32</v>
      </c>
    </row>
    <row r="120" ht="14.25" customHeight="1">
      <c r="A120" s="1" t="s">
        <v>280</v>
      </c>
      <c r="B120" s="1" t="s">
        <v>281</v>
      </c>
      <c r="C120" s="1">
        <v>11.616</v>
      </c>
      <c r="D120" s="1">
        <v>60.31</v>
      </c>
      <c r="E120" s="1" t="s">
        <v>17</v>
      </c>
    </row>
    <row r="121" ht="14.25" customHeight="1">
      <c r="A121" s="1" t="s">
        <v>283</v>
      </c>
      <c r="B121" s="1" t="s">
        <v>284</v>
      </c>
      <c r="C121" s="1">
        <v>24.275</v>
      </c>
      <c r="D121" s="1">
        <v>20.0</v>
      </c>
      <c r="E121" s="1" t="s">
        <v>17</v>
      </c>
    </row>
    <row r="122" ht="14.25" customHeight="1">
      <c r="A122" s="1" t="s">
        <v>285</v>
      </c>
      <c r="B122" s="1" t="s">
        <v>286</v>
      </c>
      <c r="C122" s="1">
        <v>39.705</v>
      </c>
      <c r="D122" s="1">
        <v>5.4</v>
      </c>
      <c r="E122" s="1" t="s">
        <v>13</v>
      </c>
    </row>
    <row r="123" ht="14.25" customHeight="1">
      <c r="A123" s="1" t="s">
        <v>287</v>
      </c>
      <c r="B123" s="1" t="s">
        <v>288</v>
      </c>
      <c r="C123" s="1">
        <v>33.801</v>
      </c>
      <c r="D123" s="1">
        <v>6.2</v>
      </c>
      <c r="E123" s="1" t="s">
        <v>32</v>
      </c>
    </row>
    <row r="124" ht="14.25" customHeight="1">
      <c r="A124" s="1" t="s">
        <v>289</v>
      </c>
      <c r="B124" s="1" t="s">
        <v>290</v>
      </c>
      <c r="C124" s="1">
        <v>10.9</v>
      </c>
      <c r="D124" s="1">
        <v>39.0</v>
      </c>
      <c r="E124" s="1" t="s">
        <v>17</v>
      </c>
    </row>
    <row r="125" ht="14.25" customHeight="1">
      <c r="A125" s="1" t="s">
        <v>291</v>
      </c>
      <c r="B125" s="1" t="s">
        <v>292</v>
      </c>
      <c r="C125" s="1">
        <v>39.459</v>
      </c>
      <c r="D125" s="1">
        <v>5.05</v>
      </c>
      <c r="E125" s="1" t="s">
        <v>13</v>
      </c>
    </row>
    <row r="126" ht="14.25" customHeight="1">
      <c r="A126" s="1" t="s">
        <v>294</v>
      </c>
      <c r="B126" s="1" t="s">
        <v>295</v>
      </c>
      <c r="C126" s="1">
        <v>16.805</v>
      </c>
      <c r="D126" s="1">
        <v>66.97</v>
      </c>
      <c r="E126" s="1" t="s">
        <v>17</v>
      </c>
    </row>
    <row r="127" ht="14.25" customHeight="1">
      <c r="A127" s="1" t="s">
        <v>296</v>
      </c>
      <c r="B127" s="1" t="s">
        <v>297</v>
      </c>
      <c r="C127" s="1">
        <v>29.937</v>
      </c>
      <c r="D127" s="1">
        <v>13.9</v>
      </c>
      <c r="E127" s="1" t="s">
        <v>17</v>
      </c>
    </row>
    <row r="128" ht="14.25" customHeight="1">
      <c r="A128" s="1" t="s">
        <v>298</v>
      </c>
      <c r="B128" s="1" t="s">
        <v>299</v>
      </c>
      <c r="C128" s="1">
        <v>17.0</v>
      </c>
      <c r="D128" s="1">
        <v>66.0</v>
      </c>
      <c r="E128" s="1" t="s">
        <v>8</v>
      </c>
    </row>
    <row r="129" ht="14.25" customHeight="1">
      <c r="A129" s="1" t="s">
        <v>300</v>
      </c>
      <c r="B129" s="1" t="s">
        <v>301</v>
      </c>
      <c r="C129" s="1">
        <v>49.661</v>
      </c>
      <c r="D129" s="1">
        <v>1.7</v>
      </c>
      <c r="E129" s="1" t="s">
        <v>13</v>
      </c>
    </row>
    <row r="130" ht="14.25" customHeight="1">
      <c r="A130" s="1" t="s">
        <v>302</v>
      </c>
      <c r="B130" s="1" t="s">
        <v>303</v>
      </c>
      <c r="C130" s="1">
        <v>40.045</v>
      </c>
      <c r="D130" s="1">
        <v>38.0</v>
      </c>
      <c r="E130" s="1" t="s">
        <v>32</v>
      </c>
    </row>
    <row r="131" ht="14.25" customHeight="1">
      <c r="A131" s="1" t="s">
        <v>304</v>
      </c>
      <c r="B131" s="1" t="s">
        <v>305</v>
      </c>
      <c r="C131" s="1">
        <v>20.788</v>
      </c>
      <c r="D131" s="1">
        <v>15.5</v>
      </c>
      <c r="E131" s="1" t="s">
        <v>32</v>
      </c>
    </row>
    <row r="132" ht="14.25" customHeight="1">
      <c r="A132" s="1" t="s">
        <v>306</v>
      </c>
      <c r="B132" s="1" t="s">
        <v>307</v>
      </c>
      <c r="C132" s="1">
        <v>10.2</v>
      </c>
      <c r="D132" s="1">
        <v>93.9564</v>
      </c>
      <c r="E132" s="1" t="s">
        <v>8</v>
      </c>
    </row>
    <row r="133" ht="14.25" customHeight="1">
      <c r="A133" s="1" t="s">
        <v>308</v>
      </c>
      <c r="B133" s="1" t="s">
        <v>309</v>
      </c>
      <c r="C133" s="1">
        <v>11.6</v>
      </c>
      <c r="D133" s="1">
        <v>95.0534</v>
      </c>
      <c r="E133" s="1" t="s">
        <v>8</v>
      </c>
    </row>
    <row r="134" ht="14.25" customHeight="1">
      <c r="A134" s="1" t="s">
        <v>310</v>
      </c>
      <c r="B134" s="1" t="s">
        <v>311</v>
      </c>
      <c r="C134" s="1">
        <v>20.923</v>
      </c>
      <c r="D134" s="1">
        <v>13.3</v>
      </c>
      <c r="E134" s="1" t="s">
        <v>13</v>
      </c>
    </row>
    <row r="135" ht="14.25" customHeight="1">
      <c r="A135" s="1" t="s">
        <v>312</v>
      </c>
      <c r="B135" s="1" t="s">
        <v>313</v>
      </c>
      <c r="C135" s="1">
        <v>13.12</v>
      </c>
      <c r="D135" s="1">
        <v>82.78</v>
      </c>
      <c r="E135" s="1" t="s">
        <v>8</v>
      </c>
    </row>
    <row r="136" ht="14.25" customHeight="1">
      <c r="A136" s="1" t="s">
        <v>314</v>
      </c>
      <c r="B136" s="1" t="s">
        <v>315</v>
      </c>
      <c r="C136" s="1">
        <v>20.419</v>
      </c>
      <c r="D136" s="1">
        <v>66.45</v>
      </c>
      <c r="E136" s="1" t="s">
        <v>8</v>
      </c>
    </row>
    <row r="137" ht="14.25" customHeight="1">
      <c r="A137" s="1" t="s">
        <v>316</v>
      </c>
      <c r="B137" s="1" t="s">
        <v>317</v>
      </c>
      <c r="C137" s="1">
        <v>29.582</v>
      </c>
      <c r="D137" s="1">
        <v>10.9</v>
      </c>
      <c r="E137" s="1" t="s">
        <v>32</v>
      </c>
    </row>
    <row r="138" ht="14.25" customHeight="1">
      <c r="A138" s="1" t="s">
        <v>318</v>
      </c>
      <c r="B138" s="1" t="s">
        <v>319</v>
      </c>
      <c r="C138" s="1">
        <v>19.68</v>
      </c>
      <c r="D138" s="1">
        <v>44.03</v>
      </c>
      <c r="E138" s="1" t="s">
        <v>17</v>
      </c>
    </row>
    <row r="139" ht="14.25" customHeight="1">
      <c r="A139" s="1" t="s">
        <v>321</v>
      </c>
      <c r="B139" s="1" t="s">
        <v>322</v>
      </c>
      <c r="C139" s="1">
        <v>20.198</v>
      </c>
      <c r="D139" s="1">
        <v>39.2</v>
      </c>
      <c r="E139" s="1" t="s">
        <v>17</v>
      </c>
    </row>
    <row r="140" ht="14.25" customHeight="1">
      <c r="A140" s="1" t="s">
        <v>323</v>
      </c>
      <c r="B140" s="1" t="s">
        <v>324</v>
      </c>
      <c r="C140" s="1">
        <v>23.79</v>
      </c>
      <c r="D140" s="1">
        <v>37.0</v>
      </c>
      <c r="E140" s="1" t="s">
        <v>32</v>
      </c>
    </row>
    <row r="141" ht="14.25" customHeight="1">
      <c r="A141" s="1" t="s">
        <v>325</v>
      </c>
      <c r="B141" s="1" t="s">
        <v>326</v>
      </c>
      <c r="C141" s="1">
        <v>28.899</v>
      </c>
      <c r="D141" s="1">
        <v>6.5</v>
      </c>
      <c r="E141" s="1" t="s">
        <v>32</v>
      </c>
    </row>
    <row r="142" ht="14.25" customHeight="1">
      <c r="A142" s="1" t="s">
        <v>327</v>
      </c>
      <c r="B142" s="1" t="s">
        <v>328</v>
      </c>
      <c r="C142" s="1">
        <v>9.6</v>
      </c>
      <c r="D142" s="1">
        <v>62.8492</v>
      </c>
      <c r="E142" s="1" t="s">
        <v>8</v>
      </c>
    </row>
    <row r="143" ht="14.25" customHeight="1">
      <c r="A143" s="1" t="s">
        <v>329</v>
      </c>
      <c r="B143" s="1" t="s">
        <v>330</v>
      </c>
      <c r="C143" s="1">
        <v>10.8</v>
      </c>
      <c r="D143" s="1">
        <v>73.9</v>
      </c>
      <c r="E143" s="1" t="s">
        <v>8</v>
      </c>
    </row>
    <row r="144" ht="14.25" customHeight="1">
      <c r="A144" s="1" t="s">
        <v>331</v>
      </c>
      <c r="B144" s="1" t="s">
        <v>332</v>
      </c>
      <c r="C144" s="1">
        <v>7.9</v>
      </c>
      <c r="D144" s="1">
        <v>62.0956</v>
      </c>
      <c r="E144" s="1" t="s">
        <v>8</v>
      </c>
    </row>
    <row r="145" ht="14.25" customHeight="1">
      <c r="A145" s="1" t="s">
        <v>333</v>
      </c>
      <c r="B145" s="1" t="s">
        <v>334</v>
      </c>
      <c r="C145" s="1">
        <v>21.588</v>
      </c>
      <c r="D145" s="1">
        <v>36.9</v>
      </c>
      <c r="E145" s="1" t="s">
        <v>17</v>
      </c>
    </row>
    <row r="146" ht="14.25" customHeight="1">
      <c r="A146" s="1" t="s">
        <v>335</v>
      </c>
      <c r="B146" s="1" t="s">
        <v>336</v>
      </c>
      <c r="C146" s="1">
        <v>16.393</v>
      </c>
      <c r="D146" s="1">
        <v>56.8</v>
      </c>
      <c r="E146" s="1" t="s">
        <v>8</v>
      </c>
    </row>
    <row r="147" ht="14.25" customHeight="1">
      <c r="A147" s="1" t="s">
        <v>337</v>
      </c>
      <c r="B147" s="1" t="s">
        <v>338</v>
      </c>
      <c r="C147" s="1">
        <v>11.94</v>
      </c>
      <c r="D147" s="1">
        <v>85.3</v>
      </c>
      <c r="E147" s="1" t="s">
        <v>8</v>
      </c>
    </row>
    <row r="148" ht="14.25" customHeight="1">
      <c r="A148" s="1" t="s">
        <v>339</v>
      </c>
      <c r="B148" s="1" t="s">
        <v>340</v>
      </c>
      <c r="C148" s="1">
        <v>8.8</v>
      </c>
      <c r="D148" s="1">
        <v>49.7645</v>
      </c>
      <c r="E148" s="1" t="s">
        <v>17</v>
      </c>
    </row>
    <row r="149" ht="14.25" customHeight="1">
      <c r="A149" s="1" t="s">
        <v>341</v>
      </c>
      <c r="B149" s="1" t="s">
        <v>342</v>
      </c>
      <c r="C149" s="1">
        <v>13.2</v>
      </c>
      <c r="D149" s="1">
        <v>67.97</v>
      </c>
      <c r="E149" s="1" t="s">
        <v>8</v>
      </c>
    </row>
    <row r="150" ht="14.25" customHeight="1">
      <c r="A150" s="1" t="s">
        <v>343</v>
      </c>
      <c r="B150" s="1" t="s">
        <v>344</v>
      </c>
      <c r="C150" s="1">
        <v>32.689</v>
      </c>
      <c r="D150" s="1">
        <v>9.0</v>
      </c>
      <c r="E150" s="1" t="s">
        <v>13</v>
      </c>
    </row>
    <row r="151" ht="14.25" customHeight="1">
      <c r="A151" s="1" t="s">
        <v>345</v>
      </c>
      <c r="B151" s="1" t="s">
        <v>346</v>
      </c>
      <c r="C151" s="1">
        <v>20.576</v>
      </c>
      <c r="D151" s="1">
        <v>60.5</v>
      </c>
      <c r="E151" s="1" t="s">
        <v>8</v>
      </c>
    </row>
    <row r="152" ht="14.25" customHeight="1">
      <c r="A152" s="1" t="s">
        <v>347</v>
      </c>
      <c r="B152" s="1" t="s">
        <v>348</v>
      </c>
      <c r="C152" s="1">
        <v>33.477</v>
      </c>
      <c r="D152" s="1">
        <v>22.7</v>
      </c>
      <c r="E152" s="1" t="s">
        <v>32</v>
      </c>
    </row>
    <row r="153" ht="14.25" customHeight="1">
      <c r="A153" s="1" t="s">
        <v>349</v>
      </c>
      <c r="B153" s="1" t="s">
        <v>350</v>
      </c>
      <c r="C153" s="1">
        <v>38.533</v>
      </c>
      <c r="D153" s="1">
        <v>13.1</v>
      </c>
      <c r="E153" s="1" t="s">
        <v>32</v>
      </c>
    </row>
    <row r="154" ht="14.25" customHeight="1">
      <c r="A154" s="1" t="s">
        <v>351</v>
      </c>
      <c r="B154" s="1" t="s">
        <v>352</v>
      </c>
      <c r="C154" s="1">
        <v>9.3</v>
      </c>
      <c r="D154" s="1">
        <v>81.0</v>
      </c>
      <c r="E154" s="1" t="s">
        <v>8</v>
      </c>
    </row>
    <row r="155" ht="14.25" customHeight="1">
      <c r="A155" s="1" t="s">
        <v>353</v>
      </c>
      <c r="B155" s="1" t="s">
        <v>354</v>
      </c>
      <c r="C155" s="1">
        <v>30.578</v>
      </c>
      <c r="D155" s="1">
        <v>8.0</v>
      </c>
      <c r="E155" s="1" t="s">
        <v>32</v>
      </c>
    </row>
    <row r="156" ht="14.25" customHeight="1">
      <c r="A156" s="1" t="s">
        <v>355</v>
      </c>
      <c r="B156" s="1" t="s">
        <v>356</v>
      </c>
      <c r="C156" s="1">
        <v>36.729</v>
      </c>
      <c r="D156" s="1">
        <v>1.7</v>
      </c>
      <c r="E156" s="1" t="s">
        <v>13</v>
      </c>
    </row>
    <row r="157" ht="14.25" customHeight="1">
      <c r="A157" s="1" t="s">
        <v>320</v>
      </c>
      <c r="B157" s="1" t="s">
        <v>357</v>
      </c>
      <c r="C157" s="1">
        <v>17.476</v>
      </c>
      <c r="D157" s="1">
        <v>23.1093</v>
      </c>
      <c r="E157" s="1" t="s">
        <v>32</v>
      </c>
    </row>
    <row r="158" ht="14.25" customHeight="1">
      <c r="A158" s="1" t="s">
        <v>358</v>
      </c>
      <c r="B158" s="1" t="s">
        <v>359</v>
      </c>
      <c r="C158" s="1">
        <v>43.891</v>
      </c>
      <c r="D158" s="1">
        <v>1.5</v>
      </c>
      <c r="E158" s="1" t="s">
        <v>13</v>
      </c>
    </row>
    <row r="159" ht="14.25" customHeight="1">
      <c r="A159" s="1" t="s">
        <v>360</v>
      </c>
      <c r="B159" s="1" t="s">
        <v>361</v>
      </c>
      <c r="C159" s="1">
        <v>9.2</v>
      </c>
      <c r="D159" s="1">
        <v>51.5</v>
      </c>
      <c r="E159" s="1" t="s">
        <v>17</v>
      </c>
    </row>
    <row r="160" ht="14.25" customHeight="1">
      <c r="A160" s="1" t="s">
        <v>362</v>
      </c>
      <c r="B160" s="1" t="s">
        <v>363</v>
      </c>
      <c r="C160" s="1">
        <v>37.126</v>
      </c>
      <c r="D160" s="1">
        <v>14.1</v>
      </c>
      <c r="E160" s="1" t="s">
        <v>13</v>
      </c>
    </row>
    <row r="161" ht="14.25" customHeight="1">
      <c r="A161" s="1" t="s">
        <v>364</v>
      </c>
      <c r="B161" s="1" t="s">
        <v>365</v>
      </c>
      <c r="C161" s="1">
        <v>34.537</v>
      </c>
      <c r="D161" s="1">
        <v>23.0</v>
      </c>
      <c r="E161" s="1" t="s">
        <v>32</v>
      </c>
    </row>
    <row r="162" ht="14.25" customHeight="1">
      <c r="A162" s="1" t="s">
        <v>366</v>
      </c>
      <c r="B162" s="1" t="s">
        <v>367</v>
      </c>
      <c r="C162" s="1">
        <v>18.455</v>
      </c>
      <c r="D162" s="1">
        <v>37.4</v>
      </c>
      <c r="E162" s="1" t="s">
        <v>17</v>
      </c>
    </row>
    <row r="163" ht="14.25" customHeight="1">
      <c r="A163" s="1" t="s">
        <v>368</v>
      </c>
      <c r="B163" s="1" t="s">
        <v>369</v>
      </c>
      <c r="C163" s="1">
        <v>10.1</v>
      </c>
      <c r="D163" s="1">
        <v>77.8826</v>
      </c>
      <c r="E163" s="1" t="s">
        <v>8</v>
      </c>
    </row>
    <row r="164" ht="14.25" customHeight="1">
      <c r="A164" s="1" t="s">
        <v>370</v>
      </c>
      <c r="B164" s="1" t="s">
        <v>371</v>
      </c>
      <c r="C164" s="1">
        <v>10.2</v>
      </c>
      <c r="D164" s="1">
        <v>72.6756</v>
      </c>
      <c r="E164" s="1" t="s">
        <v>8</v>
      </c>
    </row>
    <row r="165" ht="14.25" customHeight="1">
      <c r="A165" s="1" t="s">
        <v>372</v>
      </c>
      <c r="B165" s="1" t="s">
        <v>373</v>
      </c>
      <c r="C165" s="1">
        <v>11.8</v>
      </c>
      <c r="D165" s="1">
        <v>94.7836</v>
      </c>
      <c r="E165" s="1" t="s">
        <v>8</v>
      </c>
    </row>
    <row r="166" ht="14.25" customHeight="1">
      <c r="A166" s="1" t="s">
        <v>374</v>
      </c>
      <c r="B166" s="1" t="s">
        <v>375</v>
      </c>
      <c r="C166" s="1">
        <v>30.093</v>
      </c>
      <c r="D166" s="1">
        <v>24.7</v>
      </c>
      <c r="E166" s="1" t="s">
        <v>32</v>
      </c>
    </row>
    <row r="167" ht="14.25" customHeight="1">
      <c r="A167" s="1" t="s">
        <v>376</v>
      </c>
      <c r="B167" s="1" t="s">
        <v>377</v>
      </c>
      <c r="C167" s="1">
        <v>18.6</v>
      </c>
      <c r="D167" s="1">
        <v>50.4</v>
      </c>
      <c r="E167" s="1" t="s">
        <v>8</v>
      </c>
    </row>
    <row r="168" ht="14.25" customHeight="1">
      <c r="A168" s="1" t="s">
        <v>378</v>
      </c>
      <c r="B168" s="1" t="s">
        <v>379</v>
      </c>
      <c r="C168" s="1">
        <v>24.043</v>
      </c>
      <c r="D168" s="1">
        <v>26.2</v>
      </c>
      <c r="E168" s="1" t="s">
        <v>32</v>
      </c>
    </row>
    <row r="169" ht="14.25" customHeight="1">
      <c r="A169" s="1" t="s">
        <v>282</v>
      </c>
      <c r="B169" s="1" t="s">
        <v>380</v>
      </c>
      <c r="C169" s="1">
        <v>45.745</v>
      </c>
      <c r="D169" s="1">
        <v>2.3</v>
      </c>
      <c r="E169" s="1" t="s">
        <v>13</v>
      </c>
    </row>
    <row r="170" ht="14.25" customHeight="1">
      <c r="A170" s="1" t="s">
        <v>381</v>
      </c>
      <c r="B170" s="1" t="s">
        <v>382</v>
      </c>
      <c r="C170" s="1">
        <v>36.08</v>
      </c>
      <c r="D170" s="1">
        <v>4.5</v>
      </c>
      <c r="E170" s="1" t="s">
        <v>13</v>
      </c>
    </row>
    <row r="171" ht="14.25" customHeight="1">
      <c r="A171" s="1" t="s">
        <v>383</v>
      </c>
      <c r="B171" s="1" t="s">
        <v>384</v>
      </c>
      <c r="C171" s="1">
        <v>11.041</v>
      </c>
      <c r="D171" s="1">
        <v>28.94</v>
      </c>
      <c r="E171" s="1" t="s">
        <v>17</v>
      </c>
    </row>
    <row r="172" ht="14.25" customHeight="1">
      <c r="A172" s="1" t="s">
        <v>385</v>
      </c>
      <c r="B172" s="1" t="s">
        <v>386</v>
      </c>
      <c r="C172" s="1">
        <v>30.792</v>
      </c>
      <c r="D172" s="1">
        <v>16.0</v>
      </c>
      <c r="E172" s="1" t="s">
        <v>32</v>
      </c>
    </row>
    <row r="173" ht="14.25" customHeight="1">
      <c r="A173" s="1" t="s">
        <v>387</v>
      </c>
      <c r="B173" s="1" t="s">
        <v>388</v>
      </c>
      <c r="C173" s="1">
        <v>21.322</v>
      </c>
      <c r="D173" s="1">
        <v>9.6</v>
      </c>
      <c r="E173" s="1" t="s">
        <v>17</v>
      </c>
    </row>
    <row r="174" ht="14.25" customHeight="1">
      <c r="A174" s="1" t="s">
        <v>389</v>
      </c>
      <c r="B174" s="1" t="s">
        <v>390</v>
      </c>
      <c r="C174" s="1">
        <v>35.755</v>
      </c>
      <c r="D174" s="1">
        <v>1.1</v>
      </c>
      <c r="E174" s="1" t="s">
        <v>32</v>
      </c>
    </row>
    <row r="175" ht="14.25" customHeight="1">
      <c r="A175" s="1" t="s">
        <v>391</v>
      </c>
      <c r="B175" s="1" t="s">
        <v>392</v>
      </c>
      <c r="C175" s="1">
        <v>25.409</v>
      </c>
      <c r="D175" s="1">
        <v>35.0</v>
      </c>
      <c r="E175" s="1" t="s">
        <v>17</v>
      </c>
    </row>
    <row r="176" ht="14.25" customHeight="1">
      <c r="A176" s="1" t="s">
        <v>393</v>
      </c>
      <c r="B176" s="1" t="s">
        <v>394</v>
      </c>
      <c r="C176" s="1">
        <v>14.59</v>
      </c>
      <c r="D176" s="1">
        <v>63.8</v>
      </c>
      <c r="E176" s="1" t="s">
        <v>8</v>
      </c>
    </row>
    <row r="177" ht="14.25" customHeight="1">
      <c r="A177" s="1" t="s">
        <v>395</v>
      </c>
      <c r="B177" s="1" t="s">
        <v>396</v>
      </c>
      <c r="C177" s="1">
        <v>19.8</v>
      </c>
      <c r="D177" s="1">
        <v>43.8</v>
      </c>
      <c r="E177" s="1" t="s">
        <v>17</v>
      </c>
    </row>
    <row r="178" ht="14.25" customHeight="1">
      <c r="A178" s="1" t="s">
        <v>397</v>
      </c>
      <c r="B178" s="1" t="s">
        <v>398</v>
      </c>
      <c r="C178" s="1">
        <v>16.836</v>
      </c>
      <c r="D178" s="1">
        <v>46.25</v>
      </c>
      <c r="E178" s="1" t="s">
        <v>17</v>
      </c>
    </row>
    <row r="179" ht="14.25" customHeight="1">
      <c r="A179" s="1" t="s">
        <v>399</v>
      </c>
      <c r="B179" s="1" t="s">
        <v>400</v>
      </c>
      <c r="C179" s="1">
        <v>39.518</v>
      </c>
      <c r="D179" s="1">
        <v>4.4</v>
      </c>
      <c r="E179" s="1" t="s">
        <v>13</v>
      </c>
    </row>
    <row r="180" ht="14.25" customHeight="1">
      <c r="A180" s="1" t="s">
        <v>401</v>
      </c>
      <c r="B180" s="1" t="s">
        <v>402</v>
      </c>
      <c r="C180" s="1">
        <v>43.474</v>
      </c>
      <c r="D180" s="1">
        <v>16.2</v>
      </c>
      <c r="E180" s="1" t="s">
        <v>13</v>
      </c>
    </row>
    <row r="181" ht="14.25" customHeight="1">
      <c r="A181" s="1" t="s">
        <v>403</v>
      </c>
      <c r="B181" s="1" t="s">
        <v>404</v>
      </c>
      <c r="C181" s="1">
        <v>11.1</v>
      </c>
      <c r="D181" s="1">
        <v>41.0</v>
      </c>
      <c r="E181" s="1" t="s">
        <v>32</v>
      </c>
    </row>
    <row r="182" ht="14.25" customHeight="1">
      <c r="A182" s="1" t="s">
        <v>405</v>
      </c>
      <c r="B182" s="1" t="s">
        <v>406</v>
      </c>
      <c r="C182" s="1">
        <v>14.374</v>
      </c>
      <c r="D182" s="1">
        <v>57.69</v>
      </c>
      <c r="E182" s="1" t="s">
        <v>8</v>
      </c>
    </row>
    <row r="183" ht="14.25" customHeight="1">
      <c r="A183" s="1" t="s">
        <v>407</v>
      </c>
      <c r="B183" s="1" t="s">
        <v>408</v>
      </c>
      <c r="C183" s="1">
        <v>12.5</v>
      </c>
      <c r="D183" s="1">
        <v>84.2</v>
      </c>
      <c r="E183" s="1" t="s">
        <v>8</v>
      </c>
    </row>
    <row r="184" ht="14.25" customHeight="1">
      <c r="A184" s="1" t="s">
        <v>409</v>
      </c>
      <c r="B184" s="1" t="s">
        <v>410</v>
      </c>
      <c r="C184" s="1">
        <v>22.5</v>
      </c>
      <c r="D184" s="1">
        <v>38.2</v>
      </c>
      <c r="E184" s="1" t="s">
        <v>32</v>
      </c>
    </row>
    <row r="185" ht="14.25" customHeight="1">
      <c r="A185" s="1" t="s">
        <v>411</v>
      </c>
      <c r="B185" s="1" t="s">
        <v>412</v>
      </c>
      <c r="C185" s="1">
        <v>16.306</v>
      </c>
      <c r="D185" s="1">
        <v>52.0</v>
      </c>
      <c r="E185" s="1" t="s">
        <v>17</v>
      </c>
    </row>
    <row r="186" ht="14.25" customHeight="1">
      <c r="A186" s="1" t="s">
        <v>413</v>
      </c>
      <c r="B186" s="1" t="s">
        <v>414</v>
      </c>
      <c r="C186" s="1">
        <v>19.842</v>
      </c>
      <c r="D186" s="1">
        <v>54.9</v>
      </c>
      <c r="E186" s="1" t="s">
        <v>8</v>
      </c>
    </row>
    <row r="187" ht="14.25" customHeight="1">
      <c r="A187" s="1" t="s">
        <v>415</v>
      </c>
      <c r="B187" s="1" t="s">
        <v>416</v>
      </c>
      <c r="C187" s="1">
        <v>10.7</v>
      </c>
      <c r="D187" s="1">
        <v>45.3</v>
      </c>
      <c r="E187" s="1" t="s">
        <v>8</v>
      </c>
    </row>
    <row r="188" ht="14.25" customHeight="1">
      <c r="A188" s="1" t="s">
        <v>417</v>
      </c>
      <c r="B188" s="1" t="s">
        <v>418</v>
      </c>
      <c r="C188" s="1">
        <v>15.537</v>
      </c>
      <c r="D188" s="1">
        <v>43.9</v>
      </c>
      <c r="E188" s="1" t="s">
        <v>32</v>
      </c>
    </row>
    <row r="189" ht="14.25" customHeight="1">
      <c r="A189" s="1" t="s">
        <v>419</v>
      </c>
      <c r="B189" s="1" t="s">
        <v>420</v>
      </c>
      <c r="C189" s="1">
        <v>26.739</v>
      </c>
      <c r="D189" s="1">
        <v>11.3</v>
      </c>
      <c r="E189" s="1" t="s">
        <v>32</v>
      </c>
    </row>
    <row r="190" ht="14.25" customHeight="1">
      <c r="A190" s="1" t="s">
        <v>421</v>
      </c>
      <c r="B190" s="1" t="s">
        <v>422</v>
      </c>
      <c r="C190" s="1">
        <v>30.394</v>
      </c>
      <c r="D190" s="1">
        <v>46.6</v>
      </c>
      <c r="E190" s="1" t="s">
        <v>32</v>
      </c>
    </row>
    <row r="191" ht="14.25" customHeight="1">
      <c r="A191" s="1" t="s">
        <v>423</v>
      </c>
      <c r="B191" s="1" t="s">
        <v>424</v>
      </c>
      <c r="C191" s="1">
        <v>26.172</v>
      </c>
      <c r="D191" s="1">
        <v>15.3</v>
      </c>
      <c r="E191" s="1" t="s">
        <v>32</v>
      </c>
    </row>
    <row r="192" ht="14.25" customHeight="1">
      <c r="A192" s="1" t="s">
        <v>425</v>
      </c>
      <c r="B192" s="1" t="s">
        <v>426</v>
      </c>
      <c r="C192" s="1">
        <v>32.947</v>
      </c>
      <c r="D192" s="1">
        <v>20.0</v>
      </c>
      <c r="E192" s="1" t="s">
        <v>32</v>
      </c>
    </row>
    <row r="193" ht="14.25" customHeight="1">
      <c r="A193" s="1" t="s">
        <v>427</v>
      </c>
      <c r="B193" s="1" t="s">
        <v>428</v>
      </c>
      <c r="C193" s="1">
        <v>20.85</v>
      </c>
      <c r="D193" s="1">
        <v>46.5</v>
      </c>
      <c r="E193" s="1" t="s">
        <v>17</v>
      </c>
    </row>
    <row r="194" ht="14.25" customHeight="1">
      <c r="A194" s="1" t="s">
        <v>293</v>
      </c>
      <c r="B194" s="1" t="s">
        <v>429</v>
      </c>
      <c r="C194" s="1">
        <v>42.394</v>
      </c>
      <c r="D194" s="1">
        <v>2.2</v>
      </c>
      <c r="E194" s="1" t="s">
        <v>13</v>
      </c>
    </row>
    <row r="195" ht="14.25" customHeight="1">
      <c r="A195" s="1" t="s">
        <v>430</v>
      </c>
      <c r="B195" s="1" t="s">
        <v>431</v>
      </c>
      <c r="C195" s="1">
        <v>40.471</v>
      </c>
      <c r="D195" s="1">
        <v>15.4</v>
      </c>
      <c r="E195" s="1" t="s">
        <v>32</v>
      </c>
    </row>
    <row r="196" ht="14.25" customHeight="1">
      <c r="A196" s="1" t="s">
        <v>432</v>
      </c>
      <c r="B196" s="1" t="s">
        <v>433</v>
      </c>
      <c r="C196" s="1">
        <v>35.715</v>
      </c>
      <c r="D196" s="1">
        <v>18.5</v>
      </c>
      <c r="E196" s="1" t="s">
        <v>13</v>
      </c>
    </row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customSheetViews>
    <customSheetView guid="{AD6C6178-A455-44BF-BD60-A51096D94623}" filter="1" showAutoFilter="1">
      <autoFilter ref="$A$1:$E$196"/>
    </customSheetView>
  </customSheetViews>
  <printOptions/>
  <pageMargins bottom="0.75" footer="0.0" header="0.0" left="0.7" right="0.7" top="0.75"/>
  <pageSetup orientation="landscape"/>
  <drawing r:id="rId2"/>
</worksheet>
</file>