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7_Videos\07_Marketing_Analytics\02_Forecasting\Presentation\"/>
    </mc:Choice>
  </mc:AlternateContent>
  <bookViews>
    <workbookView xWindow="0" yWindow="0" windowWidth="20490" windowHeight="9495"/>
  </bookViews>
  <sheets>
    <sheet name="Moving_Avg" sheetId="13" r:id="rId1"/>
  </sheets>
  <definedNames>
    <definedName name="solver_adj" localSheetId="0" hidden="1">Moving_Avg!#REF!,Moving_Avg!#REF!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Moving_Avg!#REF!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Moving_Avg!#REF!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3600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I27" i="13" l="1"/>
  <c r="I28" i="13"/>
  <c r="I29" i="13"/>
  <c r="I26" i="13"/>
  <c r="N14" i="13"/>
  <c r="N11" i="13"/>
  <c r="N12" i="13"/>
  <c r="N13" i="13"/>
  <c r="N10" i="13"/>
  <c r="M15" i="13"/>
  <c r="M14" i="13"/>
  <c r="M11" i="13"/>
  <c r="M12" i="13"/>
  <c r="M13" i="13"/>
  <c r="M10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8" i="13"/>
  <c r="G27" i="13"/>
  <c r="G28" i="13"/>
  <c r="G29" i="13"/>
  <c r="G26" i="13"/>
  <c r="E3" i="13"/>
  <c r="E2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8" i="13"/>
  <c r="F23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8" i="13"/>
  <c r="F7" i="13"/>
</calcChain>
</file>

<file path=xl/sharedStrings.xml><?xml version="1.0" encoding="utf-8"?>
<sst xmlns="http://schemas.openxmlformats.org/spreadsheetml/2006/main" count="14" uniqueCount="14">
  <si>
    <t>Forecast</t>
  </si>
  <si>
    <t>Quarter#</t>
  </si>
  <si>
    <t>Year</t>
  </si>
  <si>
    <t>Quarter</t>
  </si>
  <si>
    <t>Sales</t>
  </si>
  <si>
    <t>4 period MA</t>
  </si>
  <si>
    <t>Centered MA</t>
  </si>
  <si>
    <t>Actual/CMA</t>
  </si>
  <si>
    <t>slope</t>
  </si>
  <si>
    <t>intercept</t>
  </si>
  <si>
    <t>quarter</t>
  </si>
  <si>
    <t>seasonal index</t>
  </si>
  <si>
    <t>normalized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</si>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</sst>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33" borderId="11" xfId="0" applyFill="1" applyBorder="1"/>
    <xf numFmtId="0" fontId="0" fillId="33" borderId="10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33" borderId="17" xfId="0" applyFill="1" applyBorder="1"/>
    <xf numFmtId="0" fontId="0" fillId="33" borderId="16" xfId="0" applyFill="1" applyBorder="1"/>
    <xf numFmtId="0" fontId="0" fillId="0" borderId="20" xfId="0" applyBorder="1"/>
    <xf numFmtId="0" fontId="0" fillId="0" borderId="21" xfId="0" applyBorder="1"/>
    <xf numFmtId="0" fontId="0" fillId="0" borderId="16" xfId="0" applyFill="1" applyBorder="1"/>
    <xf numFmtId="0" fontId="0" fillId="0" borderId="17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9"/>
  <sheetViews>
    <sheetView showGridLines="0" tabSelected="1" topLeftCell="A7" workbookViewId="0">
      <selection activeCell="I27" sqref="I27"/>
    </sheetView>
  </sheetViews>
  <sheetFormatPr defaultRowHeight="15" x14ac:dyDescent="0.25"/>
  <cols>
    <col min="1" max="1" width="10" bestFit="1" customWidth="1"/>
    <col min="6" max="6" width="11.7109375" bestFit="1" customWidth="1"/>
    <col min="7" max="7" width="12.7109375" bestFit="1" customWidth="1"/>
    <col min="8" max="8" width="11.5703125" bestFit="1" customWidth="1"/>
  </cols>
  <sheetData>
    <row r="2" spans="2:14" x14ac:dyDescent="0.25">
      <c r="D2" s="13" t="s">
        <v>8</v>
      </c>
      <c r="E2" s="2">
        <f>SLOPE(G8:G23,B8:B23)</f>
        <v>6.9387867647058821</v>
      </c>
    </row>
    <row r="3" spans="2:14" x14ac:dyDescent="0.25">
      <c r="D3" s="14" t="s">
        <v>9</v>
      </c>
      <c r="E3" s="1">
        <f>INTERCEPT(G8:G23,B8:B23)</f>
        <v>30.16617647058824</v>
      </c>
    </row>
    <row r="5" spans="2:14" x14ac:dyDescent="0.25">
      <c r="B5" s="3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5" t="s">
        <v>0</v>
      </c>
    </row>
    <row r="6" spans="2:14" x14ac:dyDescent="0.25">
      <c r="B6" s="6">
        <v>1</v>
      </c>
      <c r="C6" s="7">
        <v>1</v>
      </c>
      <c r="D6" s="7">
        <v>1</v>
      </c>
      <c r="E6" s="7">
        <v>24</v>
      </c>
      <c r="F6" s="7"/>
      <c r="G6" s="7"/>
      <c r="H6" s="7"/>
      <c r="I6" s="8"/>
    </row>
    <row r="7" spans="2:14" x14ac:dyDescent="0.25">
      <c r="B7" s="6">
        <v>2</v>
      </c>
      <c r="C7" s="7">
        <v>1</v>
      </c>
      <c r="D7" s="7">
        <v>2</v>
      </c>
      <c r="E7" s="7">
        <v>44</v>
      </c>
      <c r="F7" s="7">
        <f>AVERAGE(E6:E9)</f>
        <v>52</v>
      </c>
      <c r="G7" s="7"/>
      <c r="H7" s="7"/>
      <c r="I7" s="8"/>
    </row>
    <row r="8" spans="2:14" x14ac:dyDescent="0.25">
      <c r="B8" s="6">
        <v>3</v>
      </c>
      <c r="C8" s="7">
        <v>1</v>
      </c>
      <c r="D8" s="7">
        <v>3</v>
      </c>
      <c r="E8" s="7">
        <v>61</v>
      </c>
      <c r="F8" s="7">
        <f>AVERAGE(E7:E10)</f>
        <v>58</v>
      </c>
      <c r="G8" s="7">
        <f>AVERAGE(F7:F8)</f>
        <v>55</v>
      </c>
      <c r="H8" s="7">
        <f>E8/G8</f>
        <v>1.1090909090909091</v>
      </c>
      <c r="I8" s="8"/>
    </row>
    <row r="9" spans="2:14" x14ac:dyDescent="0.25">
      <c r="B9" s="6">
        <v>4</v>
      </c>
      <c r="C9" s="7">
        <v>1</v>
      </c>
      <c r="D9" s="7">
        <v>4</v>
      </c>
      <c r="E9" s="7">
        <v>79</v>
      </c>
      <c r="F9" s="7">
        <f t="shared" ref="F9:F23" si="0">AVERAGE(E8:E11)</f>
        <v>63.5</v>
      </c>
      <c r="G9" s="7">
        <f t="shared" ref="G9:G23" si="1">AVERAGE(F8:F9)</f>
        <v>60.75</v>
      </c>
      <c r="H9" s="7">
        <f t="shared" ref="H9:H23" si="2">E9/G9</f>
        <v>1.3004115226337449</v>
      </c>
      <c r="I9" s="8"/>
      <c r="L9" s="3" t="s">
        <v>10</v>
      </c>
      <c r="M9" s="4" t="s">
        <v>11</v>
      </c>
      <c r="N9" s="5" t="s">
        <v>12</v>
      </c>
    </row>
    <row r="10" spans="2:14" x14ac:dyDescent="0.25">
      <c r="B10" s="6">
        <v>5</v>
      </c>
      <c r="C10" s="7">
        <v>2</v>
      </c>
      <c r="D10" s="7">
        <v>1</v>
      </c>
      <c r="E10" s="7">
        <v>48</v>
      </c>
      <c r="F10" s="7">
        <f t="shared" si="0"/>
        <v>71</v>
      </c>
      <c r="G10" s="7">
        <f t="shared" si="1"/>
        <v>67.25</v>
      </c>
      <c r="H10" s="7">
        <f t="shared" si="2"/>
        <v>0.71375464684014867</v>
      </c>
      <c r="I10" s="8"/>
      <c r="L10" s="6">
        <v>1</v>
      </c>
      <c r="M10" s="7">
        <f>AVERAGEIF($D$8:$D$23,L10,$H$8:$H$23)</f>
        <v>0.81854690554554421</v>
      </c>
      <c r="N10" s="8">
        <f>M10/$M$15</f>
        <v>0.82195676103390325</v>
      </c>
    </row>
    <row r="11" spans="2:14" x14ac:dyDescent="0.25">
      <c r="B11" s="6">
        <v>6</v>
      </c>
      <c r="C11" s="7">
        <v>2</v>
      </c>
      <c r="D11" s="7">
        <v>2</v>
      </c>
      <c r="E11" s="7">
        <v>66</v>
      </c>
      <c r="F11" s="7">
        <f t="shared" si="0"/>
        <v>77.5</v>
      </c>
      <c r="G11" s="7">
        <f t="shared" si="1"/>
        <v>74.25</v>
      </c>
      <c r="H11" s="7">
        <f t="shared" si="2"/>
        <v>0.88888888888888884</v>
      </c>
      <c r="I11" s="8"/>
      <c r="L11" s="6">
        <v>2</v>
      </c>
      <c r="M11" s="7">
        <f t="shared" ref="M11:M13" si="3">AVERAGEIF($D$8:$D$23,L11,$H$8:$H$23)</f>
        <v>0.93933954681153753</v>
      </c>
      <c r="N11" s="8">
        <f t="shared" ref="N11:N13" si="4">M11/$M$15</f>
        <v>0.94325259331800904</v>
      </c>
    </row>
    <row r="12" spans="2:14" x14ac:dyDescent="0.25">
      <c r="B12" s="6">
        <v>7</v>
      </c>
      <c r="C12" s="7">
        <v>2</v>
      </c>
      <c r="D12" s="7">
        <v>3</v>
      </c>
      <c r="E12" s="7">
        <v>91</v>
      </c>
      <c r="F12" s="7">
        <f t="shared" si="0"/>
        <v>82.5</v>
      </c>
      <c r="G12" s="7">
        <f t="shared" si="1"/>
        <v>80</v>
      </c>
      <c r="H12" s="7">
        <f t="shared" si="2"/>
        <v>1.1375</v>
      </c>
      <c r="I12" s="8"/>
      <c r="L12" s="6">
        <v>3</v>
      </c>
      <c r="M12" s="7">
        <f t="shared" si="3"/>
        <v>1.0673637007255923</v>
      </c>
      <c r="N12" s="8">
        <f t="shared" si="4"/>
        <v>1.0718100628684786</v>
      </c>
    </row>
    <row r="13" spans="2:14" x14ac:dyDescent="0.25">
      <c r="B13" s="6">
        <v>8</v>
      </c>
      <c r="C13" s="7">
        <v>2</v>
      </c>
      <c r="D13" s="7">
        <v>4</v>
      </c>
      <c r="E13" s="7">
        <v>105</v>
      </c>
      <c r="F13" s="7">
        <f t="shared" si="0"/>
        <v>87.25</v>
      </c>
      <c r="G13" s="7">
        <f t="shared" si="1"/>
        <v>84.875</v>
      </c>
      <c r="H13" s="7">
        <f t="shared" si="2"/>
        <v>1.2371134020618557</v>
      </c>
      <c r="I13" s="8"/>
      <c r="L13" s="9">
        <v>4</v>
      </c>
      <c r="M13" s="7">
        <f t="shared" si="3"/>
        <v>1.1983944490772782</v>
      </c>
      <c r="N13" s="8">
        <f t="shared" si="4"/>
        <v>1.2033866515542784</v>
      </c>
    </row>
    <row r="14" spans="2:14" x14ac:dyDescent="0.25">
      <c r="B14" s="6">
        <v>9</v>
      </c>
      <c r="C14" s="7">
        <v>3</v>
      </c>
      <c r="D14" s="7">
        <v>1</v>
      </c>
      <c r="E14" s="7">
        <v>68</v>
      </c>
      <c r="F14" s="7">
        <f t="shared" si="0"/>
        <v>89.5</v>
      </c>
      <c r="G14" s="7">
        <f t="shared" si="1"/>
        <v>88.375</v>
      </c>
      <c r="H14" s="7">
        <f t="shared" si="2"/>
        <v>0.76944837340876948</v>
      </c>
      <c r="I14" s="8"/>
      <c r="L14" t="s">
        <v>13</v>
      </c>
      <c r="M14" s="15">
        <f>PRODUCT(M10:M13)</f>
        <v>0.98350912946980007</v>
      </c>
      <c r="N14" s="16">
        <f>PRODUCT(N10:N13)</f>
        <v>1</v>
      </c>
    </row>
    <row r="15" spans="2:14" x14ac:dyDescent="0.25">
      <c r="B15" s="6">
        <v>10</v>
      </c>
      <c r="C15" s="7">
        <v>3</v>
      </c>
      <c r="D15" s="7">
        <v>2</v>
      </c>
      <c r="E15" s="7">
        <v>85</v>
      </c>
      <c r="F15" s="7">
        <f t="shared" si="0"/>
        <v>94.5</v>
      </c>
      <c r="G15" s="7">
        <f t="shared" si="1"/>
        <v>92</v>
      </c>
      <c r="H15" s="7">
        <f t="shared" si="2"/>
        <v>0.92391304347826086</v>
      </c>
      <c r="I15" s="8"/>
      <c r="M15" s="15">
        <f>POWER(M14,0.25)</f>
        <v>0.99585153909547508</v>
      </c>
    </row>
    <row r="16" spans="2:14" x14ac:dyDescent="0.25">
      <c r="B16" s="6">
        <v>11</v>
      </c>
      <c r="C16" s="7">
        <v>3</v>
      </c>
      <c r="D16" s="7">
        <v>3</v>
      </c>
      <c r="E16" s="7">
        <v>100</v>
      </c>
      <c r="F16" s="7">
        <f t="shared" si="0"/>
        <v>104.25</v>
      </c>
      <c r="G16" s="7">
        <f t="shared" si="1"/>
        <v>99.375</v>
      </c>
      <c r="H16" s="7">
        <f t="shared" si="2"/>
        <v>1.0062893081761006</v>
      </c>
      <c r="I16" s="8"/>
    </row>
    <row r="17" spans="2:9" x14ac:dyDescent="0.25">
      <c r="B17" s="6">
        <v>12</v>
      </c>
      <c r="C17" s="7">
        <v>3</v>
      </c>
      <c r="D17" s="7">
        <v>4</v>
      </c>
      <c r="E17" s="7">
        <v>125</v>
      </c>
      <c r="F17" s="7">
        <f t="shared" si="0"/>
        <v>114.25</v>
      </c>
      <c r="G17" s="7">
        <f t="shared" si="1"/>
        <v>109.25</v>
      </c>
      <c r="H17" s="7">
        <f t="shared" si="2"/>
        <v>1.1441647597254005</v>
      </c>
      <c r="I17" s="8"/>
    </row>
    <row r="18" spans="2:9" x14ac:dyDescent="0.25">
      <c r="B18" s="6">
        <v>13</v>
      </c>
      <c r="C18" s="7">
        <v>4</v>
      </c>
      <c r="D18" s="7">
        <v>1</v>
      </c>
      <c r="E18" s="7">
        <v>107</v>
      </c>
      <c r="F18" s="7">
        <f t="shared" si="0"/>
        <v>123.75</v>
      </c>
      <c r="G18" s="7">
        <f t="shared" si="1"/>
        <v>119</v>
      </c>
      <c r="H18" s="7">
        <f t="shared" si="2"/>
        <v>0.89915966386554624</v>
      </c>
      <c r="I18" s="8"/>
    </row>
    <row r="19" spans="2:9" x14ac:dyDescent="0.25">
      <c r="B19" s="6">
        <v>14</v>
      </c>
      <c r="C19" s="7">
        <v>4</v>
      </c>
      <c r="D19" s="7">
        <v>2</v>
      </c>
      <c r="E19" s="7">
        <v>125</v>
      </c>
      <c r="F19" s="7">
        <f t="shared" si="0"/>
        <v>132.25</v>
      </c>
      <c r="G19" s="7">
        <f t="shared" si="1"/>
        <v>128</v>
      </c>
      <c r="H19" s="7">
        <f t="shared" si="2"/>
        <v>0.9765625</v>
      </c>
      <c r="I19" s="8"/>
    </row>
    <row r="20" spans="2:9" x14ac:dyDescent="0.25">
      <c r="B20" s="6">
        <v>15</v>
      </c>
      <c r="C20" s="7">
        <v>4</v>
      </c>
      <c r="D20" s="7">
        <v>3</v>
      </c>
      <c r="E20" s="7">
        <v>138</v>
      </c>
      <c r="F20" s="7">
        <f t="shared" si="0"/>
        <v>139.25</v>
      </c>
      <c r="G20" s="7">
        <f t="shared" si="1"/>
        <v>135.75</v>
      </c>
      <c r="H20" s="7">
        <f t="shared" si="2"/>
        <v>1.0165745856353592</v>
      </c>
      <c r="I20" s="8"/>
    </row>
    <row r="21" spans="2:9" x14ac:dyDescent="0.25">
      <c r="B21" s="6">
        <v>16</v>
      </c>
      <c r="C21" s="7">
        <v>4</v>
      </c>
      <c r="D21" s="7">
        <v>4</v>
      </c>
      <c r="E21" s="7">
        <v>159</v>
      </c>
      <c r="F21" s="7">
        <f t="shared" si="0"/>
        <v>146.75</v>
      </c>
      <c r="G21" s="7">
        <f t="shared" si="1"/>
        <v>143</v>
      </c>
      <c r="H21" s="7">
        <f t="shared" si="2"/>
        <v>1.1118881118881119</v>
      </c>
      <c r="I21" s="8"/>
    </row>
    <row r="22" spans="2:9" x14ac:dyDescent="0.25">
      <c r="B22" s="6">
        <v>17</v>
      </c>
      <c r="C22" s="7">
        <v>5</v>
      </c>
      <c r="D22" s="7">
        <v>1</v>
      </c>
      <c r="E22" s="7">
        <v>135</v>
      </c>
      <c r="F22" s="7">
        <f t="shared" si="0"/>
        <v>156</v>
      </c>
      <c r="G22" s="7">
        <f t="shared" si="1"/>
        <v>151.375</v>
      </c>
      <c r="H22" s="7">
        <f t="shared" si="2"/>
        <v>0.89182493806771268</v>
      </c>
      <c r="I22" s="8"/>
    </row>
    <row r="23" spans="2:9" x14ac:dyDescent="0.25">
      <c r="B23" s="6">
        <v>18</v>
      </c>
      <c r="C23" s="7">
        <v>5</v>
      </c>
      <c r="D23" s="7">
        <v>2</v>
      </c>
      <c r="E23" s="7">
        <v>155</v>
      </c>
      <c r="F23" s="7">
        <f>AVERAGE(E22:E25)</f>
        <v>164.25</v>
      </c>
      <c r="G23" s="7">
        <f t="shared" si="1"/>
        <v>160.125</v>
      </c>
      <c r="H23" s="7">
        <f t="shared" si="2"/>
        <v>0.96799375487900075</v>
      </c>
      <c r="I23" s="8"/>
    </row>
    <row r="24" spans="2:9" x14ac:dyDescent="0.25">
      <c r="B24" s="6">
        <v>19</v>
      </c>
      <c r="C24" s="7">
        <v>5</v>
      </c>
      <c r="D24" s="7">
        <v>3</v>
      </c>
      <c r="E24" s="7">
        <v>175</v>
      </c>
      <c r="F24" s="7"/>
      <c r="G24" s="7"/>
      <c r="H24" s="7"/>
      <c r="I24" s="8"/>
    </row>
    <row r="25" spans="2:9" x14ac:dyDescent="0.25">
      <c r="B25" s="6">
        <v>20</v>
      </c>
      <c r="C25" s="7">
        <v>5</v>
      </c>
      <c r="D25" s="7">
        <v>4</v>
      </c>
      <c r="E25" s="7">
        <v>192</v>
      </c>
      <c r="F25" s="7"/>
      <c r="G25" s="7"/>
      <c r="H25" s="7"/>
      <c r="I25" s="8"/>
    </row>
    <row r="26" spans="2:9" x14ac:dyDescent="0.25">
      <c r="B26" s="6">
        <v>21</v>
      </c>
      <c r="C26" s="7">
        <v>6</v>
      </c>
      <c r="D26" s="7">
        <v>1</v>
      </c>
      <c r="E26" s="7"/>
      <c r="F26" s="7"/>
      <c r="G26" s="12">
        <f>$E$2*B26+$E$3</f>
        <v>175.88069852941175</v>
      </c>
      <c r="H26" s="7"/>
      <c r="I26" s="11">
        <f>G26*VLOOKUP(D26,$L$10:$N$13,3)</f>
        <v>144.56632929161566</v>
      </c>
    </row>
    <row r="27" spans="2:9" x14ac:dyDescent="0.25">
      <c r="B27" s="6">
        <v>22</v>
      </c>
      <c r="C27" s="7">
        <v>6</v>
      </c>
      <c r="D27" s="7">
        <v>2</v>
      </c>
      <c r="E27" s="7"/>
      <c r="F27" s="7"/>
      <c r="G27" s="12">
        <f t="shared" ref="G27:G29" si="5">$E$2*B27+$E$3</f>
        <v>182.81948529411767</v>
      </c>
      <c r="H27" s="7"/>
      <c r="I27" s="11">
        <f t="shared" ref="I27:I29" si="6">G27*VLOOKUP(D27,$L$10:$N$13,3)</f>
        <v>172.44495361274011</v>
      </c>
    </row>
    <row r="28" spans="2:9" x14ac:dyDescent="0.25">
      <c r="B28" s="6">
        <v>23</v>
      </c>
      <c r="C28" s="7">
        <v>6</v>
      </c>
      <c r="D28" s="7">
        <v>3</v>
      </c>
      <c r="E28" s="7"/>
      <c r="F28" s="7"/>
      <c r="G28" s="12">
        <f t="shared" si="5"/>
        <v>189.75827205882354</v>
      </c>
      <c r="H28" s="7"/>
      <c r="I28" s="11">
        <f t="shared" si="6"/>
        <v>203.38482550518151</v>
      </c>
    </row>
    <row r="29" spans="2:9" x14ac:dyDescent="0.25">
      <c r="B29" s="9">
        <v>24</v>
      </c>
      <c r="C29" s="10">
        <v>6</v>
      </c>
      <c r="D29" s="10">
        <v>4</v>
      </c>
      <c r="E29" s="10"/>
      <c r="F29" s="10"/>
      <c r="G29" s="12">
        <f t="shared" si="5"/>
        <v>196.6970588235294</v>
      </c>
      <c r="H29" s="10"/>
      <c r="I29" s="11">
        <f t="shared" si="6"/>
        <v>236.70261498822197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Moving_Avg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Pukhraj parikh</cp:lastModifiedBy>
  <dcterms:created xsi:type="dcterms:W3CDTF">2019-05-08T08:16:42Z</dcterms:created>
  <dcterms:modified xsi:type="dcterms:W3CDTF">2019-05-09T12:51:20Z</dcterms:modified>
</cp:coreProperties>
</file>