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"/>
    </mc:Choice>
  </mc:AlternateContent>
  <xr:revisionPtr revIDLastSave="0" documentId="13_ncr:1_{A83D2DF5-F89D-4F4B-931A-9BCD72E89073}" xr6:coauthVersionLast="45" xr6:coauthVersionMax="45" xr10:uidLastSave="{00000000-0000-0000-0000-000000000000}"/>
  <bookViews>
    <workbookView xWindow="-110" yWindow="-110" windowWidth="19420" windowHeight="11020" xr2:uid="{1282646C-0E1A-4BB7-BF27-BDD78CA973BD}"/>
  </bookViews>
  <sheets>
    <sheet name="Data" sheetId="1" r:id="rId1"/>
    <sheet name="Dashboar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" i="1" l="1"/>
  <c r="CD6" i="1"/>
  <c r="BA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7" i="1"/>
  <c r="B28" i="1"/>
  <c r="C29" i="1" s="1"/>
  <c r="AF29" i="1" s="1"/>
  <c r="D29" i="1"/>
  <c r="E29" i="1"/>
  <c r="F29" i="1" s="1"/>
  <c r="G29" i="1"/>
  <c r="H29" i="1" s="1"/>
  <c r="I29" i="1"/>
  <c r="Q29" i="1"/>
  <c r="T29" i="1" s="1"/>
  <c r="U29" i="1" s="1"/>
  <c r="AY29" i="1" s="1"/>
  <c r="AZ29" i="1" s="1"/>
  <c r="R29" i="1"/>
  <c r="S29" i="1" s="1"/>
  <c r="B29" i="1"/>
  <c r="C30" i="1" s="1"/>
  <c r="AF30" i="1" s="1"/>
  <c r="D30" i="1"/>
  <c r="E30" i="1"/>
  <c r="F30" i="1" s="1"/>
  <c r="G30" i="1"/>
  <c r="H30" i="1" s="1"/>
  <c r="I30" i="1"/>
  <c r="Q30" i="1"/>
  <c r="T30" i="1" s="1"/>
  <c r="U30" i="1" s="1"/>
  <c r="AY30" i="1" s="1"/>
  <c r="AZ30" i="1" s="1"/>
  <c r="R30" i="1"/>
  <c r="S30" i="1" s="1"/>
  <c r="B30" i="1"/>
  <c r="C31" i="1" s="1"/>
  <c r="AF31" i="1" s="1"/>
  <c r="D31" i="1"/>
  <c r="E31" i="1"/>
  <c r="F31" i="1" s="1"/>
  <c r="G31" i="1"/>
  <c r="H31" i="1" s="1"/>
  <c r="I31" i="1"/>
  <c r="Q31" i="1"/>
  <c r="T31" i="1" s="1"/>
  <c r="U31" i="1" s="1"/>
  <c r="AY31" i="1" s="1"/>
  <c r="AZ31" i="1" s="1"/>
  <c r="R31" i="1"/>
  <c r="S31" i="1" s="1"/>
  <c r="B31" i="1"/>
  <c r="C32" i="1" s="1"/>
  <c r="D32" i="1"/>
  <c r="E32" i="1"/>
  <c r="F32" i="1" s="1"/>
  <c r="G32" i="1"/>
  <c r="H32" i="1" s="1"/>
  <c r="I32" i="1"/>
  <c r="Q32" i="1"/>
  <c r="T32" i="1" s="1"/>
  <c r="R32" i="1"/>
  <c r="S32" i="1" s="1"/>
  <c r="B32" i="1"/>
  <c r="C33" i="1" s="1"/>
  <c r="D33" i="1"/>
  <c r="E33" i="1"/>
  <c r="F33" i="1" s="1"/>
  <c r="G33" i="1"/>
  <c r="H33" i="1" s="1"/>
  <c r="I33" i="1"/>
  <c r="Q33" i="1"/>
  <c r="AA33" i="1" s="1"/>
  <c r="R33" i="1"/>
  <c r="S33" i="1" s="1"/>
  <c r="B33" i="1"/>
  <c r="C34" i="1" s="1"/>
  <c r="AF34" i="1" s="1"/>
  <c r="D34" i="1"/>
  <c r="E34" i="1"/>
  <c r="F34" i="1" s="1"/>
  <c r="G34" i="1"/>
  <c r="H34" i="1" s="1"/>
  <c r="I34" i="1"/>
  <c r="Q34" i="1"/>
  <c r="R34" i="1"/>
  <c r="S34" i="1" s="1"/>
  <c r="BJ34" i="1" s="1"/>
  <c r="B34" i="1"/>
  <c r="C35" i="1" s="1"/>
  <c r="AF35" i="1" s="1"/>
  <c r="D35" i="1"/>
  <c r="E35" i="1"/>
  <c r="F35" i="1" s="1"/>
  <c r="G35" i="1"/>
  <c r="H35" i="1" s="1"/>
  <c r="I35" i="1"/>
  <c r="Q35" i="1"/>
  <c r="R35" i="1"/>
  <c r="S35" i="1" s="1"/>
  <c r="B35" i="1"/>
  <c r="C36" i="1" s="1"/>
  <c r="AF36" i="1" s="1"/>
  <c r="D36" i="1"/>
  <c r="E36" i="1"/>
  <c r="F36" i="1" s="1"/>
  <c r="G36" i="1"/>
  <c r="H36" i="1" s="1"/>
  <c r="I36" i="1"/>
  <c r="Q36" i="1"/>
  <c r="R36" i="1"/>
  <c r="S36" i="1" s="1"/>
  <c r="B36" i="1"/>
  <c r="C37" i="1" s="1"/>
  <c r="AF37" i="1" s="1"/>
  <c r="D37" i="1"/>
  <c r="E37" i="1"/>
  <c r="F37" i="1" s="1"/>
  <c r="G37" i="1"/>
  <c r="H37" i="1" s="1"/>
  <c r="I37" i="1"/>
  <c r="Q37" i="1"/>
  <c r="R37" i="1"/>
  <c r="S37" i="1" s="1"/>
  <c r="BL37" i="1" s="1"/>
  <c r="B37" i="1"/>
  <c r="C38" i="1" s="1"/>
  <c r="D38" i="1"/>
  <c r="E38" i="1"/>
  <c r="F38" i="1" s="1"/>
  <c r="G38" i="1"/>
  <c r="H38" i="1" s="1"/>
  <c r="I38" i="1"/>
  <c r="Q38" i="1"/>
  <c r="R38" i="1"/>
  <c r="S38" i="1" s="1"/>
  <c r="B38" i="1"/>
  <c r="C39" i="1" s="1"/>
  <c r="D39" i="1"/>
  <c r="E39" i="1"/>
  <c r="F39" i="1" s="1"/>
  <c r="G39" i="1"/>
  <c r="H39" i="1" s="1"/>
  <c r="I39" i="1"/>
  <c r="Q39" i="1"/>
  <c r="T39" i="1" s="1"/>
  <c r="R39" i="1"/>
  <c r="S39" i="1" s="1"/>
  <c r="BL39" i="1" s="1"/>
  <c r="B39" i="1"/>
  <c r="C40" i="1" s="1"/>
  <c r="AF40" i="1" s="1"/>
  <c r="D40" i="1"/>
  <c r="E40" i="1"/>
  <c r="F40" i="1" s="1"/>
  <c r="G40" i="1"/>
  <c r="H40" i="1" s="1"/>
  <c r="I40" i="1"/>
  <c r="Q40" i="1"/>
  <c r="AA40" i="1" s="1"/>
  <c r="R40" i="1"/>
  <c r="S40" i="1" s="1"/>
  <c r="B40" i="1"/>
  <c r="C41" i="1" s="1"/>
  <c r="AF41" i="1" s="1"/>
  <c r="D41" i="1"/>
  <c r="E41" i="1"/>
  <c r="F41" i="1" s="1"/>
  <c r="G41" i="1"/>
  <c r="H41" i="1" s="1"/>
  <c r="I41" i="1"/>
  <c r="Q41" i="1"/>
  <c r="T41" i="1" s="1"/>
  <c r="U41" i="1" s="1"/>
  <c r="AY41" i="1" s="1"/>
  <c r="AZ41" i="1" s="1"/>
  <c r="R41" i="1"/>
  <c r="S41" i="1" s="1"/>
  <c r="B41" i="1"/>
  <c r="C42" i="1" s="1"/>
  <c r="AF42" i="1" s="1"/>
  <c r="D42" i="1"/>
  <c r="E42" i="1"/>
  <c r="F42" i="1" s="1"/>
  <c r="G42" i="1"/>
  <c r="H42" i="1" s="1"/>
  <c r="I42" i="1"/>
  <c r="Q42" i="1"/>
  <c r="R42" i="1"/>
  <c r="S42" i="1" s="1"/>
  <c r="B42" i="1"/>
  <c r="C43" i="1" s="1"/>
  <c r="AF43" i="1" s="1"/>
  <c r="D43" i="1"/>
  <c r="E43" i="1"/>
  <c r="F43" i="1" s="1"/>
  <c r="G43" i="1"/>
  <c r="H43" i="1" s="1"/>
  <c r="I43" i="1"/>
  <c r="Q43" i="1"/>
  <c r="R43" i="1"/>
  <c r="S43" i="1" s="1"/>
  <c r="B43" i="1"/>
  <c r="C44" i="1" s="1"/>
  <c r="D44" i="1"/>
  <c r="E44" i="1"/>
  <c r="F44" i="1" s="1"/>
  <c r="G44" i="1"/>
  <c r="H44" i="1" s="1"/>
  <c r="I44" i="1"/>
  <c r="Q44" i="1"/>
  <c r="R44" i="1"/>
  <c r="S44" i="1" s="1"/>
  <c r="B44" i="1"/>
  <c r="C45" i="1" s="1"/>
  <c r="D45" i="1"/>
  <c r="E45" i="1"/>
  <c r="F45" i="1" s="1"/>
  <c r="G45" i="1"/>
  <c r="H45" i="1" s="1"/>
  <c r="I45" i="1"/>
  <c r="Q45" i="1"/>
  <c r="T45" i="1" s="1"/>
  <c r="R45" i="1"/>
  <c r="S45" i="1" s="1"/>
  <c r="B45" i="1"/>
  <c r="C46" i="1" s="1"/>
  <c r="AF46" i="1" s="1"/>
  <c r="D46" i="1"/>
  <c r="E46" i="1"/>
  <c r="F46" i="1" s="1"/>
  <c r="G46" i="1"/>
  <c r="H46" i="1" s="1"/>
  <c r="I46" i="1"/>
  <c r="Q46" i="1"/>
  <c r="R46" i="1"/>
  <c r="S46" i="1" s="1"/>
  <c r="B46" i="1"/>
  <c r="C47" i="1" s="1"/>
  <c r="AF47" i="1" s="1"/>
  <c r="D47" i="1"/>
  <c r="E47" i="1"/>
  <c r="F47" i="1" s="1"/>
  <c r="G47" i="1"/>
  <c r="H47" i="1" s="1"/>
  <c r="I47" i="1"/>
  <c r="Q47" i="1"/>
  <c r="R47" i="1"/>
  <c r="S47" i="1" s="1"/>
  <c r="B47" i="1"/>
  <c r="C48" i="1" s="1"/>
  <c r="AF48" i="1" s="1"/>
  <c r="D48" i="1"/>
  <c r="E48" i="1"/>
  <c r="F48" i="1" s="1"/>
  <c r="G48" i="1"/>
  <c r="H48" i="1" s="1"/>
  <c r="I48" i="1"/>
  <c r="Q48" i="1"/>
  <c r="R48" i="1"/>
  <c r="S48" i="1" s="1"/>
  <c r="B48" i="1"/>
  <c r="C49" i="1" s="1"/>
  <c r="AG49" i="1" s="1"/>
  <c r="D49" i="1"/>
  <c r="E49" i="1"/>
  <c r="F49" i="1" s="1"/>
  <c r="G49" i="1"/>
  <c r="H49" i="1" s="1"/>
  <c r="I49" i="1"/>
  <c r="Q49" i="1"/>
  <c r="R49" i="1"/>
  <c r="S49" i="1" s="1"/>
  <c r="B49" i="1"/>
  <c r="C50" i="1" s="1"/>
  <c r="D50" i="1"/>
  <c r="E50" i="1"/>
  <c r="F50" i="1" s="1"/>
  <c r="G50" i="1"/>
  <c r="H50" i="1" s="1"/>
  <c r="I50" i="1"/>
  <c r="Q50" i="1"/>
  <c r="R50" i="1"/>
  <c r="S50" i="1" s="1"/>
  <c r="B50" i="1"/>
  <c r="C51" i="1" s="1"/>
  <c r="D51" i="1"/>
  <c r="E51" i="1"/>
  <c r="F51" i="1" s="1"/>
  <c r="G51" i="1"/>
  <c r="H51" i="1" s="1"/>
  <c r="I51" i="1"/>
  <c r="Q51" i="1"/>
  <c r="R51" i="1"/>
  <c r="S51" i="1" s="1"/>
  <c r="BL51" i="1" s="1"/>
  <c r="B51" i="1"/>
  <c r="C52" i="1" s="1"/>
  <c r="AF52" i="1" s="1"/>
  <c r="D52" i="1"/>
  <c r="E52" i="1"/>
  <c r="F52" i="1" s="1"/>
  <c r="G52" i="1"/>
  <c r="H52" i="1" s="1"/>
  <c r="I52" i="1"/>
  <c r="Q52" i="1"/>
  <c r="R52" i="1"/>
  <c r="S52" i="1" s="1"/>
  <c r="B52" i="1"/>
  <c r="C53" i="1" s="1"/>
  <c r="AF53" i="1" s="1"/>
  <c r="D53" i="1"/>
  <c r="E53" i="1"/>
  <c r="F53" i="1" s="1"/>
  <c r="G53" i="1"/>
  <c r="H53" i="1" s="1"/>
  <c r="I53" i="1"/>
  <c r="Q53" i="1"/>
  <c r="R53" i="1"/>
  <c r="S53" i="1" s="1"/>
  <c r="B53" i="1"/>
  <c r="C54" i="1" s="1"/>
  <c r="AG54" i="1" s="1"/>
  <c r="D54" i="1"/>
  <c r="E54" i="1"/>
  <c r="F54" i="1" s="1"/>
  <c r="G54" i="1"/>
  <c r="H54" i="1" s="1"/>
  <c r="I54" i="1"/>
  <c r="Q54" i="1"/>
  <c r="R54" i="1"/>
  <c r="S54" i="1" s="1"/>
  <c r="B54" i="1"/>
  <c r="C55" i="1" s="1"/>
  <c r="AG55" i="1" s="1"/>
  <c r="D55" i="1"/>
  <c r="E55" i="1"/>
  <c r="F55" i="1" s="1"/>
  <c r="G55" i="1"/>
  <c r="H55" i="1" s="1"/>
  <c r="I55" i="1"/>
  <c r="Q55" i="1"/>
  <c r="T55" i="1" s="1"/>
  <c r="R55" i="1"/>
  <c r="S55" i="1" s="1"/>
  <c r="B55" i="1"/>
  <c r="C56" i="1" s="1"/>
  <c r="D56" i="1"/>
  <c r="E56" i="1"/>
  <c r="F56" i="1" s="1"/>
  <c r="G56" i="1"/>
  <c r="H56" i="1" s="1"/>
  <c r="I56" i="1"/>
  <c r="Q56" i="1"/>
  <c r="R56" i="1"/>
  <c r="S56" i="1" s="1"/>
  <c r="B56" i="1"/>
  <c r="C57" i="1" s="1"/>
  <c r="D57" i="1"/>
  <c r="E57" i="1"/>
  <c r="F57" i="1" s="1"/>
  <c r="G57" i="1"/>
  <c r="H57" i="1" s="1"/>
  <c r="I57" i="1"/>
  <c r="Q57" i="1"/>
  <c r="T57" i="1" s="1"/>
  <c r="U57" i="1" s="1"/>
  <c r="AY57" i="1" s="1"/>
  <c r="AZ57" i="1" s="1"/>
  <c r="R57" i="1"/>
  <c r="S57" i="1" s="1"/>
  <c r="B57" i="1"/>
  <c r="C58" i="1" s="1"/>
  <c r="AF58" i="1" s="1"/>
  <c r="D58" i="1"/>
  <c r="E58" i="1"/>
  <c r="F58" i="1" s="1"/>
  <c r="G58" i="1"/>
  <c r="H58" i="1" s="1"/>
  <c r="I58" i="1"/>
  <c r="Q58" i="1"/>
  <c r="T58" i="1" s="1"/>
  <c r="R58" i="1"/>
  <c r="S58" i="1" s="1"/>
  <c r="B58" i="1"/>
  <c r="C59" i="1" s="1"/>
  <c r="AF59" i="1" s="1"/>
  <c r="D59" i="1"/>
  <c r="E59" i="1"/>
  <c r="F59" i="1" s="1"/>
  <c r="G59" i="1"/>
  <c r="H59" i="1" s="1"/>
  <c r="I59" i="1"/>
  <c r="Q59" i="1"/>
  <c r="R59" i="1"/>
  <c r="S59" i="1" s="1"/>
  <c r="B59" i="1"/>
  <c r="C60" i="1" s="1"/>
  <c r="AG60" i="1" s="1"/>
  <c r="D60" i="1"/>
  <c r="E60" i="1"/>
  <c r="F60" i="1" s="1"/>
  <c r="G60" i="1"/>
  <c r="H60" i="1" s="1"/>
  <c r="I60" i="1"/>
  <c r="Q60" i="1"/>
  <c r="T60" i="1" s="1"/>
  <c r="R60" i="1"/>
  <c r="S60" i="1" s="1"/>
  <c r="BL60" i="1" s="1"/>
  <c r="B60" i="1"/>
  <c r="C61" i="1" s="1"/>
  <c r="AF61" i="1" s="1"/>
  <c r="D61" i="1"/>
  <c r="E61" i="1"/>
  <c r="F61" i="1" s="1"/>
  <c r="G61" i="1"/>
  <c r="H61" i="1" s="1"/>
  <c r="I61" i="1"/>
  <c r="Q61" i="1"/>
  <c r="R61" i="1"/>
  <c r="S61" i="1" s="1"/>
  <c r="B61" i="1"/>
  <c r="C62" i="1" s="1"/>
  <c r="D62" i="1"/>
  <c r="E62" i="1"/>
  <c r="F62" i="1" s="1"/>
  <c r="G62" i="1"/>
  <c r="H62" i="1" s="1"/>
  <c r="I62" i="1"/>
  <c r="Q62" i="1"/>
  <c r="X62" i="1" s="1"/>
  <c r="R62" i="1"/>
  <c r="S62" i="1" s="1"/>
  <c r="B62" i="1"/>
  <c r="C63" i="1" s="1"/>
  <c r="D63" i="1"/>
  <c r="E63" i="1"/>
  <c r="F63" i="1" s="1"/>
  <c r="BQ63" i="1" s="1"/>
  <c r="G63" i="1"/>
  <c r="H63" i="1" s="1"/>
  <c r="I63" i="1"/>
  <c r="Q63" i="1"/>
  <c r="T63" i="1" s="1"/>
  <c r="U63" i="1" s="1"/>
  <c r="AY63" i="1" s="1"/>
  <c r="AZ63" i="1" s="1"/>
  <c r="R63" i="1"/>
  <c r="S63" i="1" s="1"/>
  <c r="BL63" i="1" s="1"/>
  <c r="B63" i="1"/>
  <c r="C64" i="1" s="1"/>
  <c r="AF64" i="1" s="1"/>
  <c r="D64" i="1"/>
  <c r="E64" i="1"/>
  <c r="F64" i="1" s="1"/>
  <c r="G64" i="1"/>
  <c r="H64" i="1" s="1"/>
  <c r="I64" i="1"/>
  <c r="Q64" i="1"/>
  <c r="T64" i="1" s="1"/>
  <c r="U64" i="1" s="1"/>
  <c r="AY64" i="1" s="1"/>
  <c r="AZ64" i="1" s="1"/>
  <c r="R64" i="1"/>
  <c r="S64" i="1" s="1"/>
  <c r="B64" i="1"/>
  <c r="C65" i="1" s="1"/>
  <c r="AF65" i="1" s="1"/>
  <c r="D65" i="1"/>
  <c r="E65" i="1"/>
  <c r="F65" i="1" s="1"/>
  <c r="G65" i="1"/>
  <c r="H65" i="1" s="1"/>
  <c r="I65" i="1"/>
  <c r="Q65" i="1"/>
  <c r="R65" i="1"/>
  <c r="S65" i="1" s="1"/>
  <c r="B65" i="1"/>
  <c r="C66" i="1" s="1"/>
  <c r="AF66" i="1" s="1"/>
  <c r="D66" i="1"/>
  <c r="E66" i="1"/>
  <c r="F66" i="1" s="1"/>
  <c r="G66" i="1"/>
  <c r="H66" i="1" s="1"/>
  <c r="I66" i="1"/>
  <c r="Q66" i="1"/>
  <c r="R66" i="1"/>
  <c r="S66" i="1" s="1"/>
  <c r="B66" i="1"/>
  <c r="C67" i="1" s="1"/>
  <c r="AF67" i="1" s="1"/>
  <c r="D67" i="1"/>
  <c r="E67" i="1"/>
  <c r="F67" i="1" s="1"/>
  <c r="G67" i="1"/>
  <c r="H67" i="1" s="1"/>
  <c r="I67" i="1"/>
  <c r="Q67" i="1"/>
  <c r="R67" i="1"/>
  <c r="S67" i="1" s="1"/>
  <c r="BL67" i="1" s="1"/>
  <c r="B67" i="1"/>
  <c r="C68" i="1" s="1"/>
  <c r="D68" i="1"/>
  <c r="E68" i="1"/>
  <c r="F68" i="1" s="1"/>
  <c r="G68" i="1"/>
  <c r="H68" i="1" s="1"/>
  <c r="I68" i="1"/>
  <c r="Q68" i="1"/>
  <c r="R68" i="1"/>
  <c r="S68" i="1" s="1"/>
  <c r="B68" i="1"/>
  <c r="C69" i="1" s="1"/>
  <c r="D69" i="1"/>
  <c r="E69" i="1"/>
  <c r="F69" i="1" s="1"/>
  <c r="G69" i="1"/>
  <c r="H69" i="1" s="1"/>
  <c r="I69" i="1"/>
  <c r="Q69" i="1"/>
  <c r="AA69" i="1" s="1"/>
  <c r="R69" i="1"/>
  <c r="S69" i="1" s="1"/>
  <c r="B69" i="1"/>
  <c r="C70" i="1" s="1"/>
  <c r="AF70" i="1" s="1"/>
  <c r="D70" i="1"/>
  <c r="E70" i="1"/>
  <c r="F70" i="1" s="1"/>
  <c r="G70" i="1"/>
  <c r="H70" i="1" s="1"/>
  <c r="I70" i="1"/>
  <c r="Q70" i="1"/>
  <c r="AA70" i="1" s="1"/>
  <c r="R70" i="1"/>
  <c r="S70" i="1" s="1"/>
  <c r="BL70" i="1" s="1"/>
  <c r="B70" i="1"/>
  <c r="C71" i="1" s="1"/>
  <c r="AG71" i="1" s="1"/>
  <c r="D71" i="1"/>
  <c r="E71" i="1"/>
  <c r="F71" i="1" s="1"/>
  <c r="G71" i="1"/>
  <c r="H71" i="1" s="1"/>
  <c r="I71" i="1"/>
  <c r="Q71" i="1"/>
  <c r="T71" i="1" s="1"/>
  <c r="U71" i="1" s="1"/>
  <c r="AY71" i="1" s="1"/>
  <c r="AZ71" i="1" s="1"/>
  <c r="R71" i="1"/>
  <c r="S71" i="1" s="1"/>
  <c r="B71" i="1"/>
  <c r="C72" i="1" s="1"/>
  <c r="AF72" i="1" s="1"/>
  <c r="D72" i="1"/>
  <c r="E72" i="1"/>
  <c r="F72" i="1" s="1"/>
  <c r="G72" i="1"/>
  <c r="H72" i="1" s="1"/>
  <c r="I72" i="1"/>
  <c r="Q72" i="1"/>
  <c r="T72" i="1" s="1"/>
  <c r="R72" i="1"/>
  <c r="S72" i="1" s="1"/>
  <c r="B72" i="1"/>
  <c r="C73" i="1" s="1"/>
  <c r="AF73" i="1" s="1"/>
  <c r="D73" i="1"/>
  <c r="E73" i="1"/>
  <c r="F73" i="1" s="1"/>
  <c r="G73" i="1"/>
  <c r="H73" i="1" s="1"/>
  <c r="I73" i="1"/>
  <c r="Q73" i="1"/>
  <c r="R73" i="1"/>
  <c r="S73" i="1" s="1"/>
  <c r="B73" i="1"/>
  <c r="C74" i="1" s="1"/>
  <c r="D74" i="1"/>
  <c r="E74" i="1"/>
  <c r="F74" i="1" s="1"/>
  <c r="G74" i="1"/>
  <c r="H74" i="1" s="1"/>
  <c r="I74" i="1"/>
  <c r="Q74" i="1"/>
  <c r="R74" i="1"/>
  <c r="S74" i="1" s="1"/>
  <c r="B74" i="1"/>
  <c r="C75" i="1" s="1"/>
  <c r="D75" i="1"/>
  <c r="E75" i="1"/>
  <c r="F75" i="1" s="1"/>
  <c r="G75" i="1"/>
  <c r="H75" i="1" s="1"/>
  <c r="I75" i="1"/>
  <c r="Q75" i="1"/>
  <c r="T75" i="1" s="1"/>
  <c r="R75" i="1"/>
  <c r="S75" i="1" s="1"/>
  <c r="B75" i="1"/>
  <c r="C76" i="1" s="1"/>
  <c r="AF76" i="1" s="1"/>
  <c r="D76" i="1"/>
  <c r="E76" i="1"/>
  <c r="F76" i="1" s="1"/>
  <c r="G76" i="1"/>
  <c r="H76" i="1" s="1"/>
  <c r="I76" i="1"/>
  <c r="Q76" i="1"/>
  <c r="R76" i="1"/>
  <c r="S76" i="1" s="1"/>
  <c r="B76" i="1"/>
  <c r="C77" i="1" s="1"/>
  <c r="AF77" i="1" s="1"/>
  <c r="D77" i="1"/>
  <c r="E77" i="1"/>
  <c r="F77" i="1" s="1"/>
  <c r="BQ77" i="1" s="1"/>
  <c r="G77" i="1"/>
  <c r="H77" i="1" s="1"/>
  <c r="I77" i="1"/>
  <c r="Q77" i="1"/>
  <c r="R77" i="1"/>
  <c r="S77" i="1" s="1"/>
  <c r="B77" i="1"/>
  <c r="C78" i="1" s="1"/>
  <c r="AF78" i="1" s="1"/>
  <c r="D78" i="1"/>
  <c r="E78" i="1"/>
  <c r="F78" i="1" s="1"/>
  <c r="G78" i="1"/>
  <c r="H78" i="1" s="1"/>
  <c r="I78" i="1"/>
  <c r="Q78" i="1"/>
  <c r="R78" i="1"/>
  <c r="S78" i="1" s="1"/>
  <c r="B78" i="1"/>
  <c r="C79" i="1" s="1"/>
  <c r="AG79" i="1" s="1"/>
  <c r="D79" i="1"/>
  <c r="E79" i="1"/>
  <c r="F79" i="1" s="1"/>
  <c r="G79" i="1"/>
  <c r="H79" i="1" s="1"/>
  <c r="I79" i="1"/>
  <c r="Q79" i="1"/>
  <c r="AA79" i="1" s="1"/>
  <c r="R79" i="1"/>
  <c r="S79" i="1" s="1"/>
  <c r="B79" i="1"/>
  <c r="C80" i="1" s="1"/>
  <c r="D80" i="1"/>
  <c r="E80" i="1"/>
  <c r="F80" i="1" s="1"/>
  <c r="G80" i="1"/>
  <c r="H80" i="1" s="1"/>
  <c r="I80" i="1"/>
  <c r="Q80" i="1"/>
  <c r="AA80" i="1" s="1"/>
  <c r="R80" i="1"/>
  <c r="S80" i="1" s="1"/>
  <c r="B80" i="1"/>
  <c r="C81" i="1" s="1"/>
  <c r="D81" i="1"/>
  <c r="E81" i="1"/>
  <c r="F81" i="1" s="1"/>
  <c r="G81" i="1"/>
  <c r="H81" i="1" s="1"/>
  <c r="I81" i="1"/>
  <c r="Q81" i="1"/>
  <c r="T81" i="1" s="1"/>
  <c r="U81" i="1" s="1"/>
  <c r="AY81" i="1" s="1"/>
  <c r="AZ81" i="1" s="1"/>
  <c r="R81" i="1"/>
  <c r="S81" i="1" s="1"/>
  <c r="B81" i="1"/>
  <c r="C82" i="1" s="1"/>
  <c r="AF82" i="1" s="1"/>
  <c r="D82" i="1"/>
  <c r="E82" i="1"/>
  <c r="F82" i="1" s="1"/>
  <c r="G82" i="1"/>
  <c r="H82" i="1" s="1"/>
  <c r="I82" i="1"/>
  <c r="Q82" i="1"/>
  <c r="R82" i="1"/>
  <c r="S82" i="1" s="1"/>
  <c r="B82" i="1"/>
  <c r="C83" i="1" s="1"/>
  <c r="AF83" i="1" s="1"/>
  <c r="D83" i="1"/>
  <c r="E83" i="1"/>
  <c r="F83" i="1" s="1"/>
  <c r="G83" i="1"/>
  <c r="H83" i="1" s="1"/>
  <c r="I83" i="1"/>
  <c r="Q83" i="1"/>
  <c r="R83" i="1"/>
  <c r="S83" i="1" s="1"/>
  <c r="B83" i="1"/>
  <c r="C84" i="1" s="1"/>
  <c r="AF84" i="1" s="1"/>
  <c r="D84" i="1"/>
  <c r="E84" i="1"/>
  <c r="F84" i="1" s="1"/>
  <c r="G84" i="1"/>
  <c r="H84" i="1" s="1"/>
  <c r="I84" i="1"/>
  <c r="Q84" i="1"/>
  <c r="R84" i="1"/>
  <c r="S84" i="1" s="1"/>
  <c r="B84" i="1"/>
  <c r="C85" i="1" s="1"/>
  <c r="AG85" i="1" s="1"/>
  <c r="D85" i="1"/>
  <c r="E85" i="1"/>
  <c r="F85" i="1" s="1"/>
  <c r="G85" i="1"/>
  <c r="H85" i="1" s="1"/>
  <c r="I85" i="1"/>
  <c r="Q85" i="1"/>
  <c r="R85" i="1"/>
  <c r="S85" i="1" s="1"/>
  <c r="BL85" i="1" s="1"/>
  <c r="B85" i="1"/>
  <c r="C86" i="1" s="1"/>
  <c r="D86" i="1"/>
  <c r="E86" i="1"/>
  <c r="F86" i="1" s="1"/>
  <c r="G86" i="1"/>
  <c r="H86" i="1" s="1"/>
  <c r="I86" i="1"/>
  <c r="Q86" i="1"/>
  <c r="T86" i="1" s="1"/>
  <c r="U86" i="1" s="1"/>
  <c r="AY86" i="1" s="1"/>
  <c r="AZ86" i="1" s="1"/>
  <c r="R86" i="1"/>
  <c r="S86" i="1" s="1"/>
  <c r="B86" i="1"/>
  <c r="C87" i="1" s="1"/>
  <c r="D87" i="1"/>
  <c r="E87" i="1"/>
  <c r="F87" i="1" s="1"/>
  <c r="G87" i="1"/>
  <c r="H87" i="1" s="1"/>
  <c r="I87" i="1"/>
  <c r="Q87" i="1"/>
  <c r="T87" i="1" s="1"/>
  <c r="U87" i="1" s="1"/>
  <c r="AY87" i="1" s="1"/>
  <c r="AZ87" i="1" s="1"/>
  <c r="R87" i="1"/>
  <c r="S87" i="1" s="1"/>
  <c r="BL87" i="1" s="1"/>
  <c r="B87" i="1"/>
  <c r="C88" i="1" s="1"/>
  <c r="AF88" i="1" s="1"/>
  <c r="D88" i="1"/>
  <c r="E88" i="1"/>
  <c r="F88" i="1" s="1"/>
  <c r="G88" i="1"/>
  <c r="H88" i="1" s="1"/>
  <c r="I88" i="1"/>
  <c r="Q88" i="1"/>
  <c r="AA88" i="1" s="1"/>
  <c r="R88" i="1"/>
  <c r="S88" i="1" s="1"/>
  <c r="B88" i="1"/>
  <c r="C89" i="1" s="1"/>
  <c r="AF89" i="1" s="1"/>
  <c r="D89" i="1"/>
  <c r="E89" i="1"/>
  <c r="F89" i="1" s="1"/>
  <c r="BQ89" i="1" s="1"/>
  <c r="G89" i="1"/>
  <c r="H89" i="1" s="1"/>
  <c r="I89" i="1"/>
  <c r="Q89" i="1"/>
  <c r="X89" i="1" s="1"/>
  <c r="R89" i="1"/>
  <c r="S89" i="1" s="1"/>
  <c r="BM89" i="1" s="1"/>
  <c r="B89" i="1"/>
  <c r="C90" i="1" s="1"/>
  <c r="AF90" i="1" s="1"/>
  <c r="D90" i="1"/>
  <c r="E90" i="1"/>
  <c r="F90" i="1" s="1"/>
  <c r="G90" i="1"/>
  <c r="H90" i="1" s="1"/>
  <c r="I90" i="1"/>
  <c r="Q90" i="1"/>
  <c r="AA90" i="1" s="1"/>
  <c r="R90" i="1"/>
  <c r="S90" i="1" s="1"/>
  <c r="B90" i="1"/>
  <c r="C91" i="1" s="1"/>
  <c r="AF91" i="1" s="1"/>
  <c r="D91" i="1"/>
  <c r="E91" i="1"/>
  <c r="F91" i="1" s="1"/>
  <c r="G91" i="1"/>
  <c r="H91" i="1" s="1"/>
  <c r="I91" i="1"/>
  <c r="Q91" i="1"/>
  <c r="R91" i="1"/>
  <c r="S91" i="1" s="1"/>
  <c r="B91" i="1"/>
  <c r="C92" i="1" s="1"/>
  <c r="D92" i="1"/>
  <c r="E92" i="1"/>
  <c r="F92" i="1" s="1"/>
  <c r="G92" i="1"/>
  <c r="H92" i="1" s="1"/>
  <c r="I92" i="1"/>
  <c r="Q92" i="1"/>
  <c r="T92" i="1" s="1"/>
  <c r="R92" i="1"/>
  <c r="S92" i="1" s="1"/>
  <c r="B92" i="1"/>
  <c r="C93" i="1" s="1"/>
  <c r="D93" i="1"/>
  <c r="E93" i="1"/>
  <c r="F93" i="1" s="1"/>
  <c r="G93" i="1"/>
  <c r="H93" i="1" s="1"/>
  <c r="I93" i="1"/>
  <c r="Q93" i="1"/>
  <c r="R93" i="1"/>
  <c r="S93" i="1" s="1"/>
  <c r="B93" i="1"/>
  <c r="C94" i="1" s="1"/>
  <c r="AF94" i="1" s="1"/>
  <c r="D94" i="1"/>
  <c r="E94" i="1"/>
  <c r="F94" i="1" s="1"/>
  <c r="G94" i="1"/>
  <c r="H94" i="1" s="1"/>
  <c r="I94" i="1"/>
  <c r="Q94" i="1"/>
  <c r="R94" i="1"/>
  <c r="S94" i="1" s="1"/>
  <c r="B94" i="1"/>
  <c r="C95" i="1" s="1"/>
  <c r="AF95" i="1" s="1"/>
  <c r="D95" i="1"/>
  <c r="E95" i="1"/>
  <c r="F95" i="1" s="1"/>
  <c r="G95" i="1"/>
  <c r="H95" i="1" s="1"/>
  <c r="I95" i="1"/>
  <c r="Q95" i="1"/>
  <c r="R95" i="1"/>
  <c r="S95" i="1" s="1"/>
  <c r="B95" i="1"/>
  <c r="C96" i="1" s="1"/>
  <c r="AG96" i="1" s="1"/>
  <c r="D96" i="1"/>
  <c r="E96" i="1"/>
  <c r="F96" i="1" s="1"/>
  <c r="G96" i="1"/>
  <c r="H96" i="1" s="1"/>
  <c r="I96" i="1"/>
  <c r="Q96" i="1"/>
  <c r="T96" i="1" s="1"/>
  <c r="R96" i="1"/>
  <c r="S96" i="1" s="1"/>
  <c r="BL96" i="1" s="1"/>
  <c r="B96" i="1"/>
  <c r="C97" i="1" s="1"/>
  <c r="AF97" i="1" s="1"/>
  <c r="D97" i="1"/>
  <c r="E97" i="1"/>
  <c r="F97" i="1" s="1"/>
  <c r="G97" i="1"/>
  <c r="H97" i="1" s="1"/>
  <c r="I97" i="1"/>
  <c r="Q97" i="1"/>
  <c r="R97" i="1"/>
  <c r="S97" i="1" s="1"/>
  <c r="B97" i="1"/>
  <c r="C98" i="1" s="1"/>
  <c r="D98" i="1"/>
  <c r="E98" i="1"/>
  <c r="F98" i="1" s="1"/>
  <c r="G98" i="1"/>
  <c r="H98" i="1" s="1"/>
  <c r="I98" i="1"/>
  <c r="Q98" i="1"/>
  <c r="R98" i="1"/>
  <c r="S98" i="1" s="1"/>
  <c r="B98" i="1"/>
  <c r="C99" i="1" s="1"/>
  <c r="D99" i="1"/>
  <c r="E99" i="1"/>
  <c r="F99" i="1" s="1"/>
  <c r="G99" i="1"/>
  <c r="H99" i="1" s="1"/>
  <c r="I99" i="1"/>
  <c r="Q99" i="1"/>
  <c r="R99" i="1"/>
  <c r="S99" i="1" s="1"/>
  <c r="B99" i="1"/>
  <c r="C100" i="1" s="1"/>
  <c r="AF100" i="1" s="1"/>
  <c r="D100" i="1"/>
  <c r="E100" i="1"/>
  <c r="F100" i="1" s="1"/>
  <c r="G100" i="1"/>
  <c r="H100" i="1" s="1"/>
  <c r="I100" i="1"/>
  <c r="Q100" i="1"/>
  <c r="T100" i="1" s="1"/>
  <c r="R100" i="1"/>
  <c r="S100" i="1" s="1"/>
  <c r="B100" i="1"/>
  <c r="C101" i="1" s="1"/>
  <c r="AF101" i="1" s="1"/>
  <c r="D101" i="1"/>
  <c r="E101" i="1"/>
  <c r="F101" i="1" s="1"/>
  <c r="G101" i="1"/>
  <c r="H101" i="1" s="1"/>
  <c r="I101" i="1"/>
  <c r="Q101" i="1"/>
  <c r="R101" i="1"/>
  <c r="S101" i="1" s="1"/>
  <c r="BL101" i="1" s="1"/>
  <c r="B101" i="1"/>
  <c r="C102" i="1" s="1"/>
  <c r="AF102" i="1" s="1"/>
  <c r="D102" i="1"/>
  <c r="E102" i="1"/>
  <c r="F102" i="1" s="1"/>
  <c r="G102" i="1"/>
  <c r="H102" i="1" s="1"/>
  <c r="I102" i="1"/>
  <c r="Q102" i="1"/>
  <c r="R102" i="1"/>
  <c r="S102" i="1" s="1"/>
  <c r="B102" i="1"/>
  <c r="C103" i="1" s="1"/>
  <c r="AF103" i="1" s="1"/>
  <c r="D103" i="1"/>
  <c r="E103" i="1"/>
  <c r="F103" i="1" s="1"/>
  <c r="BQ103" i="1" s="1"/>
  <c r="G103" i="1"/>
  <c r="H103" i="1" s="1"/>
  <c r="I103" i="1"/>
  <c r="Q103" i="1"/>
  <c r="R103" i="1"/>
  <c r="S103" i="1" s="1"/>
  <c r="B103" i="1"/>
  <c r="C104" i="1" s="1"/>
  <c r="D104" i="1"/>
  <c r="E104" i="1"/>
  <c r="F104" i="1" s="1"/>
  <c r="G104" i="1"/>
  <c r="H104" i="1" s="1"/>
  <c r="I104" i="1"/>
  <c r="Q104" i="1"/>
  <c r="R104" i="1"/>
  <c r="S104" i="1" s="1"/>
  <c r="B104" i="1"/>
  <c r="C105" i="1" s="1"/>
  <c r="D105" i="1"/>
  <c r="E105" i="1"/>
  <c r="F105" i="1" s="1"/>
  <c r="G105" i="1"/>
  <c r="H105" i="1" s="1"/>
  <c r="I105" i="1"/>
  <c r="Q105" i="1"/>
  <c r="T105" i="1" s="1"/>
  <c r="U105" i="1" s="1"/>
  <c r="AY105" i="1" s="1"/>
  <c r="AZ105" i="1" s="1"/>
  <c r="R105" i="1"/>
  <c r="S105" i="1" s="1"/>
  <c r="B105" i="1"/>
  <c r="C106" i="1" s="1"/>
  <c r="AF106" i="1" s="1"/>
  <c r="D106" i="1"/>
  <c r="E106" i="1"/>
  <c r="F106" i="1" s="1"/>
  <c r="G106" i="1"/>
  <c r="H106" i="1" s="1"/>
  <c r="I106" i="1"/>
  <c r="Q106" i="1"/>
  <c r="R106" i="1"/>
  <c r="S106" i="1" s="1"/>
  <c r="B106" i="1"/>
  <c r="C107" i="1" s="1"/>
  <c r="AF107" i="1" s="1"/>
  <c r="D107" i="1"/>
  <c r="E107" i="1"/>
  <c r="F107" i="1" s="1"/>
  <c r="G107" i="1"/>
  <c r="H107" i="1" s="1"/>
  <c r="I107" i="1"/>
  <c r="Q107" i="1"/>
  <c r="R107" i="1"/>
  <c r="S107" i="1" s="1"/>
  <c r="B107" i="1"/>
  <c r="C108" i="1" s="1"/>
  <c r="AF108" i="1" s="1"/>
  <c r="D108" i="1"/>
  <c r="E108" i="1"/>
  <c r="F108" i="1" s="1"/>
  <c r="G108" i="1"/>
  <c r="H108" i="1" s="1"/>
  <c r="I108" i="1"/>
  <c r="Q108" i="1"/>
  <c r="X108" i="1" s="1"/>
  <c r="R108" i="1"/>
  <c r="S108" i="1" s="1"/>
  <c r="B108" i="1"/>
  <c r="C109" i="1" s="1"/>
  <c r="AF109" i="1" s="1"/>
  <c r="D109" i="1"/>
  <c r="E109" i="1"/>
  <c r="F109" i="1" s="1"/>
  <c r="G109" i="1"/>
  <c r="H109" i="1" s="1"/>
  <c r="I109" i="1"/>
  <c r="Q109" i="1"/>
  <c r="R109" i="1"/>
  <c r="S109" i="1" s="1"/>
  <c r="B109" i="1"/>
  <c r="C110" i="1" s="1"/>
  <c r="D110" i="1"/>
  <c r="E110" i="1"/>
  <c r="F110" i="1" s="1"/>
  <c r="G110" i="1"/>
  <c r="H110" i="1" s="1"/>
  <c r="I110" i="1"/>
  <c r="Q110" i="1"/>
  <c r="T110" i="1" s="1"/>
  <c r="U110" i="1" s="1"/>
  <c r="AY110" i="1" s="1"/>
  <c r="AZ110" i="1" s="1"/>
  <c r="R110" i="1"/>
  <c r="S110" i="1" s="1"/>
  <c r="B110" i="1"/>
  <c r="C111" i="1" s="1"/>
  <c r="D111" i="1"/>
  <c r="E111" i="1"/>
  <c r="F111" i="1" s="1"/>
  <c r="G111" i="1"/>
  <c r="H111" i="1" s="1"/>
  <c r="I111" i="1"/>
  <c r="Q111" i="1"/>
  <c r="AA111" i="1" s="1"/>
  <c r="R111" i="1"/>
  <c r="S111" i="1" s="1"/>
  <c r="B111" i="1"/>
  <c r="C112" i="1" s="1"/>
  <c r="AF112" i="1" s="1"/>
  <c r="D112" i="1"/>
  <c r="E112" i="1"/>
  <c r="F112" i="1" s="1"/>
  <c r="G112" i="1"/>
  <c r="H112" i="1" s="1"/>
  <c r="I112" i="1"/>
  <c r="Q112" i="1"/>
  <c r="R112" i="1"/>
  <c r="S112" i="1" s="1"/>
  <c r="B112" i="1"/>
  <c r="C113" i="1" s="1"/>
  <c r="AF113" i="1" s="1"/>
  <c r="D113" i="1"/>
  <c r="E113" i="1"/>
  <c r="F113" i="1" s="1"/>
  <c r="BQ113" i="1" s="1"/>
  <c r="G113" i="1"/>
  <c r="H113" i="1" s="1"/>
  <c r="I113" i="1"/>
  <c r="Q113" i="1"/>
  <c r="R113" i="1"/>
  <c r="S113" i="1" s="1"/>
  <c r="B113" i="1"/>
  <c r="C114" i="1" s="1"/>
  <c r="AF114" i="1" s="1"/>
  <c r="D114" i="1"/>
  <c r="E114" i="1"/>
  <c r="F114" i="1" s="1"/>
  <c r="G114" i="1"/>
  <c r="H114" i="1" s="1"/>
  <c r="I114" i="1"/>
  <c r="Q114" i="1"/>
  <c r="R114" i="1"/>
  <c r="S114" i="1" s="1"/>
  <c r="B114" i="1"/>
  <c r="C115" i="1" s="1"/>
  <c r="AF115" i="1" s="1"/>
  <c r="D115" i="1"/>
  <c r="E115" i="1"/>
  <c r="F115" i="1" s="1"/>
  <c r="G115" i="1"/>
  <c r="H115" i="1" s="1"/>
  <c r="I115" i="1"/>
  <c r="Q115" i="1"/>
  <c r="R115" i="1"/>
  <c r="S115" i="1" s="1"/>
  <c r="B115" i="1"/>
  <c r="C116" i="1" s="1"/>
  <c r="D116" i="1"/>
  <c r="E116" i="1"/>
  <c r="F116" i="1" s="1"/>
  <c r="G116" i="1"/>
  <c r="H116" i="1" s="1"/>
  <c r="I116" i="1"/>
  <c r="Q116" i="1"/>
  <c r="T116" i="1" s="1"/>
  <c r="R116" i="1"/>
  <c r="S116" i="1" s="1"/>
  <c r="B116" i="1"/>
  <c r="C117" i="1" s="1"/>
  <c r="D117" i="1"/>
  <c r="E117" i="1"/>
  <c r="F117" i="1" s="1"/>
  <c r="BQ117" i="1" s="1"/>
  <c r="G117" i="1"/>
  <c r="H117" i="1" s="1"/>
  <c r="I117" i="1"/>
  <c r="Q117" i="1"/>
  <c r="R117" i="1"/>
  <c r="S117" i="1" s="1"/>
  <c r="B117" i="1"/>
  <c r="C118" i="1" s="1"/>
  <c r="AF118" i="1" s="1"/>
  <c r="D118" i="1"/>
  <c r="E118" i="1"/>
  <c r="F118" i="1" s="1"/>
  <c r="G118" i="1"/>
  <c r="H118" i="1" s="1"/>
  <c r="I118" i="1"/>
  <c r="Q118" i="1"/>
  <c r="R118" i="1"/>
  <c r="S118" i="1" s="1"/>
  <c r="B118" i="1"/>
  <c r="C119" i="1" s="1"/>
  <c r="AF119" i="1" s="1"/>
  <c r="D119" i="1"/>
  <c r="E119" i="1"/>
  <c r="F119" i="1" s="1"/>
  <c r="G119" i="1"/>
  <c r="H119" i="1" s="1"/>
  <c r="I119" i="1"/>
  <c r="Q119" i="1"/>
  <c r="R119" i="1"/>
  <c r="S119" i="1" s="1"/>
  <c r="B119" i="1"/>
  <c r="C120" i="1" s="1"/>
  <c r="AG120" i="1" s="1"/>
  <c r="D120" i="1"/>
  <c r="E120" i="1"/>
  <c r="F120" i="1" s="1"/>
  <c r="G120" i="1"/>
  <c r="H120" i="1" s="1"/>
  <c r="I120" i="1"/>
  <c r="Q120" i="1"/>
  <c r="R120" i="1"/>
  <c r="S120" i="1" s="1"/>
  <c r="B120" i="1"/>
  <c r="C121" i="1" s="1"/>
  <c r="AG121" i="1" s="1"/>
  <c r="D121" i="1"/>
  <c r="E121" i="1"/>
  <c r="F121" i="1" s="1"/>
  <c r="G121" i="1"/>
  <c r="H121" i="1" s="1"/>
  <c r="I121" i="1"/>
  <c r="Q121" i="1"/>
  <c r="T121" i="1" s="1"/>
  <c r="R121" i="1"/>
  <c r="S121" i="1" s="1"/>
  <c r="B121" i="1"/>
  <c r="C122" i="1" s="1"/>
  <c r="D122" i="1"/>
  <c r="E122" i="1"/>
  <c r="F122" i="1" s="1"/>
  <c r="G122" i="1"/>
  <c r="H122" i="1" s="1"/>
  <c r="I122" i="1"/>
  <c r="Q122" i="1"/>
  <c r="R122" i="1"/>
  <c r="S122" i="1" s="1"/>
  <c r="B122" i="1"/>
  <c r="C123" i="1" s="1"/>
  <c r="AF123" i="1" s="1"/>
  <c r="D123" i="1"/>
  <c r="E123" i="1"/>
  <c r="F123" i="1" s="1"/>
  <c r="G123" i="1"/>
  <c r="H123" i="1" s="1"/>
  <c r="I123" i="1"/>
  <c r="Q123" i="1"/>
  <c r="T123" i="1" s="1"/>
  <c r="R123" i="1"/>
  <c r="S123" i="1" s="1"/>
  <c r="B123" i="1"/>
  <c r="C124" i="1" s="1"/>
  <c r="AF124" i="1" s="1"/>
  <c r="D124" i="1"/>
  <c r="E124" i="1"/>
  <c r="F124" i="1" s="1"/>
  <c r="G124" i="1"/>
  <c r="H124" i="1" s="1"/>
  <c r="I124" i="1"/>
  <c r="Q124" i="1"/>
  <c r="R124" i="1"/>
  <c r="S124" i="1" s="1"/>
  <c r="B124" i="1"/>
  <c r="C125" i="1" s="1"/>
  <c r="AF125" i="1" s="1"/>
  <c r="D125" i="1"/>
  <c r="E125" i="1"/>
  <c r="F125" i="1" s="1"/>
  <c r="G125" i="1"/>
  <c r="H125" i="1" s="1"/>
  <c r="I125" i="1"/>
  <c r="Q125" i="1"/>
  <c r="AA125" i="1" s="1"/>
  <c r="R125" i="1"/>
  <c r="S125" i="1" s="1"/>
  <c r="BL125" i="1" s="1"/>
  <c r="B125" i="1"/>
  <c r="C126" i="1" s="1"/>
  <c r="AF126" i="1" s="1"/>
  <c r="D126" i="1"/>
  <c r="E126" i="1"/>
  <c r="F126" i="1" s="1"/>
  <c r="G126" i="1"/>
  <c r="H126" i="1" s="1"/>
  <c r="I126" i="1"/>
  <c r="Q126" i="1"/>
  <c r="T126" i="1" s="1"/>
  <c r="R126" i="1"/>
  <c r="S126" i="1" s="1"/>
  <c r="B126" i="1"/>
  <c r="C127" i="1" s="1"/>
  <c r="AG127" i="1" s="1"/>
  <c r="D127" i="1"/>
  <c r="E127" i="1"/>
  <c r="F127" i="1" s="1"/>
  <c r="G127" i="1"/>
  <c r="H127" i="1" s="1"/>
  <c r="I127" i="1"/>
  <c r="Q127" i="1"/>
  <c r="R127" i="1"/>
  <c r="S127" i="1" s="1"/>
  <c r="B127" i="1"/>
  <c r="C128" i="1" s="1"/>
  <c r="D128" i="1"/>
  <c r="E128" i="1"/>
  <c r="F128" i="1" s="1"/>
  <c r="G128" i="1"/>
  <c r="H128" i="1" s="1"/>
  <c r="I128" i="1"/>
  <c r="Q128" i="1"/>
  <c r="R128" i="1"/>
  <c r="S128" i="1" s="1"/>
  <c r="B128" i="1"/>
  <c r="C129" i="1" s="1"/>
  <c r="AF129" i="1" s="1"/>
  <c r="D129" i="1"/>
  <c r="E129" i="1"/>
  <c r="F129" i="1" s="1"/>
  <c r="BQ129" i="1" s="1"/>
  <c r="G129" i="1"/>
  <c r="H129" i="1" s="1"/>
  <c r="I129" i="1"/>
  <c r="Q129" i="1"/>
  <c r="T129" i="1" s="1"/>
  <c r="U129" i="1" s="1"/>
  <c r="AY129" i="1" s="1"/>
  <c r="AZ129" i="1" s="1"/>
  <c r="R129" i="1"/>
  <c r="S129" i="1" s="1"/>
  <c r="B129" i="1"/>
  <c r="C130" i="1" s="1"/>
  <c r="AF130" i="1" s="1"/>
  <c r="D130" i="1"/>
  <c r="E130" i="1"/>
  <c r="F130" i="1" s="1"/>
  <c r="G130" i="1"/>
  <c r="H130" i="1" s="1"/>
  <c r="I130" i="1"/>
  <c r="Q130" i="1"/>
  <c r="AA130" i="1" s="1"/>
  <c r="R130" i="1"/>
  <c r="S130" i="1" s="1"/>
  <c r="B130" i="1"/>
  <c r="C131" i="1" s="1"/>
  <c r="AG131" i="1" s="1"/>
  <c r="D131" i="1"/>
  <c r="E131" i="1"/>
  <c r="F131" i="1" s="1"/>
  <c r="G131" i="1"/>
  <c r="H131" i="1" s="1"/>
  <c r="I131" i="1"/>
  <c r="Q131" i="1"/>
  <c r="R131" i="1"/>
  <c r="S131" i="1" s="1"/>
  <c r="B131" i="1"/>
  <c r="C132" i="1" s="1"/>
  <c r="AF132" i="1" s="1"/>
  <c r="D132" i="1"/>
  <c r="E132" i="1"/>
  <c r="F132" i="1" s="1"/>
  <c r="G132" i="1"/>
  <c r="H132" i="1" s="1"/>
  <c r="I132" i="1"/>
  <c r="Q132" i="1"/>
  <c r="T132" i="1" s="1"/>
  <c r="U132" i="1" s="1"/>
  <c r="AY132" i="1" s="1"/>
  <c r="AZ132" i="1" s="1"/>
  <c r="R132" i="1"/>
  <c r="S132" i="1" s="1"/>
  <c r="B132" i="1"/>
  <c r="C133" i="1" s="1"/>
  <c r="AF133" i="1" s="1"/>
  <c r="D133" i="1"/>
  <c r="E133" i="1"/>
  <c r="F133" i="1" s="1"/>
  <c r="G133" i="1"/>
  <c r="H133" i="1" s="1"/>
  <c r="I133" i="1"/>
  <c r="Q133" i="1"/>
  <c r="R133" i="1"/>
  <c r="S133" i="1" s="1"/>
  <c r="B133" i="1"/>
  <c r="C134" i="1" s="1"/>
  <c r="D134" i="1"/>
  <c r="E134" i="1"/>
  <c r="F134" i="1" s="1"/>
  <c r="G134" i="1"/>
  <c r="H134" i="1" s="1"/>
  <c r="I134" i="1"/>
  <c r="Q134" i="1"/>
  <c r="X134" i="1" s="1"/>
  <c r="R134" i="1"/>
  <c r="S134" i="1" s="1"/>
  <c r="B134" i="1"/>
  <c r="C135" i="1" s="1"/>
  <c r="AF135" i="1" s="1"/>
  <c r="D135" i="1"/>
  <c r="E135" i="1"/>
  <c r="F135" i="1" s="1"/>
  <c r="G135" i="1"/>
  <c r="H135" i="1" s="1"/>
  <c r="I135" i="1"/>
  <c r="Q135" i="1"/>
  <c r="R135" i="1"/>
  <c r="S135" i="1" s="1"/>
  <c r="BM135" i="1" s="1"/>
  <c r="B135" i="1"/>
  <c r="C136" i="1" s="1"/>
  <c r="D136" i="1"/>
  <c r="E136" i="1"/>
  <c r="F136" i="1" s="1"/>
  <c r="G136" i="1"/>
  <c r="H136" i="1" s="1"/>
  <c r="I136" i="1"/>
  <c r="Q136" i="1"/>
  <c r="T136" i="1" s="1"/>
  <c r="U136" i="1" s="1"/>
  <c r="AY136" i="1" s="1"/>
  <c r="AZ136" i="1" s="1"/>
  <c r="R136" i="1"/>
  <c r="S136" i="1" s="1"/>
  <c r="B136" i="1"/>
  <c r="C137" i="1" s="1"/>
  <c r="AF137" i="1" s="1"/>
  <c r="D137" i="1"/>
  <c r="E137" i="1"/>
  <c r="F137" i="1" s="1"/>
  <c r="G137" i="1"/>
  <c r="H137" i="1" s="1"/>
  <c r="I137" i="1"/>
  <c r="Q137" i="1"/>
  <c r="R137" i="1"/>
  <c r="S137" i="1" s="1"/>
  <c r="B137" i="1"/>
  <c r="C138" i="1" s="1"/>
  <c r="AF138" i="1" s="1"/>
  <c r="D138" i="1"/>
  <c r="E138" i="1"/>
  <c r="F138" i="1" s="1"/>
  <c r="G138" i="1"/>
  <c r="H138" i="1" s="1"/>
  <c r="I138" i="1"/>
  <c r="Q138" i="1"/>
  <c r="T138" i="1" s="1"/>
  <c r="R138" i="1"/>
  <c r="S138" i="1" s="1"/>
  <c r="B138" i="1"/>
  <c r="C139" i="1" s="1"/>
  <c r="AG139" i="1" s="1"/>
  <c r="D139" i="1"/>
  <c r="E139" i="1"/>
  <c r="F139" i="1" s="1"/>
  <c r="G139" i="1"/>
  <c r="H139" i="1" s="1"/>
  <c r="I139" i="1"/>
  <c r="Q139" i="1"/>
  <c r="R139" i="1"/>
  <c r="S139" i="1" s="1"/>
  <c r="B139" i="1"/>
  <c r="C140" i="1" s="1"/>
  <c r="D140" i="1"/>
  <c r="E140" i="1"/>
  <c r="F140" i="1" s="1"/>
  <c r="G140" i="1"/>
  <c r="H140" i="1" s="1"/>
  <c r="I140" i="1"/>
  <c r="Q140" i="1"/>
  <c r="R140" i="1"/>
  <c r="S140" i="1" s="1"/>
  <c r="BL140" i="1" s="1"/>
  <c r="B140" i="1"/>
  <c r="C141" i="1" s="1"/>
  <c r="AF141" i="1" s="1"/>
  <c r="D141" i="1"/>
  <c r="E141" i="1"/>
  <c r="F141" i="1" s="1"/>
  <c r="G141" i="1"/>
  <c r="H141" i="1" s="1"/>
  <c r="I141" i="1"/>
  <c r="Q141" i="1"/>
  <c r="R141" i="1"/>
  <c r="S141" i="1" s="1"/>
  <c r="B141" i="1"/>
  <c r="C142" i="1" s="1"/>
  <c r="D142" i="1"/>
  <c r="E142" i="1"/>
  <c r="F142" i="1" s="1"/>
  <c r="G142" i="1"/>
  <c r="H142" i="1" s="1"/>
  <c r="I142" i="1"/>
  <c r="Q142" i="1"/>
  <c r="T142" i="1" s="1"/>
  <c r="U142" i="1" s="1"/>
  <c r="AY142" i="1" s="1"/>
  <c r="AZ142" i="1" s="1"/>
  <c r="R142" i="1"/>
  <c r="S142" i="1" s="1"/>
  <c r="BL142" i="1" s="1"/>
  <c r="B142" i="1"/>
  <c r="C143" i="1" s="1"/>
  <c r="AF143" i="1" s="1"/>
  <c r="D143" i="1"/>
  <c r="E143" i="1"/>
  <c r="F143" i="1" s="1"/>
  <c r="G143" i="1"/>
  <c r="H143" i="1" s="1"/>
  <c r="I143" i="1"/>
  <c r="Q143" i="1"/>
  <c r="X143" i="1" s="1"/>
  <c r="R143" i="1"/>
  <c r="S143" i="1" s="1"/>
  <c r="B143" i="1"/>
  <c r="C144" i="1" s="1"/>
  <c r="AF144" i="1" s="1"/>
  <c r="D144" i="1"/>
  <c r="E144" i="1"/>
  <c r="F144" i="1" s="1"/>
  <c r="G144" i="1"/>
  <c r="H144" i="1" s="1"/>
  <c r="I144" i="1"/>
  <c r="Q144" i="1"/>
  <c r="R144" i="1"/>
  <c r="S144" i="1" s="1"/>
  <c r="B144" i="1"/>
  <c r="C145" i="1" s="1"/>
  <c r="D145" i="1"/>
  <c r="E145" i="1"/>
  <c r="F145" i="1" s="1"/>
  <c r="G145" i="1"/>
  <c r="H145" i="1" s="1"/>
  <c r="I145" i="1"/>
  <c r="Q145" i="1"/>
  <c r="T145" i="1" s="1"/>
  <c r="R145" i="1"/>
  <c r="S145" i="1" s="1"/>
  <c r="B145" i="1"/>
  <c r="C146" i="1" s="1"/>
  <c r="D146" i="1"/>
  <c r="E146" i="1"/>
  <c r="F146" i="1" s="1"/>
  <c r="G146" i="1"/>
  <c r="H146" i="1" s="1"/>
  <c r="I146" i="1"/>
  <c r="Q146" i="1"/>
  <c r="R146" i="1"/>
  <c r="S146" i="1" s="1"/>
  <c r="B146" i="1"/>
  <c r="C147" i="1" s="1"/>
  <c r="AF147" i="1" s="1"/>
  <c r="D147" i="1"/>
  <c r="E147" i="1"/>
  <c r="F147" i="1" s="1"/>
  <c r="G147" i="1"/>
  <c r="H147" i="1" s="1"/>
  <c r="I147" i="1"/>
  <c r="Q147" i="1"/>
  <c r="T147" i="1" s="1"/>
  <c r="R147" i="1"/>
  <c r="S147" i="1" s="1"/>
  <c r="B147" i="1"/>
  <c r="C148" i="1" s="1"/>
  <c r="D148" i="1"/>
  <c r="E148" i="1"/>
  <c r="F148" i="1" s="1"/>
  <c r="BQ148" i="1" s="1"/>
  <c r="G148" i="1"/>
  <c r="H148" i="1" s="1"/>
  <c r="I148" i="1"/>
  <c r="Q148" i="1"/>
  <c r="T148" i="1" s="1"/>
  <c r="U148" i="1" s="1"/>
  <c r="AY148" i="1" s="1"/>
  <c r="AZ148" i="1" s="1"/>
  <c r="R148" i="1"/>
  <c r="S148" i="1" s="1"/>
  <c r="B148" i="1"/>
  <c r="C149" i="1" s="1"/>
  <c r="AG149" i="1" s="1"/>
  <c r="D149" i="1"/>
  <c r="E149" i="1"/>
  <c r="F149" i="1" s="1"/>
  <c r="G149" i="1"/>
  <c r="H149" i="1" s="1"/>
  <c r="I149" i="1"/>
  <c r="Q149" i="1"/>
  <c r="T149" i="1" s="1"/>
  <c r="U149" i="1" s="1"/>
  <c r="AY149" i="1" s="1"/>
  <c r="AZ149" i="1" s="1"/>
  <c r="R149" i="1"/>
  <c r="S149" i="1" s="1"/>
  <c r="BL149" i="1" s="1"/>
  <c r="B149" i="1"/>
  <c r="C150" i="1" s="1"/>
  <c r="AF150" i="1" s="1"/>
  <c r="D150" i="1"/>
  <c r="E150" i="1"/>
  <c r="F150" i="1" s="1"/>
  <c r="BQ150" i="1" s="1"/>
  <c r="G150" i="1"/>
  <c r="H150" i="1" s="1"/>
  <c r="I150" i="1"/>
  <c r="Q150" i="1"/>
  <c r="R150" i="1"/>
  <c r="S150" i="1" s="1"/>
  <c r="B150" i="1"/>
  <c r="C151" i="1" s="1"/>
  <c r="D151" i="1"/>
  <c r="E151" i="1"/>
  <c r="F151" i="1" s="1"/>
  <c r="G151" i="1"/>
  <c r="H151" i="1" s="1"/>
  <c r="I151" i="1"/>
  <c r="Q151" i="1"/>
  <c r="R151" i="1"/>
  <c r="S151" i="1" s="1"/>
  <c r="B151" i="1"/>
  <c r="C152" i="1" s="1"/>
  <c r="D152" i="1"/>
  <c r="E152" i="1"/>
  <c r="F152" i="1" s="1"/>
  <c r="BQ152" i="1" s="1"/>
  <c r="G152" i="1"/>
  <c r="H152" i="1" s="1"/>
  <c r="I152" i="1"/>
  <c r="Q152" i="1"/>
  <c r="R152" i="1"/>
  <c r="S152" i="1" s="1"/>
  <c r="B152" i="1"/>
  <c r="C153" i="1" s="1"/>
  <c r="AF153" i="1" s="1"/>
  <c r="D153" i="1"/>
  <c r="E153" i="1"/>
  <c r="F153" i="1" s="1"/>
  <c r="G153" i="1"/>
  <c r="H153" i="1" s="1"/>
  <c r="I153" i="1"/>
  <c r="Q153" i="1"/>
  <c r="T153" i="1" s="1"/>
  <c r="U153" i="1" s="1"/>
  <c r="AY153" i="1" s="1"/>
  <c r="AZ153" i="1" s="1"/>
  <c r="R153" i="1"/>
  <c r="S153" i="1" s="1"/>
  <c r="B153" i="1"/>
  <c r="C154" i="1" s="1"/>
  <c r="D154" i="1"/>
  <c r="E154" i="1"/>
  <c r="F154" i="1" s="1"/>
  <c r="G154" i="1"/>
  <c r="H154" i="1" s="1"/>
  <c r="I154" i="1"/>
  <c r="Q154" i="1"/>
  <c r="R154" i="1"/>
  <c r="S154" i="1" s="1"/>
  <c r="B154" i="1"/>
  <c r="C155" i="1" s="1"/>
  <c r="AF155" i="1" s="1"/>
  <c r="D155" i="1"/>
  <c r="E155" i="1"/>
  <c r="F155" i="1" s="1"/>
  <c r="G155" i="1"/>
  <c r="H155" i="1" s="1"/>
  <c r="I155" i="1"/>
  <c r="Q155" i="1"/>
  <c r="R155" i="1"/>
  <c r="S155" i="1" s="1"/>
  <c r="B155" i="1"/>
  <c r="C156" i="1" s="1"/>
  <c r="AF156" i="1" s="1"/>
  <c r="D156" i="1"/>
  <c r="E156" i="1"/>
  <c r="F156" i="1" s="1"/>
  <c r="BQ156" i="1" s="1"/>
  <c r="G156" i="1"/>
  <c r="H156" i="1" s="1"/>
  <c r="I156" i="1"/>
  <c r="Q156" i="1"/>
  <c r="AA156" i="1" s="1"/>
  <c r="R156" i="1"/>
  <c r="S156" i="1" s="1"/>
  <c r="B156" i="1"/>
  <c r="C157" i="1" s="1"/>
  <c r="AG157" i="1" s="1"/>
  <c r="D157" i="1"/>
  <c r="E157" i="1"/>
  <c r="F157" i="1" s="1"/>
  <c r="G157" i="1"/>
  <c r="H157" i="1" s="1"/>
  <c r="I157" i="1"/>
  <c r="Q157" i="1"/>
  <c r="T157" i="1" s="1"/>
  <c r="R157" i="1"/>
  <c r="S157" i="1" s="1"/>
  <c r="B157" i="1"/>
  <c r="C158" i="1" s="1"/>
  <c r="D158" i="1"/>
  <c r="E158" i="1"/>
  <c r="F158" i="1" s="1"/>
  <c r="BQ158" i="1" s="1"/>
  <c r="G158" i="1"/>
  <c r="H158" i="1" s="1"/>
  <c r="I158" i="1"/>
  <c r="Q158" i="1"/>
  <c r="R158" i="1"/>
  <c r="S158" i="1" s="1"/>
  <c r="B158" i="1"/>
  <c r="C159" i="1" s="1"/>
  <c r="AF159" i="1" s="1"/>
  <c r="D159" i="1"/>
  <c r="E159" i="1"/>
  <c r="F159" i="1" s="1"/>
  <c r="G159" i="1"/>
  <c r="H159" i="1" s="1"/>
  <c r="I159" i="1"/>
  <c r="Q159" i="1"/>
  <c r="X159" i="1" s="1"/>
  <c r="R159" i="1"/>
  <c r="S159" i="1" s="1"/>
  <c r="BL159" i="1" s="1"/>
  <c r="B159" i="1"/>
  <c r="C160" i="1" s="1"/>
  <c r="D160" i="1"/>
  <c r="E160" i="1"/>
  <c r="F160" i="1" s="1"/>
  <c r="G160" i="1"/>
  <c r="H160" i="1" s="1"/>
  <c r="I160" i="1"/>
  <c r="Q160" i="1"/>
  <c r="T160" i="1" s="1"/>
  <c r="R160" i="1"/>
  <c r="S160" i="1" s="1"/>
  <c r="B160" i="1"/>
  <c r="C161" i="1" s="1"/>
  <c r="AF161" i="1" s="1"/>
  <c r="D161" i="1"/>
  <c r="E161" i="1"/>
  <c r="F161" i="1" s="1"/>
  <c r="G161" i="1"/>
  <c r="H161" i="1" s="1"/>
  <c r="I161" i="1"/>
  <c r="Q161" i="1"/>
  <c r="R161" i="1"/>
  <c r="S161" i="1" s="1"/>
  <c r="B161" i="1"/>
  <c r="C162" i="1" s="1"/>
  <c r="AF162" i="1" s="1"/>
  <c r="D162" i="1"/>
  <c r="E162" i="1"/>
  <c r="F162" i="1" s="1"/>
  <c r="G162" i="1"/>
  <c r="H162" i="1" s="1"/>
  <c r="I162" i="1"/>
  <c r="Q162" i="1"/>
  <c r="R162" i="1"/>
  <c r="S162" i="1" s="1"/>
  <c r="B162" i="1"/>
  <c r="C163" i="1" s="1"/>
  <c r="D163" i="1"/>
  <c r="E163" i="1"/>
  <c r="F163" i="1" s="1"/>
  <c r="G163" i="1"/>
  <c r="H163" i="1" s="1"/>
  <c r="I163" i="1"/>
  <c r="Q163" i="1"/>
  <c r="T163" i="1" s="1"/>
  <c r="U163" i="1" s="1"/>
  <c r="AY163" i="1" s="1"/>
  <c r="AZ163" i="1" s="1"/>
  <c r="R163" i="1"/>
  <c r="S163" i="1" s="1"/>
  <c r="B163" i="1"/>
  <c r="C164" i="1" s="1"/>
  <c r="D164" i="1"/>
  <c r="E164" i="1"/>
  <c r="F164" i="1" s="1"/>
  <c r="G164" i="1"/>
  <c r="H164" i="1" s="1"/>
  <c r="I164" i="1"/>
  <c r="Q164" i="1"/>
  <c r="R164" i="1"/>
  <c r="S164" i="1" s="1"/>
  <c r="B164" i="1"/>
  <c r="C165" i="1" s="1"/>
  <c r="AF165" i="1" s="1"/>
  <c r="D165" i="1"/>
  <c r="E165" i="1"/>
  <c r="F165" i="1" s="1"/>
  <c r="BQ165" i="1" s="1"/>
  <c r="G165" i="1"/>
  <c r="H165" i="1" s="1"/>
  <c r="I165" i="1"/>
  <c r="Q165" i="1"/>
  <c r="R165" i="1"/>
  <c r="S165" i="1" s="1"/>
  <c r="B165" i="1"/>
  <c r="C166" i="1" s="1"/>
  <c r="D166" i="1"/>
  <c r="E166" i="1"/>
  <c r="F166" i="1" s="1"/>
  <c r="G166" i="1"/>
  <c r="H166" i="1" s="1"/>
  <c r="I166" i="1"/>
  <c r="Q166" i="1"/>
  <c r="R166" i="1"/>
  <c r="S166" i="1" s="1"/>
  <c r="B166" i="1"/>
  <c r="C167" i="1" s="1"/>
  <c r="AG167" i="1" s="1"/>
  <c r="D167" i="1"/>
  <c r="E167" i="1"/>
  <c r="F167" i="1" s="1"/>
  <c r="BQ167" i="1" s="1"/>
  <c r="G167" i="1"/>
  <c r="H167" i="1" s="1"/>
  <c r="I167" i="1"/>
  <c r="Q167" i="1"/>
  <c r="R167" i="1"/>
  <c r="S167" i="1" s="1"/>
  <c r="B167" i="1"/>
  <c r="C168" i="1" s="1"/>
  <c r="AF168" i="1" s="1"/>
  <c r="D168" i="1"/>
  <c r="E168" i="1"/>
  <c r="F168" i="1" s="1"/>
  <c r="G168" i="1"/>
  <c r="H168" i="1" s="1"/>
  <c r="I168" i="1"/>
  <c r="Q168" i="1"/>
  <c r="T168" i="1" s="1"/>
  <c r="R168" i="1"/>
  <c r="S168" i="1" s="1"/>
  <c r="B168" i="1"/>
  <c r="C169" i="1" s="1"/>
  <c r="D169" i="1"/>
  <c r="E169" i="1"/>
  <c r="F169" i="1" s="1"/>
  <c r="G169" i="1"/>
  <c r="H169" i="1" s="1"/>
  <c r="I169" i="1"/>
  <c r="Q169" i="1"/>
  <c r="R169" i="1"/>
  <c r="S169" i="1" s="1"/>
  <c r="B169" i="1"/>
  <c r="C170" i="1" s="1"/>
  <c r="D170" i="1"/>
  <c r="E170" i="1"/>
  <c r="F170" i="1" s="1"/>
  <c r="BQ170" i="1" s="1"/>
  <c r="G170" i="1"/>
  <c r="H170" i="1" s="1"/>
  <c r="I170" i="1"/>
  <c r="Q170" i="1"/>
  <c r="AA170" i="1" s="1"/>
  <c r="R170" i="1"/>
  <c r="S170" i="1" s="1"/>
  <c r="B170" i="1"/>
  <c r="C171" i="1" s="1"/>
  <c r="AF171" i="1" s="1"/>
  <c r="D171" i="1"/>
  <c r="E171" i="1"/>
  <c r="F171" i="1" s="1"/>
  <c r="G171" i="1"/>
  <c r="H171" i="1" s="1"/>
  <c r="I171" i="1"/>
  <c r="Q171" i="1"/>
  <c r="X171" i="1" s="1"/>
  <c r="R171" i="1"/>
  <c r="S171" i="1" s="1"/>
  <c r="B171" i="1"/>
  <c r="C172" i="1" s="1"/>
  <c r="D172" i="1"/>
  <c r="E172" i="1"/>
  <c r="F172" i="1" s="1"/>
  <c r="G172" i="1"/>
  <c r="H172" i="1" s="1"/>
  <c r="I172" i="1"/>
  <c r="Q172" i="1"/>
  <c r="R172" i="1"/>
  <c r="S172" i="1" s="1"/>
  <c r="B172" i="1"/>
  <c r="C173" i="1" s="1"/>
  <c r="AG173" i="1" s="1"/>
  <c r="D173" i="1"/>
  <c r="E173" i="1"/>
  <c r="F173" i="1" s="1"/>
  <c r="G173" i="1"/>
  <c r="H173" i="1" s="1"/>
  <c r="I173" i="1"/>
  <c r="Q173" i="1"/>
  <c r="T173" i="1" s="1"/>
  <c r="R173" i="1"/>
  <c r="S173" i="1" s="1"/>
  <c r="B173" i="1"/>
  <c r="C174" i="1" s="1"/>
  <c r="AF174" i="1" s="1"/>
  <c r="D174" i="1"/>
  <c r="E174" i="1"/>
  <c r="F174" i="1" s="1"/>
  <c r="G174" i="1"/>
  <c r="H174" i="1" s="1"/>
  <c r="I174" i="1"/>
  <c r="Q174" i="1"/>
  <c r="AA174" i="1" s="1"/>
  <c r="R174" i="1"/>
  <c r="S174" i="1" s="1"/>
  <c r="B174" i="1"/>
  <c r="C175" i="1" s="1"/>
  <c r="AG175" i="1" s="1"/>
  <c r="D175" i="1"/>
  <c r="E175" i="1"/>
  <c r="F175" i="1" s="1"/>
  <c r="G175" i="1"/>
  <c r="H175" i="1" s="1"/>
  <c r="I175" i="1"/>
  <c r="Q175" i="1"/>
  <c r="R175" i="1"/>
  <c r="S175" i="1" s="1"/>
  <c r="B175" i="1"/>
  <c r="C176" i="1" s="1"/>
  <c r="D176" i="1"/>
  <c r="E176" i="1"/>
  <c r="F176" i="1" s="1"/>
  <c r="G176" i="1"/>
  <c r="H176" i="1" s="1"/>
  <c r="I176" i="1"/>
  <c r="Q176" i="1"/>
  <c r="T176" i="1" s="1"/>
  <c r="R176" i="1"/>
  <c r="S176" i="1" s="1"/>
  <c r="B176" i="1"/>
  <c r="C177" i="1" s="1"/>
  <c r="AF177" i="1" s="1"/>
  <c r="D177" i="1"/>
  <c r="E177" i="1"/>
  <c r="F177" i="1" s="1"/>
  <c r="G177" i="1"/>
  <c r="H177" i="1" s="1"/>
  <c r="I177" i="1"/>
  <c r="Q177" i="1"/>
  <c r="R177" i="1"/>
  <c r="S177" i="1" s="1"/>
  <c r="B177" i="1"/>
  <c r="C178" i="1" s="1"/>
  <c r="D178" i="1"/>
  <c r="E178" i="1"/>
  <c r="F178" i="1" s="1"/>
  <c r="G178" i="1"/>
  <c r="H178" i="1" s="1"/>
  <c r="I178" i="1"/>
  <c r="Q178" i="1"/>
  <c r="T178" i="1" s="1"/>
  <c r="R178" i="1"/>
  <c r="S178" i="1" s="1"/>
  <c r="B178" i="1"/>
  <c r="C179" i="1" s="1"/>
  <c r="AF179" i="1" s="1"/>
  <c r="D179" i="1"/>
  <c r="E179" i="1"/>
  <c r="F179" i="1" s="1"/>
  <c r="G179" i="1"/>
  <c r="H179" i="1" s="1"/>
  <c r="I179" i="1"/>
  <c r="Q179" i="1"/>
  <c r="AA179" i="1" s="1"/>
  <c r="R179" i="1"/>
  <c r="S179" i="1" s="1"/>
  <c r="B179" i="1"/>
  <c r="C180" i="1" s="1"/>
  <c r="AF180" i="1" s="1"/>
  <c r="D180" i="1"/>
  <c r="E180" i="1"/>
  <c r="F180" i="1" s="1"/>
  <c r="G180" i="1"/>
  <c r="H180" i="1" s="1"/>
  <c r="I180" i="1"/>
  <c r="Q180" i="1"/>
  <c r="AA180" i="1" s="1"/>
  <c r="R180" i="1"/>
  <c r="S180" i="1" s="1"/>
  <c r="B180" i="1"/>
  <c r="C181" i="1" s="1"/>
  <c r="D181" i="1"/>
  <c r="E181" i="1"/>
  <c r="F181" i="1" s="1"/>
  <c r="BQ181" i="1" s="1"/>
  <c r="G181" i="1"/>
  <c r="H181" i="1" s="1"/>
  <c r="I181" i="1"/>
  <c r="Q181" i="1"/>
  <c r="T181" i="1" s="1"/>
  <c r="U181" i="1" s="1"/>
  <c r="AY181" i="1" s="1"/>
  <c r="AZ181" i="1" s="1"/>
  <c r="R181" i="1"/>
  <c r="S181" i="1" s="1"/>
  <c r="BL181" i="1" s="1"/>
  <c r="B181" i="1"/>
  <c r="C182" i="1" s="1"/>
  <c r="D182" i="1"/>
  <c r="E182" i="1"/>
  <c r="F182" i="1" s="1"/>
  <c r="G182" i="1"/>
  <c r="H182" i="1" s="1"/>
  <c r="I182" i="1"/>
  <c r="Q182" i="1"/>
  <c r="X182" i="1" s="1"/>
  <c r="R182" i="1"/>
  <c r="S182" i="1" s="1"/>
  <c r="B182" i="1"/>
  <c r="C183" i="1" s="1"/>
  <c r="AF183" i="1" s="1"/>
  <c r="D183" i="1"/>
  <c r="E183" i="1"/>
  <c r="F183" i="1" s="1"/>
  <c r="G183" i="1"/>
  <c r="H183" i="1" s="1"/>
  <c r="I183" i="1"/>
  <c r="Q183" i="1"/>
  <c r="R183" i="1"/>
  <c r="S183" i="1" s="1"/>
  <c r="BM183" i="1" s="1"/>
  <c r="B183" i="1"/>
  <c r="C184" i="1" s="1"/>
  <c r="D184" i="1"/>
  <c r="E184" i="1"/>
  <c r="F184" i="1" s="1"/>
  <c r="G184" i="1"/>
  <c r="H184" i="1" s="1"/>
  <c r="I184" i="1"/>
  <c r="Q184" i="1"/>
  <c r="X184" i="1" s="1"/>
  <c r="R184" i="1"/>
  <c r="S184" i="1" s="1"/>
  <c r="B184" i="1"/>
  <c r="C185" i="1" s="1"/>
  <c r="AG185" i="1" s="1"/>
  <c r="D185" i="1"/>
  <c r="E185" i="1"/>
  <c r="F185" i="1" s="1"/>
  <c r="G185" i="1"/>
  <c r="H185" i="1" s="1"/>
  <c r="I185" i="1"/>
  <c r="Q185" i="1"/>
  <c r="R185" i="1"/>
  <c r="S185" i="1" s="1"/>
  <c r="B185" i="1"/>
  <c r="C186" i="1" s="1"/>
  <c r="AF186" i="1" s="1"/>
  <c r="D186" i="1"/>
  <c r="E186" i="1"/>
  <c r="F186" i="1" s="1"/>
  <c r="G186" i="1"/>
  <c r="H186" i="1" s="1"/>
  <c r="I186" i="1"/>
  <c r="Q186" i="1"/>
  <c r="R186" i="1"/>
  <c r="S186" i="1" s="1"/>
  <c r="B186" i="1"/>
  <c r="C187" i="1" s="1"/>
  <c r="D187" i="1"/>
  <c r="E187" i="1"/>
  <c r="F187" i="1" s="1"/>
  <c r="G187" i="1"/>
  <c r="H187" i="1" s="1"/>
  <c r="I187" i="1"/>
  <c r="Q187" i="1"/>
  <c r="X187" i="1" s="1"/>
  <c r="R187" i="1"/>
  <c r="S187" i="1" s="1"/>
  <c r="B187" i="1"/>
  <c r="C188" i="1" s="1"/>
  <c r="D188" i="1"/>
  <c r="E188" i="1"/>
  <c r="F188" i="1" s="1"/>
  <c r="G188" i="1"/>
  <c r="H188" i="1" s="1"/>
  <c r="I188" i="1"/>
  <c r="Q188" i="1"/>
  <c r="X188" i="1" s="1"/>
  <c r="R188" i="1"/>
  <c r="S188" i="1" s="1"/>
  <c r="B188" i="1"/>
  <c r="C189" i="1" s="1"/>
  <c r="AF189" i="1" s="1"/>
  <c r="D189" i="1"/>
  <c r="E189" i="1"/>
  <c r="F189" i="1" s="1"/>
  <c r="G189" i="1"/>
  <c r="H189" i="1" s="1"/>
  <c r="I189" i="1"/>
  <c r="Q189" i="1"/>
  <c r="R189" i="1"/>
  <c r="S189" i="1" s="1"/>
  <c r="B189" i="1"/>
  <c r="C190" i="1" s="1"/>
  <c r="D190" i="1"/>
  <c r="E190" i="1"/>
  <c r="F190" i="1" s="1"/>
  <c r="G190" i="1"/>
  <c r="H190" i="1" s="1"/>
  <c r="I190" i="1"/>
  <c r="Q190" i="1"/>
  <c r="R190" i="1"/>
  <c r="S190" i="1" s="1"/>
  <c r="BG190" i="1" s="1"/>
  <c r="B190" i="1"/>
  <c r="C191" i="1" s="1"/>
  <c r="AF191" i="1" s="1"/>
  <c r="D191" i="1"/>
  <c r="E191" i="1"/>
  <c r="F191" i="1" s="1"/>
  <c r="G191" i="1"/>
  <c r="H191" i="1" s="1"/>
  <c r="I191" i="1"/>
  <c r="Q191" i="1"/>
  <c r="R191" i="1"/>
  <c r="S191" i="1" s="1"/>
  <c r="B191" i="1"/>
  <c r="C192" i="1" s="1"/>
  <c r="AF192" i="1" s="1"/>
  <c r="D192" i="1"/>
  <c r="E192" i="1"/>
  <c r="F192" i="1" s="1"/>
  <c r="G192" i="1"/>
  <c r="H192" i="1" s="1"/>
  <c r="I192" i="1"/>
  <c r="Q192" i="1"/>
  <c r="R192" i="1"/>
  <c r="S192" i="1" s="1"/>
  <c r="B192" i="1"/>
  <c r="C193" i="1" s="1"/>
  <c r="AG193" i="1" s="1"/>
  <c r="D193" i="1"/>
  <c r="E193" i="1"/>
  <c r="F193" i="1" s="1"/>
  <c r="G193" i="1"/>
  <c r="H193" i="1" s="1"/>
  <c r="I193" i="1"/>
  <c r="Q193" i="1"/>
  <c r="R193" i="1"/>
  <c r="S193" i="1" s="1"/>
  <c r="BM193" i="1" s="1"/>
  <c r="B193" i="1"/>
  <c r="C194" i="1" s="1"/>
  <c r="D194" i="1"/>
  <c r="E194" i="1"/>
  <c r="F194" i="1" s="1"/>
  <c r="G194" i="1"/>
  <c r="H194" i="1" s="1"/>
  <c r="I194" i="1"/>
  <c r="Q194" i="1"/>
  <c r="R194" i="1"/>
  <c r="S194" i="1" s="1"/>
  <c r="B194" i="1"/>
  <c r="C195" i="1" s="1"/>
  <c r="AF195" i="1" s="1"/>
  <c r="D195" i="1"/>
  <c r="E195" i="1"/>
  <c r="F195" i="1" s="1"/>
  <c r="G195" i="1"/>
  <c r="H195" i="1" s="1"/>
  <c r="I195" i="1"/>
  <c r="Q195" i="1"/>
  <c r="R195" i="1"/>
  <c r="S195" i="1" s="1"/>
  <c r="B195" i="1"/>
  <c r="C196" i="1" s="1"/>
  <c r="D196" i="1"/>
  <c r="E196" i="1"/>
  <c r="F196" i="1" s="1"/>
  <c r="G196" i="1"/>
  <c r="H196" i="1" s="1"/>
  <c r="I196" i="1"/>
  <c r="Q196" i="1"/>
  <c r="X196" i="1" s="1"/>
  <c r="R196" i="1"/>
  <c r="S196" i="1" s="1"/>
  <c r="B196" i="1"/>
  <c r="C197" i="1" s="1"/>
  <c r="AF197" i="1" s="1"/>
  <c r="D197" i="1"/>
  <c r="E197" i="1"/>
  <c r="F197" i="1" s="1"/>
  <c r="G197" i="1"/>
  <c r="H197" i="1" s="1"/>
  <c r="I197" i="1"/>
  <c r="Q197" i="1"/>
  <c r="AA197" i="1" s="1"/>
  <c r="R197" i="1"/>
  <c r="S197" i="1" s="1"/>
  <c r="B197" i="1"/>
  <c r="C198" i="1" s="1"/>
  <c r="AF198" i="1" s="1"/>
  <c r="D198" i="1"/>
  <c r="E198" i="1"/>
  <c r="F198" i="1" s="1"/>
  <c r="G198" i="1"/>
  <c r="H198" i="1" s="1"/>
  <c r="I198" i="1"/>
  <c r="Q198" i="1"/>
  <c r="X198" i="1" s="1"/>
  <c r="R198" i="1"/>
  <c r="S198" i="1" s="1"/>
  <c r="B198" i="1"/>
  <c r="C199" i="1" s="1"/>
  <c r="D199" i="1"/>
  <c r="E199" i="1"/>
  <c r="F199" i="1" s="1"/>
  <c r="G199" i="1"/>
  <c r="H199" i="1" s="1"/>
  <c r="I199" i="1"/>
  <c r="Q199" i="1"/>
  <c r="T199" i="1" s="1"/>
  <c r="R199" i="1"/>
  <c r="S199" i="1" s="1"/>
  <c r="B199" i="1"/>
  <c r="C200" i="1" s="1"/>
  <c r="D200" i="1"/>
  <c r="E200" i="1"/>
  <c r="F200" i="1" s="1"/>
  <c r="G200" i="1"/>
  <c r="H200" i="1" s="1"/>
  <c r="I200" i="1"/>
  <c r="Q200" i="1"/>
  <c r="R200" i="1"/>
  <c r="S200" i="1" s="1"/>
  <c r="B200" i="1"/>
  <c r="C201" i="1" s="1"/>
  <c r="AF201" i="1" s="1"/>
  <c r="D201" i="1"/>
  <c r="E201" i="1"/>
  <c r="F201" i="1" s="1"/>
  <c r="G201" i="1"/>
  <c r="H201" i="1" s="1"/>
  <c r="I201" i="1"/>
  <c r="Q201" i="1"/>
  <c r="T201" i="1" s="1"/>
  <c r="U201" i="1" s="1"/>
  <c r="AY201" i="1" s="1"/>
  <c r="AZ201" i="1" s="1"/>
  <c r="R201" i="1"/>
  <c r="S201" i="1" s="1"/>
  <c r="B201" i="1"/>
  <c r="C202" i="1" s="1"/>
  <c r="D202" i="1"/>
  <c r="E202" i="1"/>
  <c r="F202" i="1" s="1"/>
  <c r="G202" i="1"/>
  <c r="H202" i="1" s="1"/>
  <c r="I202" i="1"/>
  <c r="Q202" i="1"/>
  <c r="R202" i="1"/>
  <c r="S202" i="1" s="1"/>
  <c r="BL202" i="1" s="1"/>
  <c r="B202" i="1"/>
  <c r="C203" i="1" s="1"/>
  <c r="AG203" i="1" s="1"/>
  <c r="D203" i="1"/>
  <c r="E203" i="1"/>
  <c r="F203" i="1" s="1"/>
  <c r="G203" i="1"/>
  <c r="H203" i="1" s="1"/>
  <c r="I203" i="1"/>
  <c r="Q203" i="1"/>
  <c r="X203" i="1" s="1"/>
  <c r="R203" i="1"/>
  <c r="S203" i="1" s="1"/>
  <c r="B203" i="1"/>
  <c r="C204" i="1" s="1"/>
  <c r="AF204" i="1" s="1"/>
  <c r="D204" i="1"/>
  <c r="E204" i="1"/>
  <c r="F204" i="1" s="1"/>
  <c r="G204" i="1"/>
  <c r="H204" i="1" s="1"/>
  <c r="I204" i="1"/>
  <c r="Q204" i="1"/>
  <c r="T204" i="1" s="1"/>
  <c r="R204" i="1"/>
  <c r="S204" i="1" s="1"/>
  <c r="B204" i="1"/>
  <c r="C205" i="1" s="1"/>
  <c r="D205" i="1"/>
  <c r="E205" i="1"/>
  <c r="F205" i="1" s="1"/>
  <c r="G205" i="1"/>
  <c r="H205" i="1" s="1"/>
  <c r="I205" i="1"/>
  <c r="Q205" i="1"/>
  <c r="R205" i="1"/>
  <c r="S205" i="1" s="1"/>
  <c r="B205" i="1"/>
  <c r="C206" i="1" s="1"/>
  <c r="D206" i="1"/>
  <c r="E206" i="1"/>
  <c r="F206" i="1" s="1"/>
  <c r="G206" i="1"/>
  <c r="H206" i="1" s="1"/>
  <c r="I206" i="1"/>
  <c r="Q206" i="1"/>
  <c r="R206" i="1"/>
  <c r="S206" i="1" s="1"/>
  <c r="B206" i="1"/>
  <c r="C207" i="1" s="1"/>
  <c r="AF207" i="1" s="1"/>
  <c r="D207" i="1"/>
  <c r="E207" i="1"/>
  <c r="F207" i="1" s="1"/>
  <c r="G207" i="1"/>
  <c r="H207" i="1" s="1"/>
  <c r="I207" i="1"/>
  <c r="Q207" i="1"/>
  <c r="R207" i="1"/>
  <c r="S207" i="1" s="1"/>
  <c r="BM207" i="1" s="1"/>
  <c r="B207" i="1"/>
  <c r="C208" i="1" s="1"/>
  <c r="D208" i="1"/>
  <c r="E208" i="1"/>
  <c r="F208" i="1" s="1"/>
  <c r="G208" i="1"/>
  <c r="H208" i="1" s="1"/>
  <c r="I208" i="1"/>
  <c r="Q208" i="1"/>
  <c r="R208" i="1"/>
  <c r="S208" i="1" s="1"/>
  <c r="B208" i="1"/>
  <c r="C209" i="1" s="1"/>
  <c r="AF209" i="1" s="1"/>
  <c r="D209" i="1"/>
  <c r="E209" i="1"/>
  <c r="F209" i="1" s="1"/>
  <c r="G209" i="1"/>
  <c r="H209" i="1" s="1"/>
  <c r="I209" i="1"/>
  <c r="Q209" i="1"/>
  <c r="X209" i="1" s="1"/>
  <c r="R209" i="1"/>
  <c r="S209" i="1" s="1"/>
  <c r="BC209" i="1" s="1"/>
  <c r="B209" i="1"/>
  <c r="C210" i="1" s="1"/>
  <c r="AF210" i="1" s="1"/>
  <c r="D210" i="1"/>
  <c r="E210" i="1"/>
  <c r="F210" i="1" s="1"/>
  <c r="G210" i="1"/>
  <c r="H210" i="1" s="1"/>
  <c r="I210" i="1"/>
  <c r="Q210" i="1"/>
  <c r="T210" i="1" s="1"/>
  <c r="R210" i="1"/>
  <c r="S210" i="1" s="1"/>
  <c r="B210" i="1"/>
  <c r="C211" i="1" s="1"/>
  <c r="D211" i="1"/>
  <c r="E211" i="1"/>
  <c r="F211" i="1" s="1"/>
  <c r="G211" i="1"/>
  <c r="H211" i="1" s="1"/>
  <c r="I211" i="1"/>
  <c r="Q211" i="1"/>
  <c r="R211" i="1"/>
  <c r="S211" i="1" s="1"/>
  <c r="B211" i="1"/>
  <c r="C212" i="1" s="1"/>
  <c r="D212" i="1"/>
  <c r="E212" i="1"/>
  <c r="F212" i="1" s="1"/>
  <c r="G212" i="1"/>
  <c r="H212" i="1" s="1"/>
  <c r="I212" i="1"/>
  <c r="Q212" i="1"/>
  <c r="X212" i="1" s="1"/>
  <c r="R212" i="1"/>
  <c r="S212" i="1" s="1"/>
  <c r="B212" i="1"/>
  <c r="C213" i="1" s="1"/>
  <c r="AF213" i="1" s="1"/>
  <c r="D213" i="1"/>
  <c r="E213" i="1"/>
  <c r="F213" i="1" s="1"/>
  <c r="BQ213" i="1" s="1"/>
  <c r="G213" i="1"/>
  <c r="H213" i="1" s="1"/>
  <c r="I213" i="1"/>
  <c r="Q213" i="1"/>
  <c r="X213" i="1" s="1"/>
  <c r="R213" i="1"/>
  <c r="S213" i="1" s="1"/>
  <c r="B213" i="1"/>
  <c r="C214" i="1" s="1"/>
  <c r="D214" i="1"/>
  <c r="E214" i="1"/>
  <c r="F214" i="1" s="1"/>
  <c r="G214" i="1"/>
  <c r="H214" i="1" s="1"/>
  <c r="I214" i="1"/>
  <c r="Q214" i="1"/>
  <c r="R214" i="1"/>
  <c r="S214" i="1" s="1"/>
  <c r="B214" i="1"/>
  <c r="C215" i="1" s="1"/>
  <c r="AG215" i="1" s="1"/>
  <c r="D215" i="1"/>
  <c r="E215" i="1"/>
  <c r="F215" i="1" s="1"/>
  <c r="G215" i="1"/>
  <c r="H215" i="1" s="1"/>
  <c r="I215" i="1"/>
  <c r="Q215" i="1"/>
  <c r="R215" i="1"/>
  <c r="S215" i="1" s="1"/>
  <c r="B215" i="1"/>
  <c r="C216" i="1" s="1"/>
  <c r="AF216" i="1" s="1"/>
  <c r="D216" i="1"/>
  <c r="E216" i="1"/>
  <c r="F216" i="1" s="1"/>
  <c r="G216" i="1"/>
  <c r="H216" i="1" s="1"/>
  <c r="I216" i="1"/>
  <c r="Q216" i="1"/>
  <c r="R216" i="1"/>
  <c r="S216" i="1" s="1"/>
  <c r="B216" i="1"/>
  <c r="C217" i="1" s="1"/>
  <c r="D217" i="1"/>
  <c r="E217" i="1"/>
  <c r="F217" i="1" s="1"/>
  <c r="G217" i="1"/>
  <c r="H217" i="1" s="1"/>
  <c r="I217" i="1"/>
  <c r="Q217" i="1"/>
  <c r="R217" i="1"/>
  <c r="S217" i="1" s="1"/>
  <c r="B217" i="1"/>
  <c r="C218" i="1" s="1"/>
  <c r="D218" i="1"/>
  <c r="E218" i="1"/>
  <c r="F218" i="1" s="1"/>
  <c r="G218" i="1"/>
  <c r="H218" i="1" s="1"/>
  <c r="I218" i="1"/>
  <c r="Q218" i="1"/>
  <c r="T218" i="1" s="1"/>
  <c r="R218" i="1"/>
  <c r="S218" i="1" s="1"/>
  <c r="B218" i="1"/>
  <c r="C219" i="1" s="1"/>
  <c r="AG219" i="1" s="1"/>
  <c r="D219" i="1"/>
  <c r="E219" i="1"/>
  <c r="F219" i="1" s="1"/>
  <c r="G219" i="1"/>
  <c r="H219" i="1" s="1"/>
  <c r="I219" i="1"/>
  <c r="Q219" i="1"/>
  <c r="R219" i="1"/>
  <c r="S219" i="1" s="1"/>
  <c r="B219" i="1"/>
  <c r="C220" i="1" s="1"/>
  <c r="D220" i="1"/>
  <c r="E220" i="1"/>
  <c r="F220" i="1" s="1"/>
  <c r="BQ220" i="1" s="1"/>
  <c r="G220" i="1"/>
  <c r="H220" i="1" s="1"/>
  <c r="I220" i="1"/>
  <c r="Q220" i="1"/>
  <c r="R220" i="1"/>
  <c r="S220" i="1" s="1"/>
  <c r="B220" i="1"/>
  <c r="C221" i="1" s="1"/>
  <c r="AF221" i="1" s="1"/>
  <c r="D221" i="1"/>
  <c r="E221" i="1"/>
  <c r="F221" i="1" s="1"/>
  <c r="G221" i="1"/>
  <c r="H221" i="1" s="1"/>
  <c r="I221" i="1"/>
  <c r="Q221" i="1"/>
  <c r="R221" i="1"/>
  <c r="S221" i="1" s="1"/>
  <c r="B221" i="1"/>
  <c r="C222" i="1" s="1"/>
  <c r="AF222" i="1" s="1"/>
  <c r="D222" i="1"/>
  <c r="E222" i="1"/>
  <c r="F222" i="1" s="1"/>
  <c r="G222" i="1"/>
  <c r="H222" i="1" s="1"/>
  <c r="I222" i="1"/>
  <c r="Q222" i="1"/>
  <c r="AA222" i="1" s="1"/>
  <c r="R222" i="1"/>
  <c r="S222" i="1" s="1"/>
  <c r="B222" i="1"/>
  <c r="C223" i="1" s="1"/>
  <c r="D223" i="1"/>
  <c r="E223" i="1"/>
  <c r="F223" i="1" s="1"/>
  <c r="G223" i="1"/>
  <c r="H223" i="1" s="1"/>
  <c r="I223" i="1"/>
  <c r="Q223" i="1"/>
  <c r="R223" i="1"/>
  <c r="S223" i="1" s="1"/>
  <c r="B223" i="1"/>
  <c r="C224" i="1" s="1"/>
  <c r="D224" i="1"/>
  <c r="E224" i="1"/>
  <c r="F224" i="1" s="1"/>
  <c r="G224" i="1"/>
  <c r="H224" i="1" s="1"/>
  <c r="I224" i="1"/>
  <c r="Q224" i="1"/>
  <c r="T224" i="1" s="1"/>
  <c r="R224" i="1"/>
  <c r="S224" i="1" s="1"/>
  <c r="B224" i="1"/>
  <c r="C225" i="1" s="1"/>
  <c r="AG225" i="1" s="1"/>
  <c r="D225" i="1"/>
  <c r="E225" i="1"/>
  <c r="F225" i="1" s="1"/>
  <c r="AR225" i="1" s="1"/>
  <c r="G225" i="1"/>
  <c r="H225" i="1" s="1"/>
  <c r="I225" i="1"/>
  <c r="Q225" i="1"/>
  <c r="R225" i="1"/>
  <c r="S225" i="1" s="1"/>
  <c r="B225" i="1"/>
  <c r="C226" i="1" s="1"/>
  <c r="D226" i="1"/>
  <c r="E226" i="1"/>
  <c r="F226" i="1" s="1"/>
  <c r="G226" i="1"/>
  <c r="H226" i="1" s="1"/>
  <c r="I226" i="1"/>
  <c r="Q226" i="1"/>
  <c r="AA226" i="1" s="1"/>
  <c r="R226" i="1"/>
  <c r="S226" i="1" s="1"/>
  <c r="BL226" i="1" s="1"/>
  <c r="B226" i="1"/>
  <c r="C227" i="1" s="1"/>
  <c r="AG227" i="1" s="1"/>
  <c r="D227" i="1"/>
  <c r="E227" i="1"/>
  <c r="F227" i="1" s="1"/>
  <c r="G227" i="1"/>
  <c r="H227" i="1" s="1"/>
  <c r="I227" i="1"/>
  <c r="Q227" i="1"/>
  <c r="R227" i="1"/>
  <c r="S227" i="1" s="1"/>
  <c r="B227" i="1"/>
  <c r="C228" i="1" s="1"/>
  <c r="AF228" i="1" s="1"/>
  <c r="D228" i="1"/>
  <c r="E228" i="1"/>
  <c r="F228" i="1" s="1"/>
  <c r="BQ228" i="1" s="1"/>
  <c r="G228" i="1"/>
  <c r="H228" i="1" s="1"/>
  <c r="I228" i="1"/>
  <c r="Q228" i="1"/>
  <c r="R228" i="1"/>
  <c r="S228" i="1" s="1"/>
  <c r="B228" i="1"/>
  <c r="C229" i="1" s="1"/>
  <c r="D229" i="1"/>
  <c r="E229" i="1"/>
  <c r="F229" i="1" s="1"/>
  <c r="G229" i="1"/>
  <c r="H229" i="1" s="1"/>
  <c r="I229" i="1"/>
  <c r="Q229" i="1"/>
  <c r="R229" i="1"/>
  <c r="S229" i="1" s="1"/>
  <c r="B229" i="1"/>
  <c r="C230" i="1" s="1"/>
  <c r="D230" i="1"/>
  <c r="E230" i="1"/>
  <c r="F230" i="1" s="1"/>
  <c r="G230" i="1"/>
  <c r="H230" i="1" s="1"/>
  <c r="I230" i="1"/>
  <c r="Q230" i="1"/>
  <c r="X230" i="1" s="1"/>
  <c r="R230" i="1"/>
  <c r="S230" i="1" s="1"/>
  <c r="B230" i="1"/>
  <c r="C231" i="1" s="1"/>
  <c r="AG231" i="1" s="1"/>
  <c r="D231" i="1"/>
  <c r="E231" i="1"/>
  <c r="F231" i="1" s="1"/>
  <c r="BQ231" i="1" s="1"/>
  <c r="G231" i="1"/>
  <c r="H231" i="1" s="1"/>
  <c r="I231" i="1"/>
  <c r="Q231" i="1"/>
  <c r="R231" i="1"/>
  <c r="S231" i="1" s="1"/>
  <c r="BM231" i="1" s="1"/>
  <c r="B231" i="1"/>
  <c r="C232" i="1" s="1"/>
  <c r="D232" i="1"/>
  <c r="E232" i="1"/>
  <c r="F232" i="1" s="1"/>
  <c r="G232" i="1"/>
  <c r="H232" i="1" s="1"/>
  <c r="I232" i="1"/>
  <c r="Q232" i="1"/>
  <c r="T232" i="1" s="1"/>
  <c r="U232" i="1" s="1"/>
  <c r="AY232" i="1" s="1"/>
  <c r="AZ232" i="1" s="1"/>
  <c r="R232" i="1"/>
  <c r="S232" i="1" s="1"/>
  <c r="B232" i="1"/>
  <c r="C233" i="1" s="1"/>
  <c r="AG233" i="1" s="1"/>
  <c r="D233" i="1"/>
  <c r="E233" i="1"/>
  <c r="F233" i="1" s="1"/>
  <c r="BQ233" i="1" s="1"/>
  <c r="G233" i="1"/>
  <c r="H233" i="1" s="1"/>
  <c r="I233" i="1"/>
  <c r="Q233" i="1"/>
  <c r="T233" i="1" s="1"/>
  <c r="R233" i="1"/>
  <c r="S233" i="1" s="1"/>
  <c r="BF233" i="1" s="1"/>
  <c r="B233" i="1"/>
  <c r="C234" i="1" s="1"/>
  <c r="AF234" i="1" s="1"/>
  <c r="D234" i="1"/>
  <c r="E234" i="1"/>
  <c r="F234" i="1" s="1"/>
  <c r="G234" i="1"/>
  <c r="H234" i="1" s="1"/>
  <c r="I234" i="1"/>
  <c r="Q234" i="1"/>
  <c r="R234" i="1"/>
  <c r="S234" i="1" s="1"/>
  <c r="B234" i="1"/>
  <c r="C235" i="1" s="1"/>
  <c r="D235" i="1"/>
  <c r="E235" i="1"/>
  <c r="F235" i="1" s="1"/>
  <c r="G235" i="1"/>
  <c r="H235" i="1" s="1"/>
  <c r="I235" i="1"/>
  <c r="Q235" i="1"/>
  <c r="X235" i="1" s="1"/>
  <c r="R235" i="1"/>
  <c r="S235" i="1" s="1"/>
  <c r="B235" i="1"/>
  <c r="C236" i="1" s="1"/>
  <c r="D236" i="1"/>
  <c r="E236" i="1"/>
  <c r="F236" i="1" s="1"/>
  <c r="G236" i="1"/>
  <c r="H236" i="1" s="1"/>
  <c r="I236" i="1"/>
  <c r="Q236" i="1"/>
  <c r="R236" i="1"/>
  <c r="S236" i="1" s="1"/>
  <c r="B236" i="1"/>
  <c r="C237" i="1" s="1"/>
  <c r="AF237" i="1" s="1"/>
  <c r="D237" i="1"/>
  <c r="E237" i="1"/>
  <c r="F237" i="1" s="1"/>
  <c r="BQ237" i="1" s="1"/>
  <c r="G237" i="1"/>
  <c r="H237" i="1" s="1"/>
  <c r="I237" i="1"/>
  <c r="Q237" i="1"/>
  <c r="AA237" i="1" s="1"/>
  <c r="R237" i="1"/>
  <c r="S237" i="1" s="1"/>
  <c r="B237" i="1"/>
  <c r="C238" i="1" s="1"/>
  <c r="D238" i="1"/>
  <c r="E238" i="1"/>
  <c r="F238" i="1" s="1"/>
  <c r="G238" i="1"/>
  <c r="H238" i="1" s="1"/>
  <c r="I238" i="1"/>
  <c r="Q238" i="1"/>
  <c r="R238" i="1"/>
  <c r="S238" i="1" s="1"/>
  <c r="B238" i="1"/>
  <c r="C239" i="1" s="1"/>
  <c r="AG239" i="1" s="1"/>
  <c r="D239" i="1"/>
  <c r="E239" i="1"/>
  <c r="F239" i="1" s="1"/>
  <c r="G239" i="1"/>
  <c r="H239" i="1" s="1"/>
  <c r="I239" i="1"/>
  <c r="Q239" i="1"/>
  <c r="R239" i="1"/>
  <c r="S239" i="1" s="1"/>
  <c r="B239" i="1"/>
  <c r="C240" i="1" s="1"/>
  <c r="AG240" i="1" s="1"/>
  <c r="D240" i="1"/>
  <c r="E240" i="1"/>
  <c r="F240" i="1" s="1"/>
  <c r="G240" i="1"/>
  <c r="H240" i="1" s="1"/>
  <c r="I240" i="1"/>
  <c r="Q240" i="1"/>
  <c r="T240" i="1" s="1"/>
  <c r="R240" i="1"/>
  <c r="S240" i="1" s="1"/>
  <c r="B240" i="1"/>
  <c r="C241" i="1" s="1"/>
  <c r="AF241" i="1" s="1"/>
  <c r="D241" i="1"/>
  <c r="E241" i="1"/>
  <c r="F241" i="1" s="1"/>
  <c r="G241" i="1"/>
  <c r="H241" i="1" s="1"/>
  <c r="I241" i="1"/>
  <c r="Q241" i="1"/>
  <c r="R241" i="1"/>
  <c r="S241" i="1" s="1"/>
  <c r="B241" i="1"/>
  <c r="C242" i="1" s="1"/>
  <c r="D242" i="1"/>
  <c r="E242" i="1"/>
  <c r="F242" i="1" s="1"/>
  <c r="G242" i="1"/>
  <c r="H242" i="1" s="1"/>
  <c r="I242" i="1"/>
  <c r="Q242" i="1"/>
  <c r="T242" i="1" s="1"/>
  <c r="U242" i="1" s="1"/>
  <c r="AY242" i="1" s="1"/>
  <c r="AZ242" i="1" s="1"/>
  <c r="R242" i="1"/>
  <c r="S242" i="1" s="1"/>
  <c r="B242" i="1"/>
  <c r="C243" i="1" s="1"/>
  <c r="AG243" i="1" s="1"/>
  <c r="D243" i="1"/>
  <c r="E243" i="1"/>
  <c r="F243" i="1" s="1"/>
  <c r="G243" i="1"/>
  <c r="H243" i="1" s="1"/>
  <c r="I243" i="1"/>
  <c r="Q243" i="1"/>
  <c r="T243" i="1" s="1"/>
  <c r="R243" i="1"/>
  <c r="S243" i="1" s="1"/>
  <c r="BM243" i="1" s="1"/>
  <c r="B243" i="1"/>
  <c r="C244" i="1" s="1"/>
  <c r="D244" i="1"/>
  <c r="E244" i="1"/>
  <c r="F244" i="1" s="1"/>
  <c r="G244" i="1"/>
  <c r="H244" i="1" s="1"/>
  <c r="I244" i="1"/>
  <c r="Q244" i="1"/>
  <c r="R244" i="1"/>
  <c r="S244" i="1" s="1"/>
  <c r="B244" i="1"/>
  <c r="C245" i="1" s="1"/>
  <c r="AF245" i="1" s="1"/>
  <c r="D245" i="1"/>
  <c r="E245" i="1"/>
  <c r="F245" i="1" s="1"/>
  <c r="BQ245" i="1" s="1"/>
  <c r="G245" i="1"/>
  <c r="H245" i="1" s="1"/>
  <c r="I245" i="1"/>
  <c r="Q245" i="1"/>
  <c r="T245" i="1" s="1"/>
  <c r="U245" i="1" s="1"/>
  <c r="AY245" i="1" s="1"/>
  <c r="AZ245" i="1" s="1"/>
  <c r="R245" i="1"/>
  <c r="S245" i="1" s="1"/>
  <c r="B245" i="1"/>
  <c r="C246" i="1" s="1"/>
  <c r="AF246" i="1" s="1"/>
  <c r="D246" i="1"/>
  <c r="E246" i="1"/>
  <c r="F246" i="1" s="1"/>
  <c r="G246" i="1"/>
  <c r="H246" i="1" s="1"/>
  <c r="I246" i="1"/>
  <c r="Q246" i="1"/>
  <c r="R246" i="1"/>
  <c r="S246" i="1" s="1"/>
  <c r="B246" i="1"/>
  <c r="C247" i="1" s="1"/>
  <c r="D247" i="1"/>
  <c r="E247" i="1"/>
  <c r="F247" i="1" s="1"/>
  <c r="BQ247" i="1" s="1"/>
  <c r="G247" i="1"/>
  <c r="H247" i="1" s="1"/>
  <c r="I247" i="1"/>
  <c r="Q247" i="1"/>
  <c r="R247" i="1"/>
  <c r="S247" i="1" s="1"/>
  <c r="B247" i="1"/>
  <c r="C248" i="1" s="1"/>
  <c r="D248" i="1"/>
  <c r="E248" i="1"/>
  <c r="F248" i="1" s="1"/>
  <c r="G248" i="1"/>
  <c r="H248" i="1" s="1"/>
  <c r="I248" i="1"/>
  <c r="Q248" i="1"/>
  <c r="T248" i="1" s="1"/>
  <c r="R248" i="1"/>
  <c r="S248" i="1" s="1"/>
  <c r="B248" i="1"/>
  <c r="C249" i="1" s="1"/>
  <c r="AF249" i="1" s="1"/>
  <c r="D249" i="1"/>
  <c r="E249" i="1"/>
  <c r="F249" i="1" s="1"/>
  <c r="AQ249" i="1" s="1"/>
  <c r="G249" i="1"/>
  <c r="H249" i="1" s="1"/>
  <c r="I249" i="1"/>
  <c r="Q249" i="1"/>
  <c r="R249" i="1"/>
  <c r="S249" i="1" s="1"/>
  <c r="B249" i="1"/>
  <c r="C250" i="1" s="1"/>
  <c r="AF250" i="1" s="1"/>
  <c r="D250" i="1"/>
  <c r="E250" i="1"/>
  <c r="F250" i="1" s="1"/>
  <c r="G250" i="1"/>
  <c r="H250" i="1" s="1"/>
  <c r="I250" i="1"/>
  <c r="Q250" i="1"/>
  <c r="X250" i="1" s="1"/>
  <c r="R250" i="1"/>
  <c r="S250" i="1" s="1"/>
  <c r="BF250" i="1" s="1"/>
  <c r="B250" i="1"/>
  <c r="C251" i="1" s="1"/>
  <c r="AG251" i="1" s="1"/>
  <c r="D251" i="1"/>
  <c r="E251" i="1"/>
  <c r="F251" i="1" s="1"/>
  <c r="G251" i="1"/>
  <c r="H251" i="1" s="1"/>
  <c r="I251" i="1"/>
  <c r="Q251" i="1"/>
  <c r="R251" i="1"/>
  <c r="S251" i="1" s="1"/>
  <c r="B251" i="1"/>
  <c r="C252" i="1" s="1"/>
  <c r="AF252" i="1" s="1"/>
  <c r="D252" i="1"/>
  <c r="E252" i="1"/>
  <c r="F252" i="1" s="1"/>
  <c r="G252" i="1"/>
  <c r="H252" i="1" s="1"/>
  <c r="I252" i="1"/>
  <c r="Q252" i="1"/>
  <c r="AA252" i="1" s="1"/>
  <c r="R252" i="1"/>
  <c r="S252" i="1" s="1"/>
  <c r="B252" i="1"/>
  <c r="C253" i="1" s="1"/>
  <c r="D253" i="1"/>
  <c r="E253" i="1"/>
  <c r="F253" i="1" s="1"/>
  <c r="G253" i="1"/>
  <c r="H253" i="1" s="1"/>
  <c r="I253" i="1"/>
  <c r="Q253" i="1"/>
  <c r="AA253" i="1" s="1"/>
  <c r="R253" i="1"/>
  <c r="S253" i="1" s="1"/>
  <c r="B253" i="1"/>
  <c r="C254" i="1" s="1"/>
  <c r="D254" i="1"/>
  <c r="E254" i="1"/>
  <c r="F254" i="1" s="1"/>
  <c r="G254" i="1"/>
  <c r="H254" i="1" s="1"/>
  <c r="I254" i="1"/>
  <c r="Q254" i="1"/>
  <c r="T254" i="1" s="1"/>
  <c r="R254" i="1"/>
  <c r="S254" i="1" s="1"/>
  <c r="B254" i="1"/>
  <c r="C255" i="1" s="1"/>
  <c r="AF255" i="1" s="1"/>
  <c r="D255" i="1"/>
  <c r="E255" i="1"/>
  <c r="F255" i="1" s="1"/>
  <c r="G255" i="1"/>
  <c r="H255" i="1" s="1"/>
  <c r="I255" i="1"/>
  <c r="Q255" i="1"/>
  <c r="R255" i="1"/>
  <c r="S255" i="1" s="1"/>
  <c r="B255" i="1"/>
  <c r="C256" i="1" s="1"/>
  <c r="D256" i="1"/>
  <c r="E256" i="1"/>
  <c r="F256" i="1" s="1"/>
  <c r="BQ256" i="1" s="1"/>
  <c r="G256" i="1"/>
  <c r="H256" i="1" s="1"/>
  <c r="I256" i="1"/>
  <c r="Q256" i="1"/>
  <c r="R256" i="1"/>
  <c r="S256" i="1" s="1"/>
  <c r="B256" i="1"/>
  <c r="C257" i="1" s="1"/>
  <c r="AF257" i="1" s="1"/>
  <c r="D257" i="1"/>
  <c r="E257" i="1"/>
  <c r="F257" i="1" s="1"/>
  <c r="G257" i="1"/>
  <c r="H257" i="1" s="1"/>
  <c r="I257" i="1"/>
  <c r="Q257" i="1"/>
  <c r="R257" i="1"/>
  <c r="S257" i="1" s="1"/>
  <c r="B257" i="1"/>
  <c r="C258" i="1" s="1"/>
  <c r="AF258" i="1" s="1"/>
  <c r="D258" i="1"/>
  <c r="E258" i="1"/>
  <c r="F258" i="1" s="1"/>
  <c r="G258" i="1"/>
  <c r="H258" i="1" s="1"/>
  <c r="I258" i="1"/>
  <c r="Q258" i="1"/>
  <c r="R258" i="1"/>
  <c r="S258" i="1" s="1"/>
  <c r="B258" i="1"/>
  <c r="C259" i="1" s="1"/>
  <c r="D259" i="1"/>
  <c r="E259" i="1"/>
  <c r="F259" i="1" s="1"/>
  <c r="G259" i="1"/>
  <c r="H259" i="1" s="1"/>
  <c r="I259" i="1"/>
  <c r="Q259" i="1"/>
  <c r="R259" i="1"/>
  <c r="S259" i="1" s="1"/>
  <c r="B259" i="1"/>
  <c r="C260" i="1" s="1"/>
  <c r="D260" i="1"/>
  <c r="E260" i="1"/>
  <c r="F260" i="1" s="1"/>
  <c r="G260" i="1"/>
  <c r="H260" i="1" s="1"/>
  <c r="I260" i="1"/>
  <c r="Q260" i="1"/>
  <c r="R260" i="1"/>
  <c r="S260" i="1" s="1"/>
  <c r="B260" i="1"/>
  <c r="C261" i="1" s="1"/>
  <c r="AF261" i="1" s="1"/>
  <c r="D261" i="1"/>
  <c r="E261" i="1"/>
  <c r="F261" i="1" s="1"/>
  <c r="AQ261" i="1" s="1"/>
  <c r="G261" i="1"/>
  <c r="H261" i="1" s="1"/>
  <c r="I261" i="1"/>
  <c r="Q261" i="1"/>
  <c r="R261" i="1"/>
  <c r="S261" i="1" s="1"/>
  <c r="B261" i="1"/>
  <c r="C262" i="1" s="1"/>
  <c r="D262" i="1"/>
  <c r="E262" i="1"/>
  <c r="F262" i="1" s="1"/>
  <c r="G262" i="1"/>
  <c r="H262" i="1" s="1"/>
  <c r="I262" i="1"/>
  <c r="Q262" i="1"/>
  <c r="R262" i="1"/>
  <c r="S262" i="1" s="1"/>
  <c r="B262" i="1"/>
  <c r="C263" i="1" s="1"/>
  <c r="AG263" i="1" s="1"/>
  <c r="D263" i="1"/>
  <c r="E263" i="1"/>
  <c r="F263" i="1" s="1"/>
  <c r="AM263" i="1" s="1"/>
  <c r="G263" i="1"/>
  <c r="H263" i="1" s="1"/>
  <c r="I263" i="1"/>
  <c r="Q263" i="1"/>
  <c r="T263" i="1" s="1"/>
  <c r="U263" i="1" s="1"/>
  <c r="AY263" i="1" s="1"/>
  <c r="AZ263" i="1" s="1"/>
  <c r="R263" i="1"/>
  <c r="S263" i="1" s="1"/>
  <c r="B263" i="1"/>
  <c r="C264" i="1" s="1"/>
  <c r="AF264" i="1" s="1"/>
  <c r="D264" i="1"/>
  <c r="E264" i="1"/>
  <c r="F264" i="1" s="1"/>
  <c r="G264" i="1"/>
  <c r="H264" i="1" s="1"/>
  <c r="I264" i="1"/>
  <c r="Q264" i="1"/>
  <c r="T264" i="1" s="1"/>
  <c r="U264" i="1" s="1"/>
  <c r="AY264" i="1" s="1"/>
  <c r="AZ264" i="1" s="1"/>
  <c r="R264" i="1"/>
  <c r="S264" i="1" s="1"/>
  <c r="B264" i="1"/>
  <c r="C265" i="1" s="1"/>
  <c r="AF265" i="1" s="1"/>
  <c r="D265" i="1"/>
  <c r="E265" i="1"/>
  <c r="F265" i="1" s="1"/>
  <c r="G265" i="1"/>
  <c r="H265" i="1" s="1"/>
  <c r="I265" i="1"/>
  <c r="Q265" i="1"/>
  <c r="R265" i="1"/>
  <c r="S265" i="1" s="1"/>
  <c r="B265" i="1"/>
  <c r="C266" i="1" s="1"/>
  <c r="D266" i="1"/>
  <c r="E266" i="1"/>
  <c r="F266" i="1" s="1"/>
  <c r="G266" i="1"/>
  <c r="H266" i="1" s="1"/>
  <c r="I266" i="1"/>
  <c r="Q266" i="1"/>
  <c r="X266" i="1" s="1"/>
  <c r="R266" i="1"/>
  <c r="S266" i="1" s="1"/>
  <c r="B266" i="1"/>
  <c r="C267" i="1" s="1"/>
  <c r="AG267" i="1" s="1"/>
  <c r="D267" i="1"/>
  <c r="E267" i="1"/>
  <c r="F267" i="1" s="1"/>
  <c r="G267" i="1"/>
  <c r="H267" i="1" s="1"/>
  <c r="I267" i="1"/>
  <c r="Q267" i="1"/>
  <c r="R267" i="1"/>
  <c r="S267" i="1" s="1"/>
  <c r="BM267" i="1" s="1"/>
  <c r="B267" i="1"/>
  <c r="C268" i="1" s="1"/>
  <c r="D268" i="1"/>
  <c r="E268" i="1"/>
  <c r="F268" i="1" s="1"/>
  <c r="G268" i="1"/>
  <c r="H268" i="1" s="1"/>
  <c r="I268" i="1"/>
  <c r="Q268" i="1"/>
  <c r="R268" i="1"/>
  <c r="S268" i="1" s="1"/>
  <c r="B268" i="1"/>
  <c r="C269" i="1" s="1"/>
  <c r="AF269" i="1" s="1"/>
  <c r="D269" i="1"/>
  <c r="E269" i="1"/>
  <c r="F269" i="1" s="1"/>
  <c r="G269" i="1"/>
  <c r="H269" i="1" s="1"/>
  <c r="I269" i="1"/>
  <c r="Q269" i="1"/>
  <c r="AA269" i="1" s="1"/>
  <c r="R269" i="1"/>
  <c r="S269" i="1" s="1"/>
  <c r="B269" i="1"/>
  <c r="C270" i="1" s="1"/>
  <c r="AF270" i="1" s="1"/>
  <c r="D270" i="1"/>
  <c r="E270" i="1"/>
  <c r="F270" i="1" s="1"/>
  <c r="G270" i="1"/>
  <c r="H270" i="1" s="1"/>
  <c r="I270" i="1"/>
  <c r="Q270" i="1"/>
  <c r="R270" i="1"/>
  <c r="S270" i="1" s="1"/>
  <c r="B270" i="1"/>
  <c r="C271" i="1" s="1"/>
  <c r="D271" i="1"/>
  <c r="E271" i="1"/>
  <c r="F271" i="1" s="1"/>
  <c r="G271" i="1"/>
  <c r="H271" i="1" s="1"/>
  <c r="I271" i="1"/>
  <c r="Q271" i="1"/>
  <c r="X271" i="1" s="1"/>
  <c r="R271" i="1"/>
  <c r="S271" i="1" s="1"/>
  <c r="B271" i="1"/>
  <c r="C272" i="1" s="1"/>
  <c r="D272" i="1"/>
  <c r="E272" i="1"/>
  <c r="F272" i="1" s="1"/>
  <c r="G272" i="1"/>
  <c r="H272" i="1" s="1"/>
  <c r="I272" i="1"/>
  <c r="Q272" i="1"/>
  <c r="T272" i="1" s="1"/>
  <c r="R272" i="1"/>
  <c r="S272" i="1" s="1"/>
  <c r="BL272" i="1" s="1"/>
  <c r="B272" i="1"/>
  <c r="C273" i="1" s="1"/>
  <c r="AG273" i="1" s="1"/>
  <c r="D273" i="1"/>
  <c r="E273" i="1"/>
  <c r="F273" i="1" s="1"/>
  <c r="G273" i="1"/>
  <c r="H273" i="1" s="1"/>
  <c r="I273" i="1"/>
  <c r="Q273" i="1"/>
  <c r="AA273" i="1" s="1"/>
  <c r="R273" i="1"/>
  <c r="S273" i="1" s="1"/>
  <c r="B273" i="1"/>
  <c r="C274" i="1" s="1"/>
  <c r="AF274" i="1" s="1"/>
  <c r="D274" i="1"/>
  <c r="E274" i="1"/>
  <c r="F274" i="1" s="1"/>
  <c r="G274" i="1"/>
  <c r="H274" i="1" s="1"/>
  <c r="I274" i="1"/>
  <c r="Q274" i="1"/>
  <c r="T274" i="1" s="1"/>
  <c r="R274" i="1"/>
  <c r="S274" i="1" s="1"/>
  <c r="B274" i="1"/>
  <c r="C275" i="1" s="1"/>
  <c r="AG275" i="1" s="1"/>
  <c r="D275" i="1"/>
  <c r="E275" i="1"/>
  <c r="F275" i="1" s="1"/>
  <c r="AR275" i="1" s="1"/>
  <c r="G275" i="1"/>
  <c r="H275" i="1" s="1"/>
  <c r="I275" i="1"/>
  <c r="Q275" i="1"/>
  <c r="R275" i="1"/>
  <c r="S275" i="1" s="1"/>
  <c r="B275" i="1"/>
  <c r="C276" i="1" s="1"/>
  <c r="AF276" i="1" s="1"/>
  <c r="D276" i="1"/>
  <c r="E276" i="1"/>
  <c r="F276" i="1" s="1"/>
  <c r="G276" i="1"/>
  <c r="H276" i="1" s="1"/>
  <c r="I276" i="1"/>
  <c r="Q276" i="1"/>
  <c r="T276" i="1" s="1"/>
  <c r="R276" i="1"/>
  <c r="S276" i="1" s="1"/>
  <c r="B276" i="1"/>
  <c r="C277" i="1" s="1"/>
  <c r="D277" i="1"/>
  <c r="E277" i="1"/>
  <c r="F277" i="1" s="1"/>
  <c r="G277" i="1"/>
  <c r="H277" i="1" s="1"/>
  <c r="I277" i="1"/>
  <c r="Q277" i="1"/>
  <c r="R277" i="1"/>
  <c r="S277" i="1" s="1"/>
  <c r="B277" i="1"/>
  <c r="C278" i="1" s="1"/>
  <c r="D278" i="1"/>
  <c r="E278" i="1"/>
  <c r="F278" i="1" s="1"/>
  <c r="G278" i="1"/>
  <c r="H278" i="1" s="1"/>
  <c r="I278" i="1"/>
  <c r="Q278" i="1"/>
  <c r="X278" i="1" s="1"/>
  <c r="R278" i="1"/>
  <c r="S278" i="1" s="1"/>
  <c r="B278" i="1"/>
  <c r="C279" i="1" s="1"/>
  <c r="AF279" i="1" s="1"/>
  <c r="D279" i="1"/>
  <c r="E279" i="1"/>
  <c r="F279" i="1" s="1"/>
  <c r="G279" i="1"/>
  <c r="H279" i="1" s="1"/>
  <c r="I279" i="1"/>
  <c r="Q279" i="1"/>
  <c r="R279" i="1"/>
  <c r="S279" i="1" s="1"/>
  <c r="B279" i="1"/>
  <c r="C280" i="1" s="1"/>
  <c r="D280" i="1"/>
  <c r="E280" i="1"/>
  <c r="F280" i="1" s="1"/>
  <c r="G280" i="1"/>
  <c r="H280" i="1" s="1"/>
  <c r="I280" i="1"/>
  <c r="Q280" i="1"/>
  <c r="T280" i="1" s="1"/>
  <c r="U280" i="1" s="1"/>
  <c r="AY280" i="1" s="1"/>
  <c r="AZ280" i="1" s="1"/>
  <c r="R280" i="1"/>
  <c r="S280" i="1" s="1"/>
  <c r="B280" i="1"/>
  <c r="C281" i="1" s="1"/>
  <c r="AF281" i="1" s="1"/>
  <c r="D281" i="1"/>
  <c r="E281" i="1"/>
  <c r="F281" i="1" s="1"/>
  <c r="G281" i="1"/>
  <c r="H281" i="1" s="1"/>
  <c r="I281" i="1"/>
  <c r="Q281" i="1"/>
  <c r="T281" i="1" s="1"/>
  <c r="U281" i="1" s="1"/>
  <c r="AY281" i="1" s="1"/>
  <c r="AZ281" i="1" s="1"/>
  <c r="R281" i="1"/>
  <c r="S281" i="1" s="1"/>
  <c r="BL281" i="1" s="1"/>
  <c r="B281" i="1"/>
  <c r="C282" i="1" s="1"/>
  <c r="AG282" i="1" s="1"/>
  <c r="D282" i="1"/>
  <c r="E282" i="1"/>
  <c r="F282" i="1" s="1"/>
  <c r="G282" i="1"/>
  <c r="H282" i="1" s="1"/>
  <c r="I282" i="1"/>
  <c r="Q282" i="1"/>
  <c r="X282" i="1" s="1"/>
  <c r="R282" i="1"/>
  <c r="S282" i="1" s="1"/>
  <c r="B282" i="1"/>
  <c r="C283" i="1" s="1"/>
  <c r="D283" i="1"/>
  <c r="E283" i="1"/>
  <c r="F283" i="1" s="1"/>
  <c r="AM283" i="1" s="1"/>
  <c r="G283" i="1"/>
  <c r="H283" i="1" s="1"/>
  <c r="I283" i="1"/>
  <c r="Q283" i="1"/>
  <c r="AA283" i="1" s="1"/>
  <c r="R283" i="1"/>
  <c r="S283" i="1" s="1"/>
  <c r="B283" i="1"/>
  <c r="C284" i="1" s="1"/>
  <c r="D284" i="1"/>
  <c r="E284" i="1"/>
  <c r="F284" i="1" s="1"/>
  <c r="G284" i="1"/>
  <c r="H284" i="1" s="1"/>
  <c r="I284" i="1"/>
  <c r="Q284" i="1"/>
  <c r="AA284" i="1" s="1"/>
  <c r="R284" i="1"/>
  <c r="S284" i="1" s="1"/>
  <c r="B284" i="1"/>
  <c r="C285" i="1" s="1"/>
  <c r="AF285" i="1" s="1"/>
  <c r="D285" i="1"/>
  <c r="E285" i="1"/>
  <c r="F285" i="1" s="1"/>
  <c r="AM285" i="1" s="1"/>
  <c r="G285" i="1"/>
  <c r="H285" i="1" s="1"/>
  <c r="I285" i="1"/>
  <c r="Q285" i="1"/>
  <c r="R285" i="1"/>
  <c r="S285" i="1" s="1"/>
  <c r="B285" i="1"/>
  <c r="C286" i="1" s="1"/>
  <c r="D286" i="1"/>
  <c r="E286" i="1"/>
  <c r="F286" i="1" s="1"/>
  <c r="G286" i="1"/>
  <c r="H286" i="1" s="1"/>
  <c r="I286" i="1"/>
  <c r="Q286" i="1"/>
  <c r="X286" i="1" s="1"/>
  <c r="R286" i="1"/>
  <c r="S286" i="1" s="1"/>
  <c r="B286" i="1"/>
  <c r="C287" i="1" s="1"/>
  <c r="AF287" i="1" s="1"/>
  <c r="D287" i="1"/>
  <c r="E287" i="1"/>
  <c r="F287" i="1" s="1"/>
  <c r="G287" i="1"/>
  <c r="H287" i="1" s="1"/>
  <c r="I287" i="1"/>
  <c r="Q287" i="1"/>
  <c r="R287" i="1"/>
  <c r="S287" i="1" s="1"/>
  <c r="BF287" i="1" s="1"/>
  <c r="B287" i="1"/>
  <c r="C288" i="1" s="1"/>
  <c r="AF288" i="1" s="1"/>
  <c r="D288" i="1"/>
  <c r="E288" i="1"/>
  <c r="F288" i="1" s="1"/>
  <c r="G288" i="1"/>
  <c r="H288" i="1" s="1"/>
  <c r="I288" i="1"/>
  <c r="Q288" i="1"/>
  <c r="R288" i="1"/>
  <c r="S288" i="1" s="1"/>
  <c r="B288" i="1"/>
  <c r="C289" i="1" s="1"/>
  <c r="AF289" i="1" s="1"/>
  <c r="D289" i="1"/>
  <c r="E289" i="1"/>
  <c r="F289" i="1" s="1"/>
  <c r="G289" i="1"/>
  <c r="H289" i="1" s="1"/>
  <c r="I289" i="1"/>
  <c r="Q289" i="1"/>
  <c r="T289" i="1" s="1"/>
  <c r="R289" i="1"/>
  <c r="S289" i="1" s="1"/>
  <c r="B289" i="1"/>
  <c r="C290" i="1" s="1"/>
  <c r="D290" i="1"/>
  <c r="E290" i="1"/>
  <c r="F290" i="1" s="1"/>
  <c r="G290" i="1"/>
  <c r="H290" i="1" s="1"/>
  <c r="I290" i="1"/>
  <c r="Q290" i="1"/>
  <c r="T290" i="1" s="1"/>
  <c r="R290" i="1"/>
  <c r="S290" i="1" s="1"/>
  <c r="B290" i="1"/>
  <c r="C291" i="1" s="1"/>
  <c r="AG291" i="1" s="1"/>
  <c r="D291" i="1"/>
  <c r="E291" i="1"/>
  <c r="F291" i="1" s="1"/>
  <c r="G291" i="1"/>
  <c r="H291" i="1" s="1"/>
  <c r="I291" i="1"/>
  <c r="Q291" i="1"/>
  <c r="T291" i="1" s="1"/>
  <c r="R291" i="1"/>
  <c r="S291" i="1" s="1"/>
  <c r="B291" i="1"/>
  <c r="C292" i="1" s="1"/>
  <c r="D292" i="1"/>
  <c r="E292" i="1"/>
  <c r="F292" i="1" s="1"/>
  <c r="G292" i="1"/>
  <c r="H292" i="1" s="1"/>
  <c r="I292" i="1"/>
  <c r="Q292" i="1"/>
  <c r="R292" i="1"/>
  <c r="S292" i="1" s="1"/>
  <c r="B292" i="1"/>
  <c r="C293" i="1" s="1"/>
  <c r="AF293" i="1" s="1"/>
  <c r="D293" i="1"/>
  <c r="E293" i="1"/>
  <c r="F293" i="1" s="1"/>
  <c r="G293" i="1"/>
  <c r="H293" i="1" s="1"/>
  <c r="I293" i="1"/>
  <c r="Q293" i="1"/>
  <c r="R293" i="1"/>
  <c r="S293" i="1" s="1"/>
  <c r="B293" i="1"/>
  <c r="C294" i="1" s="1"/>
  <c r="AF294" i="1" s="1"/>
  <c r="D294" i="1"/>
  <c r="E294" i="1"/>
  <c r="F294" i="1" s="1"/>
  <c r="G294" i="1"/>
  <c r="H294" i="1" s="1"/>
  <c r="I294" i="1"/>
  <c r="Q294" i="1"/>
  <c r="X294" i="1" s="1"/>
  <c r="R294" i="1"/>
  <c r="S294" i="1" s="1"/>
  <c r="B294" i="1"/>
  <c r="C295" i="1" s="1"/>
  <c r="D295" i="1"/>
  <c r="E295" i="1"/>
  <c r="F295" i="1" s="1"/>
  <c r="G295" i="1"/>
  <c r="H295" i="1" s="1"/>
  <c r="I295" i="1"/>
  <c r="Q295" i="1"/>
  <c r="R295" i="1"/>
  <c r="S295" i="1" s="1"/>
  <c r="B295" i="1"/>
  <c r="C296" i="1" s="1"/>
  <c r="D296" i="1"/>
  <c r="E296" i="1"/>
  <c r="F296" i="1" s="1"/>
  <c r="G296" i="1"/>
  <c r="H296" i="1" s="1"/>
  <c r="I296" i="1"/>
  <c r="Q296" i="1"/>
  <c r="R296" i="1"/>
  <c r="S296" i="1" s="1"/>
  <c r="B296" i="1"/>
  <c r="C297" i="1" s="1"/>
  <c r="AF297" i="1" s="1"/>
  <c r="D297" i="1"/>
  <c r="E297" i="1"/>
  <c r="F297" i="1" s="1"/>
  <c r="AR297" i="1" s="1"/>
  <c r="G297" i="1"/>
  <c r="H297" i="1" s="1"/>
  <c r="I297" i="1"/>
  <c r="Q297" i="1"/>
  <c r="T297" i="1" s="1"/>
  <c r="R297" i="1"/>
  <c r="S297" i="1" s="1"/>
  <c r="B297" i="1"/>
  <c r="C298" i="1" s="1"/>
  <c r="AF298" i="1" s="1"/>
  <c r="D298" i="1"/>
  <c r="E298" i="1"/>
  <c r="F298" i="1" s="1"/>
  <c r="G298" i="1"/>
  <c r="H298" i="1" s="1"/>
  <c r="I298" i="1"/>
  <c r="Q298" i="1"/>
  <c r="R298" i="1"/>
  <c r="S298" i="1" s="1"/>
  <c r="BJ298" i="1" s="1"/>
  <c r="B298" i="1"/>
  <c r="C299" i="1" s="1"/>
  <c r="AG299" i="1" s="1"/>
  <c r="D299" i="1"/>
  <c r="E299" i="1"/>
  <c r="F299" i="1" s="1"/>
  <c r="BQ299" i="1" s="1"/>
  <c r="G299" i="1"/>
  <c r="H299" i="1" s="1"/>
  <c r="I299" i="1"/>
  <c r="Q299" i="1"/>
  <c r="R299" i="1"/>
  <c r="S299" i="1" s="1"/>
  <c r="B299" i="1"/>
  <c r="C300" i="1" s="1"/>
  <c r="AF300" i="1" s="1"/>
  <c r="D300" i="1"/>
  <c r="E300" i="1"/>
  <c r="F300" i="1" s="1"/>
  <c r="G300" i="1"/>
  <c r="H300" i="1" s="1"/>
  <c r="I300" i="1"/>
  <c r="Q300" i="1"/>
  <c r="T300" i="1" s="1"/>
  <c r="R300" i="1"/>
  <c r="S300" i="1" s="1"/>
  <c r="B300" i="1"/>
  <c r="C301" i="1" s="1"/>
  <c r="D301" i="1"/>
  <c r="E301" i="1"/>
  <c r="F301" i="1" s="1"/>
  <c r="G301" i="1"/>
  <c r="H301" i="1" s="1"/>
  <c r="I301" i="1"/>
  <c r="Q301" i="1"/>
  <c r="AA301" i="1" s="1"/>
  <c r="R301" i="1"/>
  <c r="S301" i="1" s="1"/>
  <c r="B301" i="1"/>
  <c r="C302" i="1" s="1"/>
  <c r="D302" i="1"/>
  <c r="E302" i="1"/>
  <c r="F302" i="1" s="1"/>
  <c r="G302" i="1"/>
  <c r="H302" i="1" s="1"/>
  <c r="I302" i="1"/>
  <c r="Q302" i="1"/>
  <c r="R302" i="1"/>
  <c r="S302" i="1" s="1"/>
  <c r="B302" i="1"/>
  <c r="C303" i="1" s="1"/>
  <c r="AF303" i="1" s="1"/>
  <c r="D303" i="1"/>
  <c r="E303" i="1"/>
  <c r="F303" i="1" s="1"/>
  <c r="G303" i="1"/>
  <c r="H303" i="1" s="1"/>
  <c r="I303" i="1"/>
  <c r="Q303" i="1"/>
  <c r="R303" i="1"/>
  <c r="S303" i="1" s="1"/>
  <c r="BM303" i="1" s="1"/>
  <c r="B303" i="1"/>
  <c r="C304" i="1" s="1"/>
  <c r="D304" i="1"/>
  <c r="E304" i="1"/>
  <c r="F304" i="1" s="1"/>
  <c r="G304" i="1"/>
  <c r="H304" i="1" s="1"/>
  <c r="I304" i="1"/>
  <c r="Q304" i="1"/>
  <c r="R304" i="1"/>
  <c r="S304" i="1" s="1"/>
  <c r="B304" i="1"/>
  <c r="C305" i="1" s="1"/>
  <c r="AG305" i="1" s="1"/>
  <c r="D305" i="1"/>
  <c r="E305" i="1"/>
  <c r="F305" i="1" s="1"/>
  <c r="BQ305" i="1" s="1"/>
  <c r="G305" i="1"/>
  <c r="H305" i="1" s="1"/>
  <c r="I305" i="1"/>
  <c r="Q305" i="1"/>
  <c r="T305" i="1" s="1"/>
  <c r="U305" i="1" s="1"/>
  <c r="AY305" i="1" s="1"/>
  <c r="AZ305" i="1" s="1"/>
  <c r="R305" i="1"/>
  <c r="S305" i="1" s="1"/>
  <c r="B305" i="1"/>
  <c r="C306" i="1" s="1"/>
  <c r="AF306" i="1" s="1"/>
  <c r="D306" i="1"/>
  <c r="E306" i="1"/>
  <c r="F306" i="1" s="1"/>
  <c r="G306" i="1"/>
  <c r="H306" i="1" s="1"/>
  <c r="I306" i="1"/>
  <c r="Q306" i="1"/>
  <c r="R306" i="1"/>
  <c r="S306" i="1" s="1"/>
  <c r="B306" i="1"/>
  <c r="C307" i="1" s="1"/>
  <c r="D307" i="1"/>
  <c r="E307" i="1"/>
  <c r="F307" i="1" s="1"/>
  <c r="G307" i="1"/>
  <c r="H307" i="1" s="1"/>
  <c r="I307" i="1"/>
  <c r="Q307" i="1"/>
  <c r="R307" i="1"/>
  <c r="S307" i="1" s="1"/>
  <c r="B307" i="1"/>
  <c r="C308" i="1" s="1"/>
  <c r="D308" i="1"/>
  <c r="E308" i="1"/>
  <c r="F308" i="1" s="1"/>
  <c r="G308" i="1"/>
  <c r="H308" i="1" s="1"/>
  <c r="I308" i="1"/>
  <c r="Q308" i="1"/>
  <c r="R308" i="1"/>
  <c r="S308" i="1" s="1"/>
  <c r="B308" i="1"/>
  <c r="C309" i="1" s="1"/>
  <c r="AF309" i="1" s="1"/>
  <c r="D309" i="1"/>
  <c r="E309" i="1"/>
  <c r="F309" i="1" s="1"/>
  <c r="G309" i="1"/>
  <c r="H309" i="1" s="1"/>
  <c r="I309" i="1"/>
  <c r="Q309" i="1"/>
  <c r="R309" i="1"/>
  <c r="S309" i="1" s="1"/>
  <c r="B309" i="1"/>
  <c r="C310" i="1" s="1"/>
  <c r="D310" i="1"/>
  <c r="E310" i="1"/>
  <c r="F310" i="1" s="1"/>
  <c r="G310" i="1"/>
  <c r="H310" i="1" s="1"/>
  <c r="I310" i="1"/>
  <c r="Q310" i="1"/>
  <c r="T310" i="1" s="1"/>
  <c r="R310" i="1"/>
  <c r="S310" i="1" s="1"/>
  <c r="B310" i="1"/>
  <c r="C311" i="1" s="1"/>
  <c r="AG311" i="1" s="1"/>
  <c r="D311" i="1"/>
  <c r="E311" i="1"/>
  <c r="F311" i="1" s="1"/>
  <c r="AQ311" i="1" s="1"/>
  <c r="G311" i="1"/>
  <c r="H311" i="1" s="1"/>
  <c r="I311" i="1"/>
  <c r="Q311" i="1"/>
  <c r="R311" i="1"/>
  <c r="S311" i="1" s="1"/>
  <c r="B311" i="1"/>
  <c r="C312" i="1" s="1"/>
  <c r="AF312" i="1" s="1"/>
  <c r="D312" i="1"/>
  <c r="E312" i="1"/>
  <c r="F312" i="1" s="1"/>
  <c r="G312" i="1"/>
  <c r="H312" i="1" s="1"/>
  <c r="I312" i="1"/>
  <c r="Q312" i="1"/>
  <c r="T312" i="1" s="1"/>
  <c r="U312" i="1" s="1"/>
  <c r="AY312" i="1" s="1"/>
  <c r="AZ312" i="1" s="1"/>
  <c r="R312" i="1"/>
  <c r="S312" i="1" s="1"/>
  <c r="B312" i="1"/>
  <c r="C313" i="1" s="1"/>
  <c r="AF313" i="1" s="1"/>
  <c r="D313" i="1"/>
  <c r="E313" i="1"/>
  <c r="F313" i="1" s="1"/>
  <c r="G313" i="1"/>
  <c r="H313" i="1" s="1"/>
  <c r="I313" i="1"/>
  <c r="Q313" i="1"/>
  <c r="R313" i="1"/>
  <c r="S313" i="1" s="1"/>
  <c r="B313" i="1"/>
  <c r="C314" i="1" s="1"/>
  <c r="D314" i="1"/>
  <c r="E314" i="1"/>
  <c r="F314" i="1" s="1"/>
  <c r="G314" i="1"/>
  <c r="H314" i="1" s="1"/>
  <c r="I314" i="1"/>
  <c r="Q314" i="1"/>
  <c r="T314" i="1" s="1"/>
  <c r="U314" i="1" s="1"/>
  <c r="AY314" i="1" s="1"/>
  <c r="AZ314" i="1" s="1"/>
  <c r="R314" i="1"/>
  <c r="S314" i="1" s="1"/>
  <c r="B314" i="1"/>
  <c r="C315" i="1" s="1"/>
  <c r="AG315" i="1" s="1"/>
  <c r="D315" i="1"/>
  <c r="E315" i="1"/>
  <c r="F315" i="1" s="1"/>
  <c r="G315" i="1"/>
  <c r="H315" i="1" s="1"/>
  <c r="I315" i="1"/>
  <c r="Q315" i="1"/>
  <c r="R315" i="1"/>
  <c r="S315" i="1" s="1"/>
  <c r="BM315" i="1" s="1"/>
  <c r="B315" i="1"/>
  <c r="C316" i="1" s="1"/>
  <c r="D316" i="1"/>
  <c r="E316" i="1"/>
  <c r="F316" i="1" s="1"/>
  <c r="G316" i="1"/>
  <c r="H316" i="1" s="1"/>
  <c r="I316" i="1"/>
  <c r="Q316" i="1"/>
  <c r="T316" i="1" s="1"/>
  <c r="U316" i="1" s="1"/>
  <c r="AY316" i="1" s="1"/>
  <c r="AZ316" i="1" s="1"/>
  <c r="R316" i="1"/>
  <c r="S316" i="1" s="1"/>
  <c r="B316" i="1"/>
  <c r="C317" i="1" s="1"/>
  <c r="AF317" i="1" s="1"/>
  <c r="D317" i="1"/>
  <c r="E317" i="1"/>
  <c r="F317" i="1" s="1"/>
  <c r="G317" i="1"/>
  <c r="H317" i="1" s="1"/>
  <c r="I317" i="1"/>
  <c r="Q317" i="1"/>
  <c r="T317" i="1" s="1"/>
  <c r="R317" i="1"/>
  <c r="S317" i="1" s="1"/>
  <c r="B317" i="1"/>
  <c r="C318" i="1" s="1"/>
  <c r="AF318" i="1" s="1"/>
  <c r="D318" i="1"/>
  <c r="E318" i="1"/>
  <c r="F318" i="1" s="1"/>
  <c r="G318" i="1"/>
  <c r="H318" i="1" s="1"/>
  <c r="I318" i="1"/>
  <c r="Q318" i="1"/>
  <c r="AA318" i="1" s="1"/>
  <c r="R318" i="1"/>
  <c r="S318" i="1" s="1"/>
  <c r="B318" i="1"/>
  <c r="C319" i="1" s="1"/>
  <c r="D319" i="1"/>
  <c r="E319" i="1"/>
  <c r="F319" i="1" s="1"/>
  <c r="G319" i="1"/>
  <c r="H319" i="1" s="1"/>
  <c r="I319" i="1"/>
  <c r="Q319" i="1"/>
  <c r="R319" i="1"/>
  <c r="S319" i="1" s="1"/>
  <c r="B319" i="1"/>
  <c r="C320" i="1" s="1"/>
  <c r="D320" i="1"/>
  <c r="E320" i="1"/>
  <c r="F320" i="1" s="1"/>
  <c r="G320" i="1"/>
  <c r="H320" i="1" s="1"/>
  <c r="I320" i="1"/>
  <c r="Q320" i="1"/>
  <c r="T320" i="1" s="1"/>
  <c r="R320" i="1"/>
  <c r="S320" i="1" s="1"/>
  <c r="B320" i="1"/>
  <c r="C321" i="1" s="1"/>
  <c r="AG321" i="1" s="1"/>
  <c r="D321" i="1"/>
  <c r="E321" i="1"/>
  <c r="F321" i="1" s="1"/>
  <c r="AQ321" i="1" s="1"/>
  <c r="G321" i="1"/>
  <c r="H321" i="1" s="1"/>
  <c r="I321" i="1"/>
  <c r="Q321" i="1"/>
  <c r="R321" i="1"/>
  <c r="S321" i="1" s="1"/>
  <c r="B321" i="1"/>
  <c r="C322" i="1" s="1"/>
  <c r="AF322" i="1" s="1"/>
  <c r="D322" i="1"/>
  <c r="E322" i="1"/>
  <c r="F322" i="1" s="1"/>
  <c r="G322" i="1"/>
  <c r="H322" i="1" s="1"/>
  <c r="I322" i="1"/>
  <c r="Q322" i="1"/>
  <c r="T322" i="1" s="1"/>
  <c r="R322" i="1"/>
  <c r="S322" i="1" s="1"/>
  <c r="B322" i="1"/>
  <c r="C323" i="1" s="1"/>
  <c r="AG323" i="1" s="1"/>
  <c r="D323" i="1"/>
  <c r="E323" i="1"/>
  <c r="F323" i="1" s="1"/>
  <c r="AO323" i="1" s="1"/>
  <c r="G323" i="1"/>
  <c r="H323" i="1" s="1"/>
  <c r="I323" i="1"/>
  <c r="Q323" i="1"/>
  <c r="X323" i="1" s="1"/>
  <c r="R323" i="1"/>
  <c r="S323" i="1" s="1"/>
  <c r="B323" i="1"/>
  <c r="C324" i="1" s="1"/>
  <c r="AF324" i="1" s="1"/>
  <c r="D324" i="1"/>
  <c r="E324" i="1"/>
  <c r="F324" i="1" s="1"/>
  <c r="G324" i="1"/>
  <c r="H324" i="1" s="1"/>
  <c r="I324" i="1"/>
  <c r="Q324" i="1"/>
  <c r="R324" i="1"/>
  <c r="S324" i="1" s="1"/>
  <c r="B324" i="1"/>
  <c r="C325" i="1" s="1"/>
  <c r="D325" i="1"/>
  <c r="E325" i="1"/>
  <c r="F325" i="1" s="1"/>
  <c r="BQ325" i="1" s="1"/>
  <c r="G325" i="1"/>
  <c r="H325" i="1" s="1"/>
  <c r="I325" i="1"/>
  <c r="Q325" i="1"/>
  <c r="R325" i="1"/>
  <c r="S325" i="1" s="1"/>
  <c r="B325" i="1"/>
  <c r="C326" i="1" s="1"/>
  <c r="D326" i="1"/>
  <c r="E326" i="1"/>
  <c r="F326" i="1" s="1"/>
  <c r="G326" i="1"/>
  <c r="H326" i="1" s="1"/>
  <c r="I326" i="1"/>
  <c r="Q326" i="1"/>
  <c r="R326" i="1"/>
  <c r="S326" i="1" s="1"/>
  <c r="B326" i="1"/>
  <c r="C327" i="1" s="1"/>
  <c r="AG327" i="1" s="1"/>
  <c r="D327" i="1"/>
  <c r="E327" i="1"/>
  <c r="F327" i="1" s="1"/>
  <c r="G327" i="1"/>
  <c r="H327" i="1" s="1"/>
  <c r="I327" i="1"/>
  <c r="Q327" i="1"/>
  <c r="X327" i="1" s="1"/>
  <c r="R327" i="1"/>
  <c r="S327" i="1" s="1"/>
  <c r="B327" i="1"/>
  <c r="C328" i="1" s="1"/>
  <c r="D328" i="1"/>
  <c r="E328" i="1"/>
  <c r="F328" i="1" s="1"/>
  <c r="G328" i="1"/>
  <c r="H328" i="1" s="1"/>
  <c r="I328" i="1"/>
  <c r="Q328" i="1"/>
  <c r="R328" i="1"/>
  <c r="S328" i="1" s="1"/>
  <c r="B328" i="1"/>
  <c r="C329" i="1" s="1"/>
  <c r="AG329" i="1" s="1"/>
  <c r="D329" i="1"/>
  <c r="E329" i="1"/>
  <c r="F329" i="1" s="1"/>
  <c r="G329" i="1"/>
  <c r="H329" i="1" s="1"/>
  <c r="I329" i="1"/>
  <c r="Q329" i="1"/>
  <c r="AA329" i="1" s="1"/>
  <c r="R329" i="1"/>
  <c r="S329" i="1" s="1"/>
  <c r="B329" i="1"/>
  <c r="C330" i="1" s="1"/>
  <c r="AF330" i="1" s="1"/>
  <c r="D330" i="1"/>
  <c r="E330" i="1"/>
  <c r="F330" i="1" s="1"/>
  <c r="G330" i="1"/>
  <c r="H330" i="1" s="1"/>
  <c r="I330" i="1"/>
  <c r="Q330" i="1"/>
  <c r="T330" i="1" s="1"/>
  <c r="R330" i="1"/>
  <c r="S330" i="1" s="1"/>
  <c r="B330" i="1"/>
  <c r="C331" i="1" s="1"/>
  <c r="D331" i="1"/>
  <c r="E331" i="1"/>
  <c r="F331" i="1" s="1"/>
  <c r="G331" i="1"/>
  <c r="H331" i="1" s="1"/>
  <c r="I331" i="1"/>
  <c r="Q331" i="1"/>
  <c r="R331" i="1"/>
  <c r="S331" i="1" s="1"/>
  <c r="B331" i="1"/>
  <c r="C332" i="1" s="1"/>
  <c r="D332" i="1"/>
  <c r="E332" i="1"/>
  <c r="F332" i="1" s="1"/>
  <c r="G332" i="1"/>
  <c r="H332" i="1" s="1"/>
  <c r="I332" i="1"/>
  <c r="Q332" i="1"/>
  <c r="R332" i="1"/>
  <c r="S332" i="1" s="1"/>
  <c r="B332" i="1"/>
  <c r="C333" i="1" s="1"/>
  <c r="AF333" i="1" s="1"/>
  <c r="D333" i="1"/>
  <c r="E333" i="1"/>
  <c r="F333" i="1" s="1"/>
  <c r="AR333" i="1" s="1"/>
  <c r="G333" i="1"/>
  <c r="H333" i="1" s="1"/>
  <c r="I333" i="1"/>
  <c r="Q333" i="1"/>
  <c r="R333" i="1"/>
  <c r="S333" i="1" s="1"/>
  <c r="B333" i="1"/>
  <c r="C334" i="1" s="1"/>
  <c r="D334" i="1"/>
  <c r="E334" i="1"/>
  <c r="F334" i="1" s="1"/>
  <c r="G334" i="1"/>
  <c r="H334" i="1" s="1"/>
  <c r="I334" i="1"/>
  <c r="Q334" i="1"/>
  <c r="R334" i="1"/>
  <c r="S334" i="1" s="1"/>
  <c r="B334" i="1"/>
  <c r="C335" i="1" s="1"/>
  <c r="AG335" i="1" s="1"/>
  <c r="D335" i="1"/>
  <c r="E335" i="1"/>
  <c r="F335" i="1" s="1"/>
  <c r="AM335" i="1" s="1"/>
  <c r="G335" i="1"/>
  <c r="H335" i="1" s="1"/>
  <c r="I335" i="1"/>
  <c r="Q335" i="1"/>
  <c r="R335" i="1"/>
  <c r="S335" i="1" s="1"/>
  <c r="B335" i="1"/>
  <c r="C336" i="1" s="1"/>
  <c r="AF336" i="1" s="1"/>
  <c r="D336" i="1"/>
  <c r="E336" i="1"/>
  <c r="F336" i="1" s="1"/>
  <c r="G336" i="1"/>
  <c r="H336" i="1" s="1"/>
  <c r="I336" i="1"/>
  <c r="Q336" i="1"/>
  <c r="T336" i="1" s="1"/>
  <c r="U336" i="1" s="1"/>
  <c r="AY336" i="1" s="1"/>
  <c r="AZ336" i="1" s="1"/>
  <c r="R336" i="1"/>
  <c r="S336" i="1" s="1"/>
  <c r="B336" i="1"/>
  <c r="C337" i="1" s="1"/>
  <c r="AF337" i="1" s="1"/>
  <c r="D337" i="1"/>
  <c r="E337" i="1"/>
  <c r="F337" i="1" s="1"/>
  <c r="G337" i="1"/>
  <c r="H337" i="1" s="1"/>
  <c r="I337" i="1"/>
  <c r="Q337" i="1"/>
  <c r="T337" i="1" s="1"/>
  <c r="R337" i="1"/>
  <c r="S337" i="1" s="1"/>
  <c r="B337" i="1"/>
  <c r="C338" i="1" s="1"/>
  <c r="D338" i="1"/>
  <c r="E338" i="1"/>
  <c r="F338" i="1" s="1"/>
  <c r="G338" i="1"/>
  <c r="H338" i="1" s="1"/>
  <c r="I338" i="1"/>
  <c r="Q338" i="1"/>
  <c r="R338" i="1"/>
  <c r="S338" i="1" s="1"/>
  <c r="B338" i="1"/>
  <c r="C339" i="1" s="1"/>
  <c r="AG339" i="1" s="1"/>
  <c r="D339" i="1"/>
  <c r="E339" i="1"/>
  <c r="F339" i="1" s="1"/>
  <c r="AM339" i="1" s="1"/>
  <c r="G339" i="1"/>
  <c r="H339" i="1" s="1"/>
  <c r="I339" i="1"/>
  <c r="Q339" i="1"/>
  <c r="R339" i="1"/>
  <c r="S339" i="1" s="1"/>
  <c r="B339" i="1"/>
  <c r="C340" i="1" s="1"/>
  <c r="D340" i="1"/>
  <c r="E340" i="1"/>
  <c r="F340" i="1" s="1"/>
  <c r="G340" i="1"/>
  <c r="H340" i="1" s="1"/>
  <c r="I340" i="1"/>
  <c r="Q340" i="1"/>
  <c r="R340" i="1"/>
  <c r="S340" i="1" s="1"/>
  <c r="B340" i="1"/>
  <c r="C341" i="1" s="1"/>
  <c r="AF341" i="1" s="1"/>
  <c r="D341" i="1"/>
  <c r="E341" i="1"/>
  <c r="F341" i="1" s="1"/>
  <c r="G341" i="1"/>
  <c r="H341" i="1" s="1"/>
  <c r="I341" i="1"/>
  <c r="Q341" i="1"/>
  <c r="R341" i="1"/>
  <c r="S341" i="1" s="1"/>
  <c r="B341" i="1"/>
  <c r="C342" i="1" s="1"/>
  <c r="AF342" i="1" s="1"/>
  <c r="D342" i="1"/>
  <c r="E342" i="1"/>
  <c r="F342" i="1" s="1"/>
  <c r="G342" i="1"/>
  <c r="H342" i="1" s="1"/>
  <c r="I342" i="1"/>
  <c r="Q342" i="1"/>
  <c r="T342" i="1" s="1"/>
  <c r="U342" i="1" s="1"/>
  <c r="AY342" i="1" s="1"/>
  <c r="AZ342" i="1" s="1"/>
  <c r="R342" i="1"/>
  <c r="S342" i="1" s="1"/>
  <c r="B342" i="1"/>
  <c r="C343" i="1" s="1"/>
  <c r="D343" i="1"/>
  <c r="E343" i="1"/>
  <c r="F343" i="1" s="1"/>
  <c r="G343" i="1"/>
  <c r="H343" i="1" s="1"/>
  <c r="I343" i="1"/>
  <c r="Q343" i="1"/>
  <c r="R343" i="1"/>
  <c r="S343" i="1" s="1"/>
  <c r="B343" i="1"/>
  <c r="C344" i="1" s="1"/>
  <c r="D344" i="1"/>
  <c r="E344" i="1"/>
  <c r="F344" i="1" s="1"/>
  <c r="G344" i="1"/>
  <c r="H344" i="1" s="1"/>
  <c r="I344" i="1"/>
  <c r="Q344" i="1"/>
  <c r="T344" i="1" s="1"/>
  <c r="R344" i="1"/>
  <c r="S344" i="1" s="1"/>
  <c r="B344" i="1"/>
  <c r="C345" i="1" s="1"/>
  <c r="AF345" i="1" s="1"/>
  <c r="D345" i="1"/>
  <c r="E345" i="1"/>
  <c r="F345" i="1" s="1"/>
  <c r="AR345" i="1" s="1"/>
  <c r="G345" i="1"/>
  <c r="H345" i="1" s="1"/>
  <c r="I345" i="1"/>
  <c r="Q345" i="1"/>
  <c r="T345" i="1" s="1"/>
  <c r="R345" i="1"/>
  <c r="S345" i="1" s="1"/>
  <c r="B345" i="1"/>
  <c r="C346" i="1" s="1"/>
  <c r="AF346" i="1" s="1"/>
  <c r="D346" i="1"/>
  <c r="E346" i="1"/>
  <c r="F346" i="1" s="1"/>
  <c r="G346" i="1"/>
  <c r="H346" i="1" s="1"/>
  <c r="I346" i="1"/>
  <c r="Q346" i="1"/>
  <c r="T346" i="1" s="1"/>
  <c r="R346" i="1"/>
  <c r="S346" i="1" s="1"/>
  <c r="B346" i="1"/>
  <c r="C347" i="1" s="1"/>
  <c r="AG347" i="1" s="1"/>
  <c r="D347" i="1"/>
  <c r="E347" i="1"/>
  <c r="F347" i="1" s="1"/>
  <c r="G347" i="1"/>
  <c r="H347" i="1" s="1"/>
  <c r="I347" i="1"/>
  <c r="Q347" i="1"/>
  <c r="T347" i="1" s="1"/>
  <c r="U347" i="1" s="1"/>
  <c r="AY347" i="1" s="1"/>
  <c r="AZ347" i="1" s="1"/>
  <c r="R347" i="1"/>
  <c r="S347" i="1" s="1"/>
  <c r="B347" i="1"/>
  <c r="C348" i="1" s="1"/>
  <c r="AF348" i="1" s="1"/>
  <c r="D348" i="1"/>
  <c r="E348" i="1"/>
  <c r="F348" i="1" s="1"/>
  <c r="G348" i="1"/>
  <c r="H348" i="1" s="1"/>
  <c r="I348" i="1"/>
  <c r="Q348" i="1"/>
  <c r="R348" i="1"/>
  <c r="S348" i="1" s="1"/>
  <c r="BL348" i="1" s="1"/>
  <c r="B348" i="1"/>
  <c r="C349" i="1" s="1"/>
  <c r="D349" i="1"/>
  <c r="E349" i="1"/>
  <c r="F349" i="1" s="1"/>
  <c r="BQ349" i="1" s="1"/>
  <c r="G349" i="1"/>
  <c r="H349" i="1" s="1"/>
  <c r="I349" i="1"/>
  <c r="Q349" i="1"/>
  <c r="T349" i="1" s="1"/>
  <c r="U349" i="1" s="1"/>
  <c r="AY349" i="1" s="1"/>
  <c r="AZ349" i="1" s="1"/>
  <c r="R349" i="1"/>
  <c r="S349" i="1" s="1"/>
  <c r="B349" i="1"/>
  <c r="C350" i="1" s="1"/>
  <c r="D350" i="1"/>
  <c r="E350" i="1"/>
  <c r="F350" i="1" s="1"/>
  <c r="G350" i="1"/>
  <c r="H350" i="1" s="1"/>
  <c r="I350" i="1"/>
  <c r="Q350" i="1"/>
  <c r="R350" i="1"/>
  <c r="S350" i="1" s="1"/>
  <c r="B350" i="1"/>
  <c r="C351" i="1" s="1"/>
  <c r="AG351" i="1" s="1"/>
  <c r="D351" i="1"/>
  <c r="E351" i="1"/>
  <c r="F351" i="1" s="1"/>
  <c r="G351" i="1"/>
  <c r="H351" i="1" s="1"/>
  <c r="I351" i="1"/>
  <c r="Q351" i="1"/>
  <c r="R351" i="1"/>
  <c r="S351" i="1" s="1"/>
  <c r="B351" i="1"/>
  <c r="C352" i="1" s="1"/>
  <c r="D352" i="1"/>
  <c r="E352" i="1"/>
  <c r="F352" i="1" s="1"/>
  <c r="G352" i="1"/>
  <c r="H352" i="1" s="1"/>
  <c r="I352" i="1"/>
  <c r="Q352" i="1"/>
  <c r="T352" i="1" s="1"/>
  <c r="U352" i="1" s="1"/>
  <c r="AY352" i="1" s="1"/>
  <c r="AZ352" i="1" s="1"/>
  <c r="R352" i="1"/>
  <c r="S352" i="1" s="1"/>
  <c r="B352" i="1"/>
  <c r="C353" i="1" s="1"/>
  <c r="AF353" i="1" s="1"/>
  <c r="D353" i="1"/>
  <c r="E353" i="1"/>
  <c r="F353" i="1" s="1"/>
  <c r="G353" i="1"/>
  <c r="H353" i="1" s="1"/>
  <c r="I353" i="1"/>
  <c r="Q353" i="1"/>
  <c r="R353" i="1"/>
  <c r="S353" i="1" s="1"/>
  <c r="B353" i="1"/>
  <c r="C354" i="1" s="1"/>
  <c r="AF354" i="1" s="1"/>
  <c r="D354" i="1"/>
  <c r="E354" i="1"/>
  <c r="F354" i="1" s="1"/>
  <c r="G354" i="1"/>
  <c r="H354" i="1" s="1"/>
  <c r="I354" i="1"/>
  <c r="Q354" i="1"/>
  <c r="X354" i="1" s="1"/>
  <c r="R354" i="1"/>
  <c r="S354" i="1" s="1"/>
  <c r="B354" i="1"/>
  <c r="C355" i="1" s="1"/>
  <c r="D355" i="1"/>
  <c r="E355" i="1"/>
  <c r="F355" i="1" s="1"/>
  <c r="AM355" i="1" s="1"/>
  <c r="G355" i="1"/>
  <c r="H355" i="1" s="1"/>
  <c r="I355" i="1"/>
  <c r="Q355" i="1"/>
  <c r="R355" i="1"/>
  <c r="S355" i="1" s="1"/>
  <c r="B355" i="1"/>
  <c r="C356" i="1" s="1"/>
  <c r="D356" i="1"/>
  <c r="E356" i="1"/>
  <c r="F356" i="1" s="1"/>
  <c r="G356" i="1"/>
  <c r="H356" i="1" s="1"/>
  <c r="I356" i="1"/>
  <c r="Q356" i="1"/>
  <c r="T356" i="1" s="1"/>
  <c r="R356" i="1"/>
  <c r="S356" i="1" s="1"/>
  <c r="B356" i="1"/>
  <c r="C357" i="1" s="1"/>
  <c r="AF357" i="1" s="1"/>
  <c r="D357" i="1"/>
  <c r="E357" i="1"/>
  <c r="F357" i="1" s="1"/>
  <c r="G357" i="1"/>
  <c r="H357" i="1" s="1"/>
  <c r="I357" i="1"/>
  <c r="Q357" i="1"/>
  <c r="T357" i="1" s="1"/>
  <c r="U357" i="1" s="1"/>
  <c r="AY357" i="1" s="1"/>
  <c r="AZ357" i="1" s="1"/>
  <c r="R357" i="1"/>
  <c r="S357" i="1" s="1"/>
  <c r="B357" i="1"/>
  <c r="C358" i="1" s="1"/>
  <c r="D358" i="1"/>
  <c r="E358" i="1"/>
  <c r="F358" i="1" s="1"/>
  <c r="G358" i="1"/>
  <c r="H358" i="1" s="1"/>
  <c r="I358" i="1"/>
  <c r="Q358" i="1"/>
  <c r="T358" i="1" s="1"/>
  <c r="U358" i="1" s="1"/>
  <c r="AY358" i="1" s="1"/>
  <c r="AZ358" i="1" s="1"/>
  <c r="R358" i="1"/>
  <c r="S358" i="1" s="1"/>
  <c r="BI358" i="1" s="1"/>
  <c r="B358" i="1"/>
  <c r="C359" i="1" s="1"/>
  <c r="AG359" i="1" s="1"/>
  <c r="D359" i="1"/>
  <c r="E359" i="1"/>
  <c r="F359" i="1" s="1"/>
  <c r="AP359" i="1" s="1"/>
  <c r="G359" i="1"/>
  <c r="H359" i="1" s="1"/>
  <c r="I359" i="1"/>
  <c r="Q359" i="1"/>
  <c r="R359" i="1"/>
  <c r="S359" i="1" s="1"/>
  <c r="B359" i="1"/>
  <c r="C360" i="1" s="1"/>
  <c r="AG360" i="1" s="1"/>
  <c r="D360" i="1"/>
  <c r="E360" i="1"/>
  <c r="F360" i="1" s="1"/>
  <c r="G360" i="1"/>
  <c r="H360" i="1" s="1"/>
  <c r="I360" i="1"/>
  <c r="Q360" i="1"/>
  <c r="X360" i="1" s="1"/>
  <c r="R360" i="1"/>
  <c r="S360" i="1" s="1"/>
  <c r="B360" i="1"/>
  <c r="C361" i="1" s="1"/>
  <c r="AF361" i="1" s="1"/>
  <c r="D361" i="1"/>
  <c r="E361" i="1"/>
  <c r="F361" i="1" s="1"/>
  <c r="G361" i="1"/>
  <c r="H361" i="1" s="1"/>
  <c r="I361" i="1"/>
  <c r="Q361" i="1"/>
  <c r="R361" i="1"/>
  <c r="S361" i="1" s="1"/>
  <c r="B361" i="1"/>
  <c r="C362" i="1" s="1"/>
  <c r="D362" i="1"/>
  <c r="E362" i="1"/>
  <c r="F362" i="1" s="1"/>
  <c r="G362" i="1"/>
  <c r="H362" i="1" s="1"/>
  <c r="I362" i="1"/>
  <c r="Q362" i="1"/>
  <c r="R362" i="1"/>
  <c r="S362" i="1" s="1"/>
  <c r="B362" i="1"/>
  <c r="C363" i="1" s="1"/>
  <c r="AG363" i="1" s="1"/>
  <c r="D363" i="1"/>
  <c r="E363" i="1"/>
  <c r="F363" i="1" s="1"/>
  <c r="G363" i="1"/>
  <c r="H363" i="1" s="1"/>
  <c r="I363" i="1"/>
  <c r="Q363" i="1"/>
  <c r="T363" i="1" s="1"/>
  <c r="R363" i="1"/>
  <c r="S363" i="1" s="1"/>
  <c r="B363" i="1"/>
  <c r="C364" i="1" s="1"/>
  <c r="D364" i="1"/>
  <c r="E364" i="1"/>
  <c r="F364" i="1" s="1"/>
  <c r="G364" i="1"/>
  <c r="H364" i="1" s="1"/>
  <c r="I364" i="1"/>
  <c r="Q364" i="1"/>
  <c r="R364" i="1"/>
  <c r="S364" i="1" s="1"/>
  <c r="B364" i="1"/>
  <c r="C365" i="1" s="1"/>
  <c r="AF365" i="1" s="1"/>
  <c r="D365" i="1"/>
  <c r="E365" i="1"/>
  <c r="F365" i="1" s="1"/>
  <c r="G365" i="1"/>
  <c r="H365" i="1" s="1"/>
  <c r="I365" i="1"/>
  <c r="Q365" i="1"/>
  <c r="T365" i="1" s="1"/>
  <c r="U365" i="1" s="1"/>
  <c r="AY365" i="1" s="1"/>
  <c r="AZ365" i="1" s="1"/>
  <c r="R365" i="1"/>
  <c r="S365" i="1" s="1"/>
  <c r="B365" i="1"/>
  <c r="C366" i="1" s="1"/>
  <c r="AF366" i="1" s="1"/>
  <c r="D366" i="1"/>
  <c r="E366" i="1"/>
  <c r="F366" i="1" s="1"/>
  <c r="G366" i="1"/>
  <c r="H366" i="1" s="1"/>
  <c r="I366" i="1"/>
  <c r="Q366" i="1"/>
  <c r="T366" i="1" s="1"/>
  <c r="U366" i="1" s="1"/>
  <c r="AY366" i="1" s="1"/>
  <c r="AZ366" i="1" s="1"/>
  <c r="R366" i="1"/>
  <c r="S366" i="1" s="1"/>
  <c r="B366" i="1"/>
  <c r="C367" i="1" s="1"/>
  <c r="D367" i="1"/>
  <c r="E367" i="1"/>
  <c r="F367" i="1" s="1"/>
  <c r="G367" i="1"/>
  <c r="H367" i="1" s="1"/>
  <c r="I367" i="1"/>
  <c r="Q367" i="1"/>
  <c r="R367" i="1"/>
  <c r="S367" i="1" s="1"/>
  <c r="B367" i="1"/>
  <c r="C368" i="1" s="1"/>
  <c r="D368" i="1"/>
  <c r="E368" i="1"/>
  <c r="F368" i="1" s="1"/>
  <c r="G368" i="1"/>
  <c r="H368" i="1" s="1"/>
  <c r="I368" i="1"/>
  <c r="Q368" i="1"/>
  <c r="T368" i="1" s="1"/>
  <c r="R368" i="1"/>
  <c r="S368" i="1" s="1"/>
  <c r="B368" i="1"/>
  <c r="C369" i="1" s="1"/>
  <c r="AG369" i="1" s="1"/>
  <c r="D369" i="1"/>
  <c r="E369" i="1"/>
  <c r="F369" i="1" s="1"/>
  <c r="G369" i="1"/>
  <c r="H369" i="1" s="1"/>
  <c r="I369" i="1"/>
  <c r="Q369" i="1"/>
  <c r="R369" i="1"/>
  <c r="S369" i="1" s="1"/>
  <c r="B369" i="1"/>
  <c r="C370" i="1" s="1"/>
  <c r="AF370" i="1" s="1"/>
  <c r="D370" i="1"/>
  <c r="E370" i="1"/>
  <c r="F370" i="1" s="1"/>
  <c r="G370" i="1"/>
  <c r="H370" i="1" s="1"/>
  <c r="I370" i="1"/>
  <c r="Q370" i="1"/>
  <c r="T370" i="1" s="1"/>
  <c r="R370" i="1"/>
  <c r="S370" i="1" s="1"/>
  <c r="B370" i="1"/>
  <c r="C371" i="1" s="1"/>
  <c r="AG371" i="1" s="1"/>
  <c r="D371" i="1"/>
  <c r="E371" i="1"/>
  <c r="F371" i="1" s="1"/>
  <c r="G371" i="1"/>
  <c r="H371" i="1" s="1"/>
  <c r="I371" i="1"/>
  <c r="Q371" i="1"/>
  <c r="R371" i="1"/>
  <c r="S371" i="1" s="1"/>
  <c r="B371" i="1"/>
  <c r="C372" i="1" s="1"/>
  <c r="AF372" i="1" s="1"/>
  <c r="D372" i="1"/>
  <c r="E372" i="1"/>
  <c r="F372" i="1" s="1"/>
  <c r="G372" i="1"/>
  <c r="H372" i="1" s="1"/>
  <c r="I372" i="1"/>
  <c r="Q372" i="1"/>
  <c r="AA372" i="1" s="1"/>
  <c r="R372" i="1"/>
  <c r="S372" i="1" s="1"/>
  <c r="B372" i="1"/>
  <c r="C373" i="1" s="1"/>
  <c r="D373" i="1"/>
  <c r="E373" i="1"/>
  <c r="F373" i="1" s="1"/>
  <c r="G373" i="1"/>
  <c r="H373" i="1" s="1"/>
  <c r="I373" i="1"/>
  <c r="Q373" i="1"/>
  <c r="AA373" i="1" s="1"/>
  <c r="R373" i="1"/>
  <c r="S373" i="1" s="1"/>
  <c r="BL373" i="1" s="1"/>
  <c r="B373" i="1"/>
  <c r="C374" i="1" s="1"/>
  <c r="D374" i="1"/>
  <c r="E374" i="1"/>
  <c r="F374" i="1" s="1"/>
  <c r="G374" i="1"/>
  <c r="H374" i="1" s="1"/>
  <c r="I374" i="1"/>
  <c r="Q374" i="1"/>
  <c r="T374" i="1" s="1"/>
  <c r="U374" i="1" s="1"/>
  <c r="AY374" i="1" s="1"/>
  <c r="AZ374" i="1" s="1"/>
  <c r="R374" i="1"/>
  <c r="S374" i="1" s="1"/>
  <c r="B374" i="1"/>
  <c r="C375" i="1" s="1"/>
  <c r="AG375" i="1" s="1"/>
  <c r="D375" i="1"/>
  <c r="E375" i="1"/>
  <c r="F375" i="1" s="1"/>
  <c r="G375" i="1"/>
  <c r="H375" i="1" s="1"/>
  <c r="I375" i="1"/>
  <c r="Q375" i="1"/>
  <c r="AA375" i="1" s="1"/>
  <c r="R375" i="1"/>
  <c r="S375" i="1" s="1"/>
  <c r="B375" i="1"/>
  <c r="C376" i="1" s="1"/>
  <c r="D376" i="1"/>
  <c r="E376" i="1"/>
  <c r="F376" i="1" s="1"/>
  <c r="G376" i="1"/>
  <c r="H376" i="1" s="1"/>
  <c r="I376" i="1"/>
  <c r="Q376" i="1"/>
  <c r="T376" i="1" s="1"/>
  <c r="U376" i="1" s="1"/>
  <c r="AY376" i="1" s="1"/>
  <c r="AZ376" i="1" s="1"/>
  <c r="R376" i="1"/>
  <c r="S376" i="1" s="1"/>
  <c r="B376" i="1"/>
  <c r="C377" i="1" s="1"/>
  <c r="AG377" i="1" s="1"/>
  <c r="D377" i="1"/>
  <c r="E377" i="1"/>
  <c r="F377" i="1" s="1"/>
  <c r="G377" i="1"/>
  <c r="H377" i="1" s="1"/>
  <c r="I377" i="1"/>
  <c r="Q377" i="1"/>
  <c r="T377" i="1" s="1"/>
  <c r="U377" i="1" s="1"/>
  <c r="AY377" i="1" s="1"/>
  <c r="AZ377" i="1" s="1"/>
  <c r="R377" i="1"/>
  <c r="S377" i="1" s="1"/>
  <c r="B377" i="1"/>
  <c r="C378" i="1" s="1"/>
  <c r="AG378" i="1" s="1"/>
  <c r="D378" i="1"/>
  <c r="E378" i="1"/>
  <c r="F378" i="1" s="1"/>
  <c r="G378" i="1"/>
  <c r="H378" i="1" s="1"/>
  <c r="I378" i="1"/>
  <c r="Q378" i="1"/>
  <c r="R378" i="1"/>
  <c r="S378" i="1" s="1"/>
  <c r="B378" i="1"/>
  <c r="C379" i="1" s="1"/>
  <c r="D379" i="1"/>
  <c r="E379" i="1"/>
  <c r="F379" i="1" s="1"/>
  <c r="AM379" i="1" s="1"/>
  <c r="G379" i="1"/>
  <c r="H379" i="1" s="1"/>
  <c r="I379" i="1"/>
  <c r="Q379" i="1"/>
  <c r="R379" i="1"/>
  <c r="S379" i="1" s="1"/>
  <c r="B379" i="1"/>
  <c r="C380" i="1" s="1"/>
  <c r="D380" i="1"/>
  <c r="E380" i="1"/>
  <c r="F380" i="1" s="1"/>
  <c r="G380" i="1"/>
  <c r="H380" i="1" s="1"/>
  <c r="I380" i="1"/>
  <c r="Q380" i="1"/>
  <c r="T380" i="1" s="1"/>
  <c r="R380" i="1"/>
  <c r="S380" i="1" s="1"/>
  <c r="B380" i="1"/>
  <c r="C381" i="1" s="1"/>
  <c r="AF381" i="1" s="1"/>
  <c r="D381" i="1"/>
  <c r="E381" i="1"/>
  <c r="F381" i="1" s="1"/>
  <c r="AM381" i="1" s="1"/>
  <c r="G381" i="1"/>
  <c r="H381" i="1" s="1"/>
  <c r="I381" i="1"/>
  <c r="Q381" i="1"/>
  <c r="X381" i="1" s="1"/>
  <c r="R381" i="1"/>
  <c r="S381" i="1" s="1"/>
  <c r="B381" i="1"/>
  <c r="C382" i="1" s="1"/>
  <c r="D382" i="1"/>
  <c r="E382" i="1"/>
  <c r="F382" i="1" s="1"/>
  <c r="G382" i="1"/>
  <c r="H382" i="1" s="1"/>
  <c r="I382" i="1"/>
  <c r="Q382" i="1"/>
  <c r="R382" i="1"/>
  <c r="S382" i="1" s="1"/>
  <c r="BN382" i="1" s="1"/>
  <c r="B382" i="1"/>
  <c r="C383" i="1" s="1"/>
  <c r="AG383" i="1" s="1"/>
  <c r="D383" i="1"/>
  <c r="E383" i="1"/>
  <c r="F383" i="1" s="1"/>
  <c r="AP383" i="1" s="1"/>
  <c r="G383" i="1"/>
  <c r="H383" i="1" s="1"/>
  <c r="I383" i="1"/>
  <c r="Q383" i="1"/>
  <c r="R383" i="1"/>
  <c r="S383" i="1" s="1"/>
  <c r="B383" i="1"/>
  <c r="C384" i="1" s="1"/>
  <c r="AF384" i="1" s="1"/>
  <c r="D384" i="1"/>
  <c r="E384" i="1"/>
  <c r="F384" i="1" s="1"/>
  <c r="G384" i="1"/>
  <c r="H384" i="1" s="1"/>
  <c r="I384" i="1"/>
  <c r="Q384" i="1"/>
  <c r="X384" i="1" s="1"/>
  <c r="R384" i="1"/>
  <c r="S384" i="1" s="1"/>
  <c r="B384" i="1"/>
  <c r="C385" i="1" s="1"/>
  <c r="AF385" i="1" s="1"/>
  <c r="D385" i="1"/>
  <c r="E385" i="1"/>
  <c r="F385" i="1" s="1"/>
  <c r="G385" i="1"/>
  <c r="H385" i="1" s="1"/>
  <c r="I385" i="1"/>
  <c r="Q385" i="1"/>
  <c r="T385" i="1" s="1"/>
  <c r="R385" i="1"/>
  <c r="S385" i="1" s="1"/>
  <c r="B385" i="1"/>
  <c r="C386" i="1" s="1"/>
  <c r="D386" i="1"/>
  <c r="E386" i="1"/>
  <c r="F386" i="1" s="1"/>
  <c r="G386" i="1"/>
  <c r="H386" i="1" s="1"/>
  <c r="I386" i="1"/>
  <c r="Q386" i="1"/>
  <c r="T386" i="1" s="1"/>
  <c r="U386" i="1" s="1"/>
  <c r="AY386" i="1" s="1"/>
  <c r="AZ386" i="1" s="1"/>
  <c r="R386" i="1"/>
  <c r="S386" i="1" s="1"/>
  <c r="B386" i="1"/>
  <c r="C387" i="1" s="1"/>
  <c r="AG387" i="1" s="1"/>
  <c r="D387" i="1"/>
  <c r="E387" i="1"/>
  <c r="F387" i="1" s="1"/>
  <c r="G387" i="1"/>
  <c r="H387" i="1" s="1"/>
  <c r="I387" i="1"/>
  <c r="Q387" i="1"/>
  <c r="T387" i="1" s="1"/>
  <c r="R387" i="1"/>
  <c r="S387" i="1" s="1"/>
  <c r="BM387" i="1" s="1"/>
  <c r="B387" i="1"/>
  <c r="C388" i="1" s="1"/>
  <c r="D388" i="1"/>
  <c r="E388" i="1"/>
  <c r="F388" i="1" s="1"/>
  <c r="G388" i="1"/>
  <c r="H388" i="1" s="1"/>
  <c r="I388" i="1"/>
  <c r="Q388" i="1"/>
  <c r="T388" i="1" s="1"/>
  <c r="R388" i="1"/>
  <c r="S388" i="1" s="1"/>
  <c r="B388" i="1"/>
  <c r="C389" i="1" s="1"/>
  <c r="AF389" i="1" s="1"/>
  <c r="D389" i="1"/>
  <c r="E389" i="1"/>
  <c r="F389" i="1" s="1"/>
  <c r="BQ389" i="1" s="1"/>
  <c r="G389" i="1"/>
  <c r="H389" i="1" s="1"/>
  <c r="I389" i="1"/>
  <c r="Q389" i="1"/>
  <c r="T389" i="1" s="1"/>
  <c r="R389" i="1"/>
  <c r="S389" i="1" s="1"/>
  <c r="B389" i="1"/>
  <c r="C390" i="1" s="1"/>
  <c r="AF390" i="1" s="1"/>
  <c r="D390" i="1"/>
  <c r="E390" i="1"/>
  <c r="F390" i="1" s="1"/>
  <c r="G390" i="1"/>
  <c r="H390" i="1" s="1"/>
  <c r="I390" i="1"/>
  <c r="Q390" i="1"/>
  <c r="R390" i="1"/>
  <c r="S390" i="1" s="1"/>
  <c r="B390" i="1"/>
  <c r="C391" i="1" s="1"/>
  <c r="D391" i="1"/>
  <c r="E391" i="1"/>
  <c r="F391" i="1" s="1"/>
  <c r="G391" i="1"/>
  <c r="H391" i="1" s="1"/>
  <c r="I391" i="1"/>
  <c r="Q391" i="1"/>
  <c r="T391" i="1" s="1"/>
  <c r="U391" i="1" s="1"/>
  <c r="AY391" i="1" s="1"/>
  <c r="AZ391" i="1" s="1"/>
  <c r="R391" i="1"/>
  <c r="S391" i="1" s="1"/>
  <c r="B391" i="1"/>
  <c r="C392" i="1" s="1"/>
  <c r="D392" i="1"/>
  <c r="E392" i="1"/>
  <c r="F392" i="1" s="1"/>
  <c r="G392" i="1"/>
  <c r="H392" i="1" s="1"/>
  <c r="I392" i="1"/>
  <c r="Q392" i="1"/>
  <c r="T392" i="1" s="1"/>
  <c r="R392" i="1"/>
  <c r="S392" i="1" s="1"/>
  <c r="B392" i="1"/>
  <c r="C393" i="1" s="1"/>
  <c r="AG393" i="1" s="1"/>
  <c r="D393" i="1"/>
  <c r="E393" i="1"/>
  <c r="F393" i="1" s="1"/>
  <c r="G393" i="1"/>
  <c r="H393" i="1" s="1"/>
  <c r="I393" i="1"/>
  <c r="Q393" i="1"/>
  <c r="T393" i="1" s="1"/>
  <c r="U393" i="1" s="1"/>
  <c r="AY393" i="1" s="1"/>
  <c r="AZ393" i="1" s="1"/>
  <c r="R393" i="1"/>
  <c r="S393" i="1" s="1"/>
  <c r="B393" i="1"/>
  <c r="C394" i="1" s="1"/>
  <c r="AF394" i="1" s="1"/>
  <c r="D394" i="1"/>
  <c r="E394" i="1"/>
  <c r="F394" i="1" s="1"/>
  <c r="G394" i="1"/>
  <c r="H394" i="1" s="1"/>
  <c r="I394" i="1"/>
  <c r="Q394" i="1"/>
  <c r="T394" i="1" s="1"/>
  <c r="R394" i="1"/>
  <c r="S394" i="1" s="1"/>
  <c r="B394" i="1"/>
  <c r="C395" i="1" s="1"/>
  <c r="AG395" i="1" s="1"/>
  <c r="D395" i="1"/>
  <c r="E395" i="1"/>
  <c r="F395" i="1" s="1"/>
  <c r="G395" i="1"/>
  <c r="H395" i="1" s="1"/>
  <c r="I395" i="1"/>
  <c r="Q395" i="1"/>
  <c r="R395" i="1"/>
  <c r="S395" i="1" s="1"/>
  <c r="B395" i="1"/>
  <c r="C396" i="1" s="1"/>
  <c r="AF396" i="1" s="1"/>
  <c r="D396" i="1"/>
  <c r="E396" i="1"/>
  <c r="F396" i="1" s="1"/>
  <c r="G396" i="1"/>
  <c r="H396" i="1" s="1"/>
  <c r="I396" i="1"/>
  <c r="Q396" i="1"/>
  <c r="R396" i="1"/>
  <c r="S396" i="1" s="1"/>
  <c r="B396" i="1"/>
  <c r="C397" i="1" s="1"/>
  <c r="D397" i="1"/>
  <c r="E397" i="1"/>
  <c r="F397" i="1" s="1"/>
  <c r="G397" i="1"/>
  <c r="H397" i="1" s="1"/>
  <c r="I397" i="1"/>
  <c r="Q397" i="1"/>
  <c r="X397" i="1" s="1"/>
  <c r="R397" i="1"/>
  <c r="S397" i="1" s="1"/>
  <c r="B397" i="1"/>
  <c r="C398" i="1" s="1"/>
  <c r="D398" i="1"/>
  <c r="E398" i="1"/>
  <c r="F398" i="1" s="1"/>
  <c r="G398" i="1"/>
  <c r="H398" i="1" s="1"/>
  <c r="I398" i="1"/>
  <c r="Q398" i="1"/>
  <c r="X398" i="1" s="1"/>
  <c r="R398" i="1"/>
  <c r="S398" i="1" s="1"/>
  <c r="B398" i="1"/>
  <c r="C399" i="1" s="1"/>
  <c r="AF399" i="1" s="1"/>
  <c r="D399" i="1"/>
  <c r="E399" i="1"/>
  <c r="F399" i="1" s="1"/>
  <c r="G399" i="1"/>
  <c r="H399" i="1" s="1"/>
  <c r="I399" i="1"/>
  <c r="Q399" i="1"/>
  <c r="R399" i="1"/>
  <c r="S399" i="1" s="1"/>
  <c r="B399" i="1"/>
  <c r="C400" i="1" s="1"/>
  <c r="D400" i="1"/>
  <c r="E400" i="1"/>
  <c r="F400" i="1" s="1"/>
  <c r="G400" i="1"/>
  <c r="H400" i="1" s="1"/>
  <c r="I400" i="1"/>
  <c r="Q400" i="1"/>
  <c r="R400" i="1"/>
  <c r="S400" i="1" s="1"/>
  <c r="B400" i="1"/>
  <c r="C401" i="1" s="1"/>
  <c r="AF401" i="1" s="1"/>
  <c r="D401" i="1"/>
  <c r="E401" i="1"/>
  <c r="F401" i="1" s="1"/>
  <c r="G401" i="1"/>
  <c r="H401" i="1" s="1"/>
  <c r="I401" i="1"/>
  <c r="Q401" i="1"/>
  <c r="T401" i="1" s="1"/>
  <c r="U401" i="1" s="1"/>
  <c r="AY401" i="1" s="1"/>
  <c r="AZ401" i="1" s="1"/>
  <c r="R401" i="1"/>
  <c r="S401" i="1" s="1"/>
  <c r="B401" i="1"/>
  <c r="C402" i="1" s="1"/>
  <c r="AG402" i="1" s="1"/>
  <c r="D402" i="1"/>
  <c r="E402" i="1"/>
  <c r="F402" i="1" s="1"/>
  <c r="G402" i="1"/>
  <c r="H402" i="1" s="1"/>
  <c r="I402" i="1"/>
  <c r="Q402" i="1"/>
  <c r="T402" i="1" s="1"/>
  <c r="R402" i="1"/>
  <c r="S402" i="1" s="1"/>
  <c r="B402" i="1"/>
  <c r="C403" i="1" s="1"/>
  <c r="D403" i="1"/>
  <c r="E403" i="1"/>
  <c r="F403" i="1" s="1"/>
  <c r="AM403" i="1" s="1"/>
  <c r="G403" i="1"/>
  <c r="H403" i="1" s="1"/>
  <c r="I403" i="1"/>
  <c r="Q403" i="1"/>
  <c r="X403" i="1" s="1"/>
  <c r="R403" i="1"/>
  <c r="S403" i="1" s="1"/>
  <c r="B403" i="1"/>
  <c r="C404" i="1" s="1"/>
  <c r="D404" i="1"/>
  <c r="E404" i="1"/>
  <c r="F404" i="1" s="1"/>
  <c r="G404" i="1"/>
  <c r="H404" i="1" s="1"/>
  <c r="I404" i="1"/>
  <c r="Q404" i="1"/>
  <c r="R404" i="1"/>
  <c r="S404" i="1" s="1"/>
  <c r="B404" i="1"/>
  <c r="C405" i="1" s="1"/>
  <c r="AF405" i="1" s="1"/>
  <c r="D405" i="1"/>
  <c r="E405" i="1"/>
  <c r="F405" i="1" s="1"/>
  <c r="G405" i="1"/>
  <c r="H405" i="1" s="1"/>
  <c r="I405" i="1"/>
  <c r="Q405" i="1"/>
  <c r="T405" i="1" s="1"/>
  <c r="U405" i="1" s="1"/>
  <c r="AY405" i="1" s="1"/>
  <c r="AZ405" i="1" s="1"/>
  <c r="R405" i="1"/>
  <c r="S405" i="1" s="1"/>
  <c r="B405" i="1"/>
  <c r="C406" i="1" s="1"/>
  <c r="D406" i="1"/>
  <c r="E406" i="1"/>
  <c r="F406" i="1" s="1"/>
  <c r="G406" i="1"/>
  <c r="H406" i="1" s="1"/>
  <c r="I406" i="1"/>
  <c r="Q406" i="1"/>
  <c r="X406" i="1" s="1"/>
  <c r="R406" i="1"/>
  <c r="S406" i="1" s="1"/>
  <c r="B406" i="1"/>
  <c r="C407" i="1" s="1"/>
  <c r="AG407" i="1" s="1"/>
  <c r="D407" i="1"/>
  <c r="E407" i="1"/>
  <c r="F407" i="1" s="1"/>
  <c r="G407" i="1"/>
  <c r="H407" i="1" s="1"/>
  <c r="I407" i="1"/>
  <c r="Q407" i="1"/>
  <c r="R407" i="1"/>
  <c r="S407" i="1" s="1"/>
  <c r="B407" i="1"/>
  <c r="C408" i="1" s="1"/>
  <c r="AF408" i="1" s="1"/>
  <c r="D408" i="1"/>
  <c r="E408" i="1"/>
  <c r="F408" i="1" s="1"/>
  <c r="G408" i="1"/>
  <c r="H408" i="1" s="1"/>
  <c r="I408" i="1"/>
  <c r="Q408" i="1"/>
  <c r="T408" i="1" s="1"/>
  <c r="U408" i="1" s="1"/>
  <c r="AY408" i="1" s="1"/>
  <c r="AZ408" i="1" s="1"/>
  <c r="R408" i="1"/>
  <c r="S408" i="1" s="1"/>
  <c r="B408" i="1"/>
  <c r="C409" i="1" s="1"/>
  <c r="AF409" i="1" s="1"/>
  <c r="D409" i="1"/>
  <c r="E409" i="1"/>
  <c r="F409" i="1" s="1"/>
  <c r="G409" i="1"/>
  <c r="H409" i="1" s="1"/>
  <c r="I409" i="1"/>
  <c r="Q409" i="1"/>
  <c r="R409" i="1"/>
  <c r="S409" i="1" s="1"/>
  <c r="B409" i="1"/>
  <c r="C410" i="1" s="1"/>
  <c r="D410" i="1"/>
  <c r="E410" i="1"/>
  <c r="F410" i="1" s="1"/>
  <c r="G410" i="1"/>
  <c r="H410" i="1" s="1"/>
  <c r="I410" i="1"/>
  <c r="Q410" i="1"/>
  <c r="R410" i="1"/>
  <c r="S410" i="1" s="1"/>
  <c r="B410" i="1"/>
  <c r="C411" i="1" s="1"/>
  <c r="AG411" i="1" s="1"/>
  <c r="D411" i="1"/>
  <c r="E411" i="1"/>
  <c r="F411" i="1" s="1"/>
  <c r="AN411" i="1" s="1"/>
  <c r="G411" i="1"/>
  <c r="H411" i="1" s="1"/>
  <c r="I411" i="1"/>
  <c r="Q411" i="1"/>
  <c r="R411" i="1"/>
  <c r="S411" i="1" s="1"/>
  <c r="B411" i="1"/>
  <c r="C412" i="1" s="1"/>
  <c r="D412" i="1"/>
  <c r="E412" i="1"/>
  <c r="F412" i="1" s="1"/>
  <c r="G412" i="1"/>
  <c r="H412" i="1" s="1"/>
  <c r="I412" i="1"/>
  <c r="Q412" i="1"/>
  <c r="X412" i="1" s="1"/>
  <c r="R412" i="1"/>
  <c r="S412" i="1" s="1"/>
  <c r="B412" i="1"/>
  <c r="C413" i="1" s="1"/>
  <c r="AF413" i="1" s="1"/>
  <c r="D413" i="1"/>
  <c r="E413" i="1"/>
  <c r="F413" i="1" s="1"/>
  <c r="BQ413" i="1" s="1"/>
  <c r="G413" i="1"/>
  <c r="H413" i="1" s="1"/>
  <c r="I413" i="1"/>
  <c r="Q413" i="1"/>
  <c r="R413" i="1"/>
  <c r="S413" i="1" s="1"/>
  <c r="B413" i="1"/>
  <c r="C414" i="1" s="1"/>
  <c r="AF414" i="1" s="1"/>
  <c r="D414" i="1"/>
  <c r="E414" i="1"/>
  <c r="F414" i="1" s="1"/>
  <c r="G414" i="1"/>
  <c r="H414" i="1" s="1"/>
  <c r="I414" i="1"/>
  <c r="Q414" i="1"/>
  <c r="T414" i="1" s="1"/>
  <c r="U414" i="1" s="1"/>
  <c r="AY414" i="1" s="1"/>
  <c r="AZ414" i="1" s="1"/>
  <c r="R414" i="1"/>
  <c r="S414" i="1" s="1"/>
  <c r="B414" i="1"/>
  <c r="C415" i="1" s="1"/>
  <c r="D415" i="1"/>
  <c r="E415" i="1"/>
  <c r="F415" i="1" s="1"/>
  <c r="G415" i="1"/>
  <c r="H415" i="1" s="1"/>
  <c r="I415" i="1"/>
  <c r="Q415" i="1"/>
  <c r="R415" i="1"/>
  <c r="S415" i="1" s="1"/>
  <c r="B415" i="1"/>
  <c r="C416" i="1" s="1"/>
  <c r="D416" i="1"/>
  <c r="E416" i="1"/>
  <c r="F416" i="1" s="1"/>
  <c r="G416" i="1"/>
  <c r="H416" i="1" s="1"/>
  <c r="I416" i="1"/>
  <c r="Q416" i="1"/>
  <c r="T416" i="1" s="1"/>
  <c r="R416" i="1"/>
  <c r="S416" i="1" s="1"/>
  <c r="B416" i="1"/>
  <c r="C417" i="1" s="1"/>
  <c r="AF417" i="1" s="1"/>
  <c r="D417" i="1"/>
  <c r="E417" i="1"/>
  <c r="F417" i="1" s="1"/>
  <c r="AQ417" i="1" s="1"/>
  <c r="G417" i="1"/>
  <c r="H417" i="1" s="1"/>
  <c r="I417" i="1"/>
  <c r="Q417" i="1"/>
  <c r="AA417" i="1" s="1"/>
  <c r="R417" i="1"/>
  <c r="S417" i="1" s="1"/>
  <c r="B417" i="1"/>
  <c r="C418" i="1" s="1"/>
  <c r="AF418" i="1" s="1"/>
  <c r="D418" i="1"/>
  <c r="E418" i="1"/>
  <c r="F418" i="1" s="1"/>
  <c r="G418" i="1"/>
  <c r="H418" i="1" s="1"/>
  <c r="I418" i="1"/>
  <c r="Q418" i="1"/>
  <c r="R418" i="1"/>
  <c r="S418" i="1" s="1"/>
  <c r="B418" i="1"/>
  <c r="C419" i="1" s="1"/>
  <c r="AG419" i="1" s="1"/>
  <c r="D419" i="1"/>
  <c r="E419" i="1"/>
  <c r="F419" i="1" s="1"/>
  <c r="AN419" i="1" s="1"/>
  <c r="G419" i="1"/>
  <c r="H419" i="1" s="1"/>
  <c r="I419" i="1"/>
  <c r="Q419" i="1"/>
  <c r="R419" i="1"/>
  <c r="S419" i="1" s="1"/>
  <c r="B419" i="1"/>
  <c r="C420" i="1" s="1"/>
  <c r="AF420" i="1" s="1"/>
  <c r="D420" i="1"/>
  <c r="E420" i="1"/>
  <c r="F420" i="1" s="1"/>
  <c r="G420" i="1"/>
  <c r="H420" i="1" s="1"/>
  <c r="I420" i="1"/>
  <c r="Q420" i="1"/>
  <c r="T420" i="1" s="1"/>
  <c r="R420" i="1"/>
  <c r="S420" i="1" s="1"/>
  <c r="B420" i="1"/>
  <c r="C421" i="1" s="1"/>
  <c r="D421" i="1"/>
  <c r="E421" i="1"/>
  <c r="F421" i="1" s="1"/>
  <c r="G421" i="1"/>
  <c r="H421" i="1" s="1"/>
  <c r="I421" i="1"/>
  <c r="Q421" i="1"/>
  <c r="R421" i="1"/>
  <c r="S421" i="1" s="1"/>
  <c r="B421" i="1"/>
  <c r="C422" i="1" s="1"/>
  <c r="D422" i="1"/>
  <c r="E422" i="1"/>
  <c r="F422" i="1" s="1"/>
  <c r="G422" i="1"/>
  <c r="H422" i="1" s="1"/>
  <c r="I422" i="1"/>
  <c r="Q422" i="1"/>
  <c r="X422" i="1" s="1"/>
  <c r="R422" i="1"/>
  <c r="S422" i="1" s="1"/>
  <c r="B422" i="1"/>
  <c r="C423" i="1" s="1"/>
  <c r="AF423" i="1" s="1"/>
  <c r="D423" i="1"/>
  <c r="E423" i="1"/>
  <c r="F423" i="1" s="1"/>
  <c r="G423" i="1"/>
  <c r="H423" i="1" s="1"/>
  <c r="I423" i="1"/>
  <c r="Q423" i="1"/>
  <c r="R423" i="1"/>
  <c r="S423" i="1" s="1"/>
  <c r="B423" i="1"/>
  <c r="C424" i="1" s="1"/>
  <c r="D424" i="1"/>
  <c r="E424" i="1"/>
  <c r="F424" i="1" s="1"/>
  <c r="G424" i="1"/>
  <c r="H424" i="1" s="1"/>
  <c r="I424" i="1"/>
  <c r="Q424" i="1"/>
  <c r="R424" i="1"/>
  <c r="S424" i="1" s="1"/>
  <c r="B424" i="1"/>
  <c r="C425" i="1" s="1"/>
  <c r="AG425" i="1" s="1"/>
  <c r="D425" i="1"/>
  <c r="E425" i="1"/>
  <c r="F425" i="1" s="1"/>
  <c r="G425" i="1"/>
  <c r="H425" i="1" s="1"/>
  <c r="I425" i="1"/>
  <c r="Q425" i="1"/>
  <c r="T425" i="1" s="1"/>
  <c r="U425" i="1" s="1"/>
  <c r="AY425" i="1" s="1"/>
  <c r="AZ425" i="1" s="1"/>
  <c r="R425" i="1"/>
  <c r="S425" i="1" s="1"/>
  <c r="B425" i="1"/>
  <c r="C426" i="1" s="1"/>
  <c r="AF426" i="1" s="1"/>
  <c r="D426" i="1"/>
  <c r="E426" i="1"/>
  <c r="F426" i="1" s="1"/>
  <c r="G426" i="1"/>
  <c r="H426" i="1" s="1"/>
  <c r="I426" i="1"/>
  <c r="Q426" i="1"/>
  <c r="AA426" i="1" s="1"/>
  <c r="R426" i="1"/>
  <c r="S426" i="1" s="1"/>
  <c r="B426" i="1"/>
  <c r="C427" i="1" s="1"/>
  <c r="D427" i="1"/>
  <c r="E427" i="1"/>
  <c r="F427" i="1" s="1"/>
  <c r="BQ427" i="1" s="1"/>
  <c r="G427" i="1"/>
  <c r="H427" i="1" s="1"/>
  <c r="I427" i="1"/>
  <c r="Q427" i="1"/>
  <c r="T427" i="1" s="1"/>
  <c r="R427" i="1"/>
  <c r="S427" i="1" s="1"/>
  <c r="B427" i="1"/>
  <c r="C428" i="1" s="1"/>
  <c r="D428" i="1"/>
  <c r="E428" i="1"/>
  <c r="F428" i="1" s="1"/>
  <c r="G428" i="1"/>
  <c r="H428" i="1" s="1"/>
  <c r="I428" i="1"/>
  <c r="Q428" i="1"/>
  <c r="R428" i="1"/>
  <c r="S428" i="1" s="1"/>
  <c r="B428" i="1"/>
  <c r="C429" i="1" s="1"/>
  <c r="AF429" i="1" s="1"/>
  <c r="D429" i="1"/>
  <c r="E429" i="1"/>
  <c r="F429" i="1" s="1"/>
  <c r="AR429" i="1" s="1"/>
  <c r="G429" i="1"/>
  <c r="H429" i="1" s="1"/>
  <c r="I429" i="1"/>
  <c r="Q429" i="1"/>
  <c r="T429" i="1" s="1"/>
  <c r="U429" i="1" s="1"/>
  <c r="AY429" i="1" s="1"/>
  <c r="AZ429" i="1" s="1"/>
  <c r="R429" i="1"/>
  <c r="S429" i="1" s="1"/>
  <c r="B429" i="1"/>
  <c r="C430" i="1" s="1"/>
  <c r="D430" i="1"/>
  <c r="E430" i="1"/>
  <c r="F430" i="1" s="1"/>
  <c r="G430" i="1"/>
  <c r="H430" i="1" s="1"/>
  <c r="I430" i="1"/>
  <c r="Q430" i="1"/>
  <c r="X430" i="1" s="1"/>
  <c r="R430" i="1"/>
  <c r="S430" i="1" s="1"/>
  <c r="B430" i="1"/>
  <c r="C431" i="1" s="1"/>
  <c r="AG431" i="1" s="1"/>
  <c r="D431" i="1"/>
  <c r="E431" i="1"/>
  <c r="F431" i="1" s="1"/>
  <c r="AM431" i="1" s="1"/>
  <c r="G431" i="1"/>
  <c r="H431" i="1" s="1"/>
  <c r="I431" i="1"/>
  <c r="Q431" i="1"/>
  <c r="R431" i="1"/>
  <c r="S431" i="1" s="1"/>
  <c r="B431" i="1"/>
  <c r="C432" i="1" s="1"/>
  <c r="AG432" i="1" s="1"/>
  <c r="D432" i="1"/>
  <c r="E432" i="1"/>
  <c r="F432" i="1" s="1"/>
  <c r="G432" i="1"/>
  <c r="H432" i="1" s="1"/>
  <c r="I432" i="1"/>
  <c r="Q432" i="1"/>
  <c r="T432" i="1" s="1"/>
  <c r="U432" i="1" s="1"/>
  <c r="AY432" i="1" s="1"/>
  <c r="AZ432" i="1" s="1"/>
  <c r="R432" i="1"/>
  <c r="S432" i="1" s="1"/>
  <c r="B432" i="1"/>
  <c r="C433" i="1" s="1"/>
  <c r="AF433" i="1" s="1"/>
  <c r="D433" i="1"/>
  <c r="E433" i="1"/>
  <c r="F433" i="1" s="1"/>
  <c r="G433" i="1"/>
  <c r="H433" i="1" s="1"/>
  <c r="I433" i="1"/>
  <c r="Q433" i="1"/>
  <c r="T433" i="1" s="1"/>
  <c r="R433" i="1"/>
  <c r="S433" i="1" s="1"/>
  <c r="B433" i="1"/>
  <c r="C434" i="1" s="1"/>
  <c r="D434" i="1"/>
  <c r="E434" i="1"/>
  <c r="F434" i="1" s="1"/>
  <c r="G434" i="1"/>
  <c r="H434" i="1" s="1"/>
  <c r="I434" i="1"/>
  <c r="Q434" i="1"/>
  <c r="R434" i="1"/>
  <c r="S434" i="1" s="1"/>
  <c r="B434" i="1"/>
  <c r="C435" i="1" s="1"/>
  <c r="AG435" i="1" s="1"/>
  <c r="D435" i="1"/>
  <c r="E435" i="1"/>
  <c r="F435" i="1" s="1"/>
  <c r="G435" i="1"/>
  <c r="H435" i="1" s="1"/>
  <c r="I435" i="1"/>
  <c r="Q435" i="1"/>
  <c r="R435" i="1"/>
  <c r="S435" i="1" s="1"/>
  <c r="B435" i="1"/>
  <c r="C436" i="1" s="1"/>
  <c r="D436" i="1"/>
  <c r="E436" i="1"/>
  <c r="F436" i="1" s="1"/>
  <c r="G436" i="1"/>
  <c r="H436" i="1" s="1"/>
  <c r="I436" i="1"/>
  <c r="Q436" i="1"/>
  <c r="R436" i="1"/>
  <c r="S436" i="1" s="1"/>
  <c r="B436" i="1"/>
  <c r="C437" i="1" s="1"/>
  <c r="AF437" i="1" s="1"/>
  <c r="D437" i="1"/>
  <c r="E437" i="1"/>
  <c r="F437" i="1" s="1"/>
  <c r="AM437" i="1" s="1"/>
  <c r="G437" i="1"/>
  <c r="H437" i="1" s="1"/>
  <c r="I437" i="1"/>
  <c r="Q437" i="1"/>
  <c r="R437" i="1"/>
  <c r="S437" i="1" s="1"/>
  <c r="B437" i="1"/>
  <c r="C438" i="1" s="1"/>
  <c r="AF438" i="1" s="1"/>
  <c r="D438" i="1"/>
  <c r="E438" i="1"/>
  <c r="F438" i="1" s="1"/>
  <c r="G438" i="1"/>
  <c r="H438" i="1" s="1"/>
  <c r="I438" i="1"/>
  <c r="Q438" i="1"/>
  <c r="T438" i="1" s="1"/>
  <c r="U438" i="1" s="1"/>
  <c r="AY438" i="1" s="1"/>
  <c r="AZ438" i="1" s="1"/>
  <c r="R438" i="1"/>
  <c r="S438" i="1" s="1"/>
  <c r="B438" i="1"/>
  <c r="C439" i="1" s="1"/>
  <c r="D439" i="1"/>
  <c r="E439" i="1"/>
  <c r="F439" i="1" s="1"/>
  <c r="G439" i="1"/>
  <c r="H439" i="1" s="1"/>
  <c r="I439" i="1"/>
  <c r="Q439" i="1"/>
  <c r="R439" i="1"/>
  <c r="S439" i="1" s="1"/>
  <c r="B439" i="1"/>
  <c r="C440" i="1" s="1"/>
  <c r="D440" i="1"/>
  <c r="E440" i="1"/>
  <c r="F440" i="1" s="1"/>
  <c r="G440" i="1"/>
  <c r="H440" i="1" s="1"/>
  <c r="I440" i="1"/>
  <c r="Q440" i="1"/>
  <c r="T440" i="1" s="1"/>
  <c r="R440" i="1"/>
  <c r="S440" i="1" s="1"/>
  <c r="B440" i="1"/>
  <c r="C441" i="1" s="1"/>
  <c r="AG441" i="1" s="1"/>
  <c r="D441" i="1"/>
  <c r="E441" i="1"/>
  <c r="F441" i="1" s="1"/>
  <c r="AQ441" i="1" s="1"/>
  <c r="G441" i="1"/>
  <c r="H441" i="1" s="1"/>
  <c r="I441" i="1"/>
  <c r="Q441" i="1"/>
  <c r="T441" i="1" s="1"/>
  <c r="R441" i="1"/>
  <c r="S441" i="1" s="1"/>
  <c r="B441" i="1"/>
  <c r="C442" i="1" s="1"/>
  <c r="AF442" i="1" s="1"/>
  <c r="D442" i="1"/>
  <c r="E442" i="1"/>
  <c r="F442" i="1" s="1"/>
  <c r="G442" i="1"/>
  <c r="H442" i="1" s="1"/>
  <c r="I442" i="1"/>
  <c r="Q442" i="1"/>
  <c r="X442" i="1" s="1"/>
  <c r="R442" i="1"/>
  <c r="S442" i="1" s="1"/>
  <c r="BC442" i="1" s="1"/>
  <c r="B442" i="1"/>
  <c r="C443" i="1" s="1"/>
  <c r="AG443" i="1" s="1"/>
  <c r="D443" i="1"/>
  <c r="E443" i="1"/>
  <c r="F443" i="1" s="1"/>
  <c r="G443" i="1"/>
  <c r="H443" i="1" s="1"/>
  <c r="I443" i="1"/>
  <c r="Q443" i="1"/>
  <c r="R443" i="1"/>
  <c r="S443" i="1" s="1"/>
  <c r="B443" i="1"/>
  <c r="C444" i="1" s="1"/>
  <c r="AF444" i="1" s="1"/>
  <c r="D444" i="1"/>
  <c r="E444" i="1"/>
  <c r="F444" i="1" s="1"/>
  <c r="G444" i="1"/>
  <c r="H444" i="1" s="1"/>
  <c r="I444" i="1"/>
  <c r="Q444" i="1"/>
  <c r="T444" i="1" s="1"/>
  <c r="R444" i="1"/>
  <c r="S444" i="1" s="1"/>
  <c r="B444" i="1"/>
  <c r="C445" i="1" s="1"/>
  <c r="D445" i="1"/>
  <c r="E445" i="1"/>
  <c r="F445" i="1" s="1"/>
  <c r="G445" i="1"/>
  <c r="H445" i="1" s="1"/>
  <c r="I445" i="1"/>
  <c r="Q445" i="1"/>
  <c r="T445" i="1" s="1"/>
  <c r="R445" i="1"/>
  <c r="S445" i="1" s="1"/>
  <c r="B445" i="1"/>
  <c r="C446" i="1" s="1"/>
  <c r="D446" i="1"/>
  <c r="E446" i="1"/>
  <c r="F446" i="1" s="1"/>
  <c r="G446" i="1"/>
  <c r="H446" i="1" s="1"/>
  <c r="I446" i="1"/>
  <c r="Q446" i="1"/>
  <c r="X446" i="1" s="1"/>
  <c r="R446" i="1"/>
  <c r="S446" i="1" s="1"/>
  <c r="B446" i="1"/>
  <c r="C447" i="1" s="1"/>
  <c r="AF447" i="1" s="1"/>
  <c r="D447" i="1"/>
  <c r="E447" i="1"/>
  <c r="F447" i="1" s="1"/>
  <c r="G447" i="1"/>
  <c r="H447" i="1" s="1"/>
  <c r="I447" i="1"/>
  <c r="Q447" i="1"/>
  <c r="T447" i="1" s="1"/>
  <c r="U447" i="1" s="1"/>
  <c r="AY447" i="1" s="1"/>
  <c r="AZ447" i="1" s="1"/>
  <c r="R447" i="1"/>
  <c r="S447" i="1" s="1"/>
  <c r="B447" i="1"/>
  <c r="C448" i="1" s="1"/>
  <c r="D448" i="1"/>
  <c r="E448" i="1"/>
  <c r="F448" i="1" s="1"/>
  <c r="G448" i="1"/>
  <c r="H448" i="1" s="1"/>
  <c r="I448" i="1"/>
  <c r="Q448" i="1"/>
  <c r="T448" i="1" s="1"/>
  <c r="U448" i="1" s="1"/>
  <c r="AY448" i="1" s="1"/>
  <c r="AZ448" i="1" s="1"/>
  <c r="R448" i="1"/>
  <c r="S448" i="1" s="1"/>
  <c r="B448" i="1"/>
  <c r="C449" i="1" s="1"/>
  <c r="AF449" i="1" s="1"/>
  <c r="D449" i="1"/>
  <c r="E449" i="1"/>
  <c r="F449" i="1" s="1"/>
  <c r="G449" i="1"/>
  <c r="H449" i="1" s="1"/>
  <c r="I449" i="1"/>
  <c r="Q449" i="1"/>
  <c r="T449" i="1" s="1"/>
  <c r="U449" i="1" s="1"/>
  <c r="AY449" i="1" s="1"/>
  <c r="AZ449" i="1" s="1"/>
  <c r="R449" i="1"/>
  <c r="S449" i="1" s="1"/>
  <c r="B449" i="1"/>
  <c r="C450" i="1" s="1"/>
  <c r="AF450" i="1" s="1"/>
  <c r="D450" i="1"/>
  <c r="E450" i="1"/>
  <c r="F450" i="1" s="1"/>
  <c r="G450" i="1"/>
  <c r="H450" i="1" s="1"/>
  <c r="I450" i="1"/>
  <c r="Q450" i="1"/>
  <c r="T450" i="1" s="1"/>
  <c r="R450" i="1"/>
  <c r="S450" i="1" s="1"/>
  <c r="B450" i="1"/>
  <c r="C451" i="1" s="1"/>
  <c r="D451" i="1"/>
  <c r="E451" i="1"/>
  <c r="F451" i="1" s="1"/>
  <c r="AR451" i="1" s="1"/>
  <c r="G451" i="1"/>
  <c r="H451" i="1" s="1"/>
  <c r="I451" i="1"/>
  <c r="Q451" i="1"/>
  <c r="T451" i="1" s="1"/>
  <c r="U451" i="1" s="1"/>
  <c r="AY451" i="1" s="1"/>
  <c r="AZ451" i="1" s="1"/>
  <c r="R451" i="1"/>
  <c r="S451" i="1" s="1"/>
  <c r="B451" i="1"/>
  <c r="C452" i="1" s="1"/>
  <c r="D452" i="1"/>
  <c r="E452" i="1"/>
  <c r="F452" i="1" s="1"/>
  <c r="G452" i="1"/>
  <c r="H452" i="1" s="1"/>
  <c r="I452" i="1"/>
  <c r="Q452" i="1"/>
  <c r="T452" i="1" s="1"/>
  <c r="R452" i="1"/>
  <c r="S452" i="1" s="1"/>
  <c r="B452" i="1"/>
  <c r="C453" i="1" s="1"/>
  <c r="AF453" i="1" s="1"/>
  <c r="D453" i="1"/>
  <c r="E453" i="1"/>
  <c r="F453" i="1" s="1"/>
  <c r="BQ453" i="1" s="1"/>
  <c r="G453" i="1"/>
  <c r="H453" i="1" s="1"/>
  <c r="I453" i="1"/>
  <c r="Q453" i="1"/>
  <c r="T453" i="1" s="1"/>
  <c r="U453" i="1" s="1"/>
  <c r="AY453" i="1" s="1"/>
  <c r="AZ453" i="1" s="1"/>
  <c r="R453" i="1"/>
  <c r="S453" i="1" s="1"/>
  <c r="B453" i="1"/>
  <c r="C454" i="1" s="1"/>
  <c r="D454" i="1"/>
  <c r="E454" i="1"/>
  <c r="F454" i="1" s="1"/>
  <c r="G454" i="1"/>
  <c r="H454" i="1" s="1"/>
  <c r="I454" i="1"/>
  <c r="Q454" i="1"/>
  <c r="X454" i="1" s="1"/>
  <c r="R454" i="1"/>
  <c r="S454" i="1" s="1"/>
  <c r="BL454" i="1" s="1"/>
  <c r="B454" i="1"/>
  <c r="C455" i="1" s="1"/>
  <c r="AG455" i="1" s="1"/>
  <c r="D455" i="1"/>
  <c r="E455" i="1"/>
  <c r="F455" i="1" s="1"/>
  <c r="G455" i="1"/>
  <c r="H455" i="1" s="1"/>
  <c r="I455" i="1"/>
  <c r="Q455" i="1"/>
  <c r="R455" i="1"/>
  <c r="S455" i="1" s="1"/>
  <c r="B455" i="1"/>
  <c r="C456" i="1" s="1"/>
  <c r="AF456" i="1" s="1"/>
  <c r="D456" i="1"/>
  <c r="E456" i="1"/>
  <c r="F456" i="1" s="1"/>
  <c r="G456" i="1"/>
  <c r="H456" i="1" s="1"/>
  <c r="I456" i="1"/>
  <c r="Q456" i="1"/>
  <c r="R456" i="1"/>
  <c r="S456" i="1" s="1"/>
  <c r="B456" i="1"/>
  <c r="C457" i="1" s="1"/>
  <c r="AF457" i="1" s="1"/>
  <c r="D457" i="1"/>
  <c r="E457" i="1"/>
  <c r="F457" i="1" s="1"/>
  <c r="G457" i="1"/>
  <c r="H457" i="1" s="1"/>
  <c r="I457" i="1"/>
  <c r="Q457" i="1"/>
  <c r="R457" i="1"/>
  <c r="S457" i="1" s="1"/>
  <c r="B457" i="1"/>
  <c r="C458" i="1" s="1"/>
  <c r="D458" i="1"/>
  <c r="E458" i="1"/>
  <c r="F458" i="1" s="1"/>
  <c r="G458" i="1"/>
  <c r="H458" i="1" s="1"/>
  <c r="I458" i="1"/>
  <c r="Q458" i="1"/>
  <c r="X458" i="1" s="1"/>
  <c r="R458" i="1"/>
  <c r="S458" i="1" s="1"/>
  <c r="B458" i="1"/>
  <c r="C459" i="1" s="1"/>
  <c r="AG459" i="1" s="1"/>
  <c r="D459" i="1"/>
  <c r="E459" i="1"/>
  <c r="F459" i="1" s="1"/>
  <c r="AO459" i="1" s="1"/>
  <c r="G459" i="1"/>
  <c r="H459" i="1" s="1"/>
  <c r="I459" i="1"/>
  <c r="Q459" i="1"/>
  <c r="T459" i="1" s="1"/>
  <c r="R459" i="1"/>
  <c r="S459" i="1" s="1"/>
  <c r="B459" i="1"/>
  <c r="C460" i="1" s="1"/>
  <c r="D460" i="1"/>
  <c r="E460" i="1"/>
  <c r="F460" i="1" s="1"/>
  <c r="G460" i="1"/>
  <c r="H460" i="1" s="1"/>
  <c r="I460" i="1"/>
  <c r="Q460" i="1"/>
  <c r="R460" i="1"/>
  <c r="S460" i="1" s="1"/>
  <c r="B460" i="1"/>
  <c r="C461" i="1" s="1"/>
  <c r="AF461" i="1" s="1"/>
  <c r="D461" i="1"/>
  <c r="E461" i="1"/>
  <c r="F461" i="1" s="1"/>
  <c r="AP461" i="1" s="1"/>
  <c r="G461" i="1"/>
  <c r="H461" i="1" s="1"/>
  <c r="I461" i="1"/>
  <c r="Q461" i="1"/>
  <c r="T461" i="1" s="1"/>
  <c r="U461" i="1" s="1"/>
  <c r="AY461" i="1" s="1"/>
  <c r="AZ461" i="1" s="1"/>
  <c r="R461" i="1"/>
  <c r="S461" i="1" s="1"/>
  <c r="B461" i="1"/>
  <c r="C462" i="1" s="1"/>
  <c r="AF462" i="1" s="1"/>
  <c r="D462" i="1"/>
  <c r="E462" i="1"/>
  <c r="F462" i="1" s="1"/>
  <c r="G462" i="1"/>
  <c r="H462" i="1" s="1"/>
  <c r="I462" i="1"/>
  <c r="Q462" i="1"/>
  <c r="R462" i="1"/>
  <c r="S462" i="1" s="1"/>
  <c r="B462" i="1"/>
  <c r="C463" i="1" s="1"/>
  <c r="D463" i="1"/>
  <c r="E463" i="1"/>
  <c r="F463" i="1" s="1"/>
  <c r="G463" i="1"/>
  <c r="H463" i="1" s="1"/>
  <c r="I463" i="1"/>
  <c r="Q463" i="1"/>
  <c r="T463" i="1" s="1"/>
  <c r="U463" i="1" s="1"/>
  <c r="AY463" i="1" s="1"/>
  <c r="AZ463" i="1" s="1"/>
  <c r="R463" i="1"/>
  <c r="S463" i="1" s="1"/>
  <c r="B463" i="1"/>
  <c r="C464" i="1" s="1"/>
  <c r="D464" i="1"/>
  <c r="E464" i="1"/>
  <c r="F464" i="1" s="1"/>
  <c r="G464" i="1"/>
  <c r="H464" i="1" s="1"/>
  <c r="I464" i="1"/>
  <c r="Q464" i="1"/>
  <c r="T464" i="1" s="1"/>
  <c r="R464" i="1"/>
  <c r="S464" i="1" s="1"/>
  <c r="B464" i="1"/>
  <c r="C465" i="1" s="1"/>
  <c r="AG465" i="1" s="1"/>
  <c r="D465" i="1"/>
  <c r="E465" i="1"/>
  <c r="F465" i="1" s="1"/>
  <c r="G465" i="1"/>
  <c r="H465" i="1" s="1"/>
  <c r="I465" i="1"/>
  <c r="Q465" i="1"/>
  <c r="R465" i="1"/>
  <c r="S465" i="1" s="1"/>
  <c r="B465" i="1"/>
  <c r="C466" i="1" s="1"/>
  <c r="AF466" i="1" s="1"/>
  <c r="D466" i="1"/>
  <c r="E466" i="1"/>
  <c r="F466" i="1" s="1"/>
  <c r="G466" i="1"/>
  <c r="H466" i="1" s="1"/>
  <c r="I466" i="1"/>
  <c r="Q466" i="1"/>
  <c r="R466" i="1"/>
  <c r="S466" i="1" s="1"/>
  <c r="B466" i="1"/>
  <c r="C467" i="1" s="1"/>
  <c r="AG467" i="1" s="1"/>
  <c r="D467" i="1"/>
  <c r="E467" i="1"/>
  <c r="F467" i="1" s="1"/>
  <c r="AM467" i="1" s="1"/>
  <c r="G467" i="1"/>
  <c r="H467" i="1" s="1"/>
  <c r="I467" i="1"/>
  <c r="Q467" i="1"/>
  <c r="R467" i="1"/>
  <c r="S467" i="1" s="1"/>
  <c r="B467" i="1"/>
  <c r="C468" i="1" s="1"/>
  <c r="AF468" i="1" s="1"/>
  <c r="D468" i="1"/>
  <c r="E468" i="1"/>
  <c r="F468" i="1" s="1"/>
  <c r="G468" i="1"/>
  <c r="H468" i="1" s="1"/>
  <c r="I468" i="1"/>
  <c r="Q468" i="1"/>
  <c r="R468" i="1"/>
  <c r="S468" i="1" s="1"/>
  <c r="B468" i="1"/>
  <c r="C469" i="1" s="1"/>
  <c r="D469" i="1"/>
  <c r="E469" i="1"/>
  <c r="F469" i="1" s="1"/>
  <c r="G469" i="1"/>
  <c r="H469" i="1" s="1"/>
  <c r="I469" i="1"/>
  <c r="Q469" i="1"/>
  <c r="R469" i="1"/>
  <c r="S469" i="1" s="1"/>
  <c r="B469" i="1"/>
  <c r="C470" i="1" s="1"/>
  <c r="D470" i="1"/>
  <c r="E470" i="1"/>
  <c r="F470" i="1" s="1"/>
  <c r="G470" i="1"/>
  <c r="H470" i="1" s="1"/>
  <c r="I470" i="1"/>
  <c r="Q470" i="1"/>
  <c r="AA470" i="1" s="1"/>
  <c r="R470" i="1"/>
  <c r="S470" i="1" s="1"/>
  <c r="B470" i="1"/>
  <c r="C471" i="1" s="1"/>
  <c r="AF471" i="1" s="1"/>
  <c r="D471" i="1"/>
  <c r="E471" i="1"/>
  <c r="F471" i="1" s="1"/>
  <c r="G471" i="1"/>
  <c r="H471" i="1" s="1"/>
  <c r="I471" i="1"/>
  <c r="Q471" i="1"/>
  <c r="R471" i="1"/>
  <c r="S471" i="1" s="1"/>
  <c r="B471" i="1"/>
  <c r="C472" i="1" s="1"/>
  <c r="D472" i="1"/>
  <c r="E472" i="1"/>
  <c r="F472" i="1" s="1"/>
  <c r="AM472" i="1" s="1"/>
  <c r="G472" i="1"/>
  <c r="H472" i="1" s="1"/>
  <c r="I472" i="1"/>
  <c r="Q472" i="1"/>
  <c r="AA472" i="1" s="1"/>
  <c r="R472" i="1"/>
  <c r="S472" i="1" s="1"/>
  <c r="B472" i="1"/>
  <c r="C473" i="1" s="1"/>
  <c r="AF473" i="1" s="1"/>
  <c r="D473" i="1"/>
  <c r="E473" i="1"/>
  <c r="F473" i="1" s="1"/>
  <c r="G473" i="1"/>
  <c r="H473" i="1" s="1"/>
  <c r="I473" i="1"/>
  <c r="Q473" i="1"/>
  <c r="T473" i="1" s="1"/>
  <c r="R473" i="1"/>
  <c r="S473" i="1" s="1"/>
  <c r="B473" i="1"/>
  <c r="C474" i="1" s="1"/>
  <c r="AG474" i="1" s="1"/>
  <c r="D474" i="1"/>
  <c r="E474" i="1"/>
  <c r="F474" i="1" s="1"/>
  <c r="G474" i="1"/>
  <c r="H474" i="1" s="1"/>
  <c r="I474" i="1"/>
  <c r="Q474" i="1"/>
  <c r="T474" i="1" s="1"/>
  <c r="R474" i="1"/>
  <c r="S474" i="1" s="1"/>
  <c r="B474" i="1"/>
  <c r="C475" i="1" s="1"/>
  <c r="D475" i="1"/>
  <c r="E475" i="1"/>
  <c r="F475" i="1" s="1"/>
  <c r="G475" i="1"/>
  <c r="H475" i="1" s="1"/>
  <c r="I475" i="1"/>
  <c r="Q475" i="1"/>
  <c r="R475" i="1"/>
  <c r="S475" i="1" s="1"/>
  <c r="B475" i="1"/>
  <c r="C476" i="1" s="1"/>
  <c r="D476" i="1"/>
  <c r="E476" i="1"/>
  <c r="F476" i="1" s="1"/>
  <c r="AM476" i="1" s="1"/>
  <c r="G476" i="1"/>
  <c r="H476" i="1" s="1"/>
  <c r="I476" i="1"/>
  <c r="Q476" i="1"/>
  <c r="T476" i="1" s="1"/>
  <c r="R476" i="1"/>
  <c r="S476" i="1" s="1"/>
  <c r="B476" i="1"/>
  <c r="C477" i="1" s="1"/>
  <c r="AF477" i="1" s="1"/>
  <c r="D477" i="1"/>
  <c r="E477" i="1"/>
  <c r="F477" i="1" s="1"/>
  <c r="G477" i="1"/>
  <c r="H477" i="1" s="1"/>
  <c r="I477" i="1"/>
  <c r="Q477" i="1"/>
  <c r="T477" i="1" s="1"/>
  <c r="U477" i="1" s="1"/>
  <c r="AY477" i="1" s="1"/>
  <c r="AZ477" i="1" s="1"/>
  <c r="R477" i="1"/>
  <c r="S477" i="1" s="1"/>
  <c r="B477" i="1"/>
  <c r="C478" i="1" s="1"/>
  <c r="D478" i="1"/>
  <c r="E478" i="1"/>
  <c r="F478" i="1" s="1"/>
  <c r="AM478" i="1" s="1"/>
  <c r="G478" i="1"/>
  <c r="H478" i="1" s="1"/>
  <c r="I478" i="1"/>
  <c r="Q478" i="1"/>
  <c r="X478" i="1" s="1"/>
  <c r="R478" i="1"/>
  <c r="S478" i="1" s="1"/>
  <c r="BE478" i="1" s="1"/>
  <c r="B478" i="1"/>
  <c r="C479" i="1" s="1"/>
  <c r="AG479" i="1" s="1"/>
  <c r="D479" i="1"/>
  <c r="E479" i="1"/>
  <c r="F479" i="1" s="1"/>
  <c r="G479" i="1"/>
  <c r="H479" i="1" s="1"/>
  <c r="I479" i="1"/>
  <c r="Q479" i="1"/>
  <c r="R479" i="1"/>
  <c r="S479" i="1" s="1"/>
  <c r="B479" i="1"/>
  <c r="C480" i="1" s="1"/>
  <c r="AF480" i="1" s="1"/>
  <c r="D480" i="1"/>
  <c r="E480" i="1"/>
  <c r="F480" i="1" s="1"/>
  <c r="G480" i="1"/>
  <c r="H480" i="1" s="1"/>
  <c r="I480" i="1"/>
  <c r="Q480" i="1"/>
  <c r="R480" i="1"/>
  <c r="S480" i="1" s="1"/>
  <c r="B480" i="1"/>
  <c r="C481" i="1" s="1"/>
  <c r="AF481" i="1" s="1"/>
  <c r="D481" i="1"/>
  <c r="E481" i="1"/>
  <c r="F481" i="1" s="1"/>
  <c r="G481" i="1"/>
  <c r="H481" i="1" s="1"/>
  <c r="I481" i="1"/>
  <c r="Q481" i="1"/>
  <c r="T481" i="1" s="1"/>
  <c r="R481" i="1"/>
  <c r="S481" i="1" s="1"/>
  <c r="B481" i="1"/>
  <c r="C482" i="1" s="1"/>
  <c r="D482" i="1"/>
  <c r="E482" i="1"/>
  <c r="F482" i="1" s="1"/>
  <c r="G482" i="1"/>
  <c r="H482" i="1" s="1"/>
  <c r="I482" i="1"/>
  <c r="Q482" i="1"/>
  <c r="T482" i="1" s="1"/>
  <c r="R482" i="1"/>
  <c r="S482" i="1" s="1"/>
  <c r="B482" i="1"/>
  <c r="C483" i="1" s="1"/>
  <c r="AG483" i="1" s="1"/>
  <c r="D483" i="1"/>
  <c r="E483" i="1"/>
  <c r="F483" i="1" s="1"/>
  <c r="G483" i="1"/>
  <c r="H483" i="1" s="1"/>
  <c r="I483" i="1"/>
  <c r="Q483" i="1"/>
  <c r="T483" i="1" s="1"/>
  <c r="R483" i="1"/>
  <c r="S483" i="1" s="1"/>
  <c r="B483" i="1"/>
  <c r="C484" i="1" s="1"/>
  <c r="D484" i="1"/>
  <c r="E484" i="1"/>
  <c r="F484" i="1" s="1"/>
  <c r="G484" i="1"/>
  <c r="H484" i="1" s="1"/>
  <c r="I484" i="1"/>
  <c r="Q484" i="1"/>
  <c r="R484" i="1"/>
  <c r="S484" i="1" s="1"/>
  <c r="B484" i="1"/>
  <c r="C485" i="1" s="1"/>
  <c r="AF485" i="1" s="1"/>
  <c r="D485" i="1"/>
  <c r="E485" i="1"/>
  <c r="F485" i="1" s="1"/>
  <c r="G485" i="1"/>
  <c r="H485" i="1" s="1"/>
  <c r="I485" i="1"/>
  <c r="Q485" i="1"/>
  <c r="T485" i="1" s="1"/>
  <c r="U485" i="1" s="1"/>
  <c r="AY485" i="1" s="1"/>
  <c r="AZ485" i="1" s="1"/>
  <c r="R485" i="1"/>
  <c r="S485" i="1" s="1"/>
  <c r="B485" i="1"/>
  <c r="C486" i="1" s="1"/>
  <c r="AF486" i="1" s="1"/>
  <c r="D486" i="1"/>
  <c r="E486" i="1"/>
  <c r="F486" i="1" s="1"/>
  <c r="AM486" i="1" s="1"/>
  <c r="G486" i="1"/>
  <c r="H486" i="1" s="1"/>
  <c r="I486" i="1"/>
  <c r="Q486" i="1"/>
  <c r="X486" i="1" s="1"/>
  <c r="R486" i="1"/>
  <c r="S486" i="1" s="1"/>
  <c r="B486" i="1"/>
  <c r="C487" i="1" s="1"/>
  <c r="D487" i="1"/>
  <c r="E487" i="1"/>
  <c r="F487" i="1" s="1"/>
  <c r="G487" i="1"/>
  <c r="H487" i="1" s="1"/>
  <c r="I487" i="1"/>
  <c r="Q487" i="1"/>
  <c r="T487" i="1" s="1"/>
  <c r="U487" i="1" s="1"/>
  <c r="AY487" i="1" s="1"/>
  <c r="AZ487" i="1" s="1"/>
  <c r="R487" i="1"/>
  <c r="S487" i="1" s="1"/>
  <c r="B487" i="1"/>
  <c r="C488" i="1" s="1"/>
  <c r="D488" i="1"/>
  <c r="E488" i="1"/>
  <c r="F488" i="1" s="1"/>
  <c r="G488" i="1"/>
  <c r="H488" i="1" s="1"/>
  <c r="I488" i="1"/>
  <c r="Q488" i="1"/>
  <c r="R488" i="1"/>
  <c r="S488" i="1" s="1"/>
  <c r="B488" i="1"/>
  <c r="C489" i="1" s="1"/>
  <c r="AF489" i="1" s="1"/>
  <c r="D489" i="1"/>
  <c r="E489" i="1"/>
  <c r="F489" i="1" s="1"/>
  <c r="G489" i="1"/>
  <c r="H489" i="1" s="1"/>
  <c r="I489" i="1"/>
  <c r="Q489" i="1"/>
  <c r="T489" i="1" s="1"/>
  <c r="R489" i="1"/>
  <c r="S489" i="1" s="1"/>
  <c r="B489" i="1"/>
  <c r="C490" i="1" s="1"/>
  <c r="AF490" i="1" s="1"/>
  <c r="D490" i="1"/>
  <c r="E490" i="1"/>
  <c r="F490" i="1" s="1"/>
  <c r="AN490" i="1" s="1"/>
  <c r="G490" i="1"/>
  <c r="H490" i="1" s="1"/>
  <c r="I490" i="1"/>
  <c r="Q490" i="1"/>
  <c r="T490" i="1" s="1"/>
  <c r="R490" i="1"/>
  <c r="S490" i="1" s="1"/>
  <c r="B490" i="1"/>
  <c r="C491" i="1" s="1"/>
  <c r="AG491" i="1" s="1"/>
  <c r="D491" i="1"/>
  <c r="E491" i="1"/>
  <c r="F491" i="1" s="1"/>
  <c r="AR491" i="1" s="1"/>
  <c r="G491" i="1"/>
  <c r="H491" i="1" s="1"/>
  <c r="I491" i="1"/>
  <c r="Q491" i="1"/>
  <c r="R491" i="1"/>
  <c r="S491" i="1" s="1"/>
  <c r="B491" i="1"/>
  <c r="C492" i="1" s="1"/>
  <c r="AF492" i="1" s="1"/>
  <c r="D492" i="1"/>
  <c r="E492" i="1"/>
  <c r="F492" i="1" s="1"/>
  <c r="AN492" i="1" s="1"/>
  <c r="G492" i="1"/>
  <c r="H492" i="1" s="1"/>
  <c r="I492" i="1"/>
  <c r="Q492" i="1"/>
  <c r="X492" i="1" s="1"/>
  <c r="R492" i="1"/>
  <c r="S492" i="1" s="1"/>
  <c r="B492" i="1"/>
  <c r="C493" i="1" s="1"/>
  <c r="D493" i="1"/>
  <c r="E493" i="1"/>
  <c r="F493" i="1" s="1"/>
  <c r="G493" i="1"/>
  <c r="H493" i="1" s="1"/>
  <c r="I493" i="1"/>
  <c r="Q493" i="1"/>
  <c r="R493" i="1"/>
  <c r="S493" i="1" s="1"/>
  <c r="BE493" i="1" s="1"/>
  <c r="B493" i="1"/>
  <c r="C494" i="1" s="1"/>
  <c r="D494" i="1"/>
  <c r="E494" i="1"/>
  <c r="F494" i="1" s="1"/>
  <c r="BQ494" i="1" s="1"/>
  <c r="G494" i="1"/>
  <c r="H494" i="1" s="1"/>
  <c r="I494" i="1"/>
  <c r="Q494" i="1"/>
  <c r="T494" i="1" s="1"/>
  <c r="R494" i="1"/>
  <c r="S494" i="1" s="1"/>
  <c r="B494" i="1"/>
  <c r="C495" i="1" s="1"/>
  <c r="AF495" i="1" s="1"/>
  <c r="D495" i="1"/>
  <c r="E495" i="1"/>
  <c r="F495" i="1" s="1"/>
  <c r="G495" i="1"/>
  <c r="H495" i="1" s="1"/>
  <c r="I495" i="1"/>
  <c r="Q495" i="1"/>
  <c r="R495" i="1"/>
  <c r="S495" i="1" s="1"/>
  <c r="BM495" i="1" s="1"/>
  <c r="B495" i="1"/>
  <c r="C496" i="1" s="1"/>
  <c r="D496" i="1"/>
  <c r="E496" i="1"/>
  <c r="F496" i="1" s="1"/>
  <c r="AN496" i="1" s="1"/>
  <c r="G496" i="1"/>
  <c r="H496" i="1" s="1"/>
  <c r="I496" i="1"/>
  <c r="Q496" i="1"/>
  <c r="T496" i="1" s="1"/>
  <c r="U496" i="1" s="1"/>
  <c r="AY496" i="1" s="1"/>
  <c r="AZ496" i="1" s="1"/>
  <c r="R496" i="1"/>
  <c r="S496" i="1" s="1"/>
  <c r="B496" i="1"/>
  <c r="C497" i="1" s="1"/>
  <c r="AG497" i="1" s="1"/>
  <c r="D497" i="1"/>
  <c r="E497" i="1"/>
  <c r="F497" i="1" s="1"/>
  <c r="G497" i="1"/>
  <c r="H497" i="1" s="1"/>
  <c r="I497" i="1"/>
  <c r="Q497" i="1"/>
  <c r="R497" i="1"/>
  <c r="S497" i="1" s="1"/>
  <c r="B497" i="1"/>
  <c r="C498" i="1" s="1"/>
  <c r="AF498" i="1" s="1"/>
  <c r="D498" i="1"/>
  <c r="E498" i="1"/>
  <c r="F498" i="1" s="1"/>
  <c r="G498" i="1"/>
  <c r="H498" i="1" s="1"/>
  <c r="I498" i="1"/>
  <c r="Q498" i="1"/>
  <c r="T498" i="1" s="1"/>
  <c r="R498" i="1"/>
  <c r="S498" i="1" s="1"/>
  <c r="B498" i="1"/>
  <c r="C499" i="1" s="1"/>
  <c r="D499" i="1"/>
  <c r="E499" i="1"/>
  <c r="F499" i="1" s="1"/>
  <c r="G499" i="1"/>
  <c r="H499" i="1" s="1"/>
  <c r="I499" i="1"/>
  <c r="Q499" i="1"/>
  <c r="R499" i="1"/>
  <c r="S499" i="1" s="1"/>
  <c r="B499" i="1"/>
  <c r="C500" i="1" s="1"/>
  <c r="D500" i="1"/>
  <c r="E500" i="1"/>
  <c r="F500" i="1" s="1"/>
  <c r="BQ500" i="1" s="1"/>
  <c r="G500" i="1"/>
  <c r="H500" i="1" s="1"/>
  <c r="I500" i="1"/>
  <c r="Q500" i="1"/>
  <c r="T500" i="1" s="1"/>
  <c r="R500" i="1"/>
  <c r="S500" i="1" s="1"/>
  <c r="B500" i="1"/>
  <c r="C501" i="1" s="1"/>
  <c r="AF501" i="1" s="1"/>
  <c r="D501" i="1"/>
  <c r="E501" i="1"/>
  <c r="F501" i="1" s="1"/>
  <c r="AR501" i="1" s="1"/>
  <c r="G501" i="1"/>
  <c r="H501" i="1" s="1"/>
  <c r="I501" i="1"/>
  <c r="Q501" i="1"/>
  <c r="R501" i="1"/>
  <c r="S501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BL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BL23" i="1" s="1"/>
  <c r="R24" i="1"/>
  <c r="S24" i="1" s="1"/>
  <c r="R25" i="1"/>
  <c r="S25" i="1" s="1"/>
  <c r="R26" i="1"/>
  <c r="S26" i="1" s="1"/>
  <c r="R27" i="1"/>
  <c r="S27" i="1" s="1"/>
  <c r="R28" i="1"/>
  <c r="S28" i="1" s="1"/>
  <c r="Q8" i="1"/>
  <c r="T8" i="1" s="1"/>
  <c r="Q9" i="1"/>
  <c r="T9" i="1" s="1"/>
  <c r="Q10" i="1"/>
  <c r="Q11" i="1"/>
  <c r="T11" i="1" s="1"/>
  <c r="Q12" i="1"/>
  <c r="T12" i="1" s="1"/>
  <c r="U12" i="1" s="1"/>
  <c r="AY12" i="1" s="1"/>
  <c r="AZ12" i="1" s="1"/>
  <c r="Q13" i="1"/>
  <c r="X13" i="1" s="1"/>
  <c r="Q14" i="1"/>
  <c r="T14" i="1" s="1"/>
  <c r="Q15" i="1"/>
  <c r="T15" i="1" s="1"/>
  <c r="U15" i="1" s="1"/>
  <c r="AY15" i="1" s="1"/>
  <c r="AZ15" i="1" s="1"/>
  <c r="Q16" i="1"/>
  <c r="Q17" i="1"/>
  <c r="T17" i="1" s="1"/>
  <c r="U17" i="1" s="1"/>
  <c r="AY17" i="1" s="1"/>
  <c r="AZ17" i="1" s="1"/>
  <c r="Q18" i="1"/>
  <c r="X18" i="1" s="1"/>
  <c r="Q19" i="1"/>
  <c r="Q20" i="1"/>
  <c r="T20" i="1" s="1"/>
  <c r="Q21" i="1"/>
  <c r="T21" i="1" s="1"/>
  <c r="U21" i="1" s="1"/>
  <c r="AY21" i="1" s="1"/>
  <c r="AZ21" i="1" s="1"/>
  <c r="Q22" i="1"/>
  <c r="T22" i="1" s="1"/>
  <c r="U22" i="1" s="1"/>
  <c r="AY22" i="1" s="1"/>
  <c r="AZ22" i="1" s="1"/>
  <c r="Q23" i="1"/>
  <c r="T23" i="1" s="1"/>
  <c r="U23" i="1" s="1"/>
  <c r="AY23" i="1" s="1"/>
  <c r="AZ23" i="1" s="1"/>
  <c r="Q24" i="1"/>
  <c r="T24" i="1" s="1"/>
  <c r="Q25" i="1"/>
  <c r="T25" i="1" s="1"/>
  <c r="Q26" i="1"/>
  <c r="T26" i="1" s="1"/>
  <c r="Q27" i="1"/>
  <c r="T27" i="1" s="1"/>
  <c r="Q2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7" i="1"/>
  <c r="H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B7" i="1"/>
  <c r="C8" i="1" s="1"/>
  <c r="B8" i="1"/>
  <c r="C9" i="1" s="1"/>
  <c r="B9" i="1"/>
  <c r="C10" i="1" s="1"/>
  <c r="AF10" i="1" s="1"/>
  <c r="B10" i="1"/>
  <c r="C11" i="1" s="1"/>
  <c r="AF11" i="1" s="1"/>
  <c r="B11" i="1"/>
  <c r="C12" i="1" s="1"/>
  <c r="AF12" i="1" s="1"/>
  <c r="B12" i="1"/>
  <c r="C13" i="1" s="1"/>
  <c r="AG13" i="1" s="1"/>
  <c r="B13" i="1"/>
  <c r="C14" i="1" s="1"/>
  <c r="B14" i="1"/>
  <c r="C15" i="1" s="1"/>
  <c r="B15" i="1"/>
  <c r="C16" i="1" s="1"/>
  <c r="B16" i="1"/>
  <c r="C17" i="1" s="1"/>
  <c r="B17" i="1"/>
  <c r="C18" i="1" s="1"/>
  <c r="AF18" i="1" s="1"/>
  <c r="B18" i="1"/>
  <c r="C19" i="1" s="1"/>
  <c r="AF19" i="1" s="1"/>
  <c r="B19" i="1"/>
  <c r="C20" i="1" s="1"/>
  <c r="B20" i="1"/>
  <c r="C21" i="1" s="1"/>
  <c r="B21" i="1"/>
  <c r="C22" i="1" s="1"/>
  <c r="AF22" i="1" s="1"/>
  <c r="B22" i="1"/>
  <c r="C23" i="1" s="1"/>
  <c r="AF23" i="1" s="1"/>
  <c r="B23" i="1"/>
  <c r="C24" i="1" s="1"/>
  <c r="AF24" i="1" s="1"/>
  <c r="B24" i="1"/>
  <c r="C25" i="1" s="1"/>
  <c r="AF25" i="1" s="1"/>
  <c r="B25" i="1"/>
  <c r="C26" i="1" s="1"/>
  <c r="B26" i="1"/>
  <c r="C27" i="1" s="1"/>
  <c r="B27" i="1"/>
  <c r="C28" i="1" s="1"/>
  <c r="R7" i="1"/>
  <c r="S7" i="1" s="1"/>
  <c r="Q7" i="1"/>
  <c r="T7" i="1" s="1"/>
  <c r="U7" i="1" s="1"/>
  <c r="AY7" i="1" s="1"/>
  <c r="AZ7" i="1" s="1"/>
  <c r="I7" i="1"/>
  <c r="E7" i="1"/>
  <c r="F7" i="1" s="1"/>
  <c r="AM7" i="1" s="1"/>
  <c r="D7" i="1"/>
  <c r="B6" i="1"/>
  <c r="C7" i="1" s="1"/>
  <c r="AF7" i="1" s="1"/>
  <c r="BM452" i="1" l="1"/>
  <c r="BG365" i="1"/>
  <c r="BL257" i="1"/>
  <c r="BM25" i="1"/>
  <c r="BL401" i="1"/>
  <c r="BL68" i="1"/>
  <c r="BK490" i="1"/>
  <c r="BG353" i="1"/>
  <c r="BL305" i="1"/>
  <c r="BM444" i="1"/>
  <c r="BF449" i="1"/>
  <c r="BL161" i="1"/>
  <c r="BF377" i="1"/>
  <c r="BL221" i="1"/>
  <c r="BL216" i="1"/>
  <c r="BL262" i="1"/>
  <c r="BL82" i="1"/>
  <c r="BL77" i="1"/>
  <c r="BM346" i="1"/>
  <c r="BE130" i="1"/>
  <c r="BL310" i="1"/>
  <c r="BL118" i="1"/>
  <c r="BM106" i="1"/>
  <c r="BL322" i="1"/>
  <c r="BH485" i="1"/>
  <c r="BG437" i="1"/>
  <c r="BL113" i="1"/>
  <c r="BM300" i="1"/>
  <c r="BJ293" i="1"/>
  <c r="BL245" i="1"/>
  <c r="BM27" i="1"/>
  <c r="BO329" i="1"/>
  <c r="BE389" i="1"/>
  <c r="BC185" i="1"/>
  <c r="BN137" i="1"/>
  <c r="BL41" i="1"/>
  <c r="BL425" i="1"/>
  <c r="BL317" i="1"/>
  <c r="BL204" i="1"/>
  <c r="BL15" i="1"/>
  <c r="BL461" i="1"/>
  <c r="BL341" i="1"/>
  <c r="BL65" i="1"/>
  <c r="BL276" i="1"/>
  <c r="BC168" i="1"/>
  <c r="BE144" i="1"/>
  <c r="BL84" i="1"/>
  <c r="BL252" i="1"/>
  <c r="BN430" i="1"/>
  <c r="BL219" i="1"/>
  <c r="BM399" i="1"/>
  <c r="BM279" i="1"/>
  <c r="BL265" i="1"/>
  <c r="BL324" i="1"/>
  <c r="BL180" i="1"/>
  <c r="BJ48" i="1"/>
  <c r="BT27" i="1"/>
  <c r="BD420" i="1"/>
  <c r="BL192" i="1"/>
  <c r="BM132" i="1"/>
  <c r="BJ480" i="1"/>
  <c r="BJ456" i="1"/>
  <c r="BI336" i="1"/>
  <c r="BL288" i="1"/>
  <c r="BM432" i="1"/>
  <c r="BM171" i="1"/>
  <c r="BS371" i="1"/>
  <c r="BL396" i="1"/>
  <c r="BJ384" i="1"/>
  <c r="BL156" i="1"/>
  <c r="BL108" i="1"/>
  <c r="BL197" i="1"/>
  <c r="BL228" i="1"/>
  <c r="BM72" i="1"/>
  <c r="BL36" i="1"/>
  <c r="BO406" i="1"/>
  <c r="BF286" i="1"/>
  <c r="BL178" i="1"/>
  <c r="BS484" i="1"/>
  <c r="BM483" i="1"/>
  <c r="BM423" i="1"/>
  <c r="BI468" i="1"/>
  <c r="BS376" i="1"/>
  <c r="BR25" i="1"/>
  <c r="BP153" i="1"/>
  <c r="BM375" i="1"/>
  <c r="BL351" i="1"/>
  <c r="BL411" i="1"/>
  <c r="BM147" i="1"/>
  <c r="BM344" i="1"/>
  <c r="BK129" i="1"/>
  <c r="BO487" i="1"/>
  <c r="BC391" i="1"/>
  <c r="BL17" i="1"/>
  <c r="BL119" i="1"/>
  <c r="BK301" i="1"/>
  <c r="BL49" i="1"/>
  <c r="BE143" i="1"/>
  <c r="BL433" i="1"/>
  <c r="BL284" i="1"/>
  <c r="BH469" i="1"/>
  <c r="BL457" i="1"/>
  <c r="BL138" i="1"/>
  <c r="BL261" i="1"/>
  <c r="BL73" i="1"/>
  <c r="BL16" i="1"/>
  <c r="BF492" i="1"/>
  <c r="BI312" i="1"/>
  <c r="BL229" i="1"/>
  <c r="BL109" i="1"/>
  <c r="BL212" i="1"/>
  <c r="BL263" i="1"/>
  <c r="BL395" i="1"/>
  <c r="BM429" i="1"/>
  <c r="BL57" i="1"/>
  <c r="BL186" i="1"/>
  <c r="BM356" i="1"/>
  <c r="BO427" i="1"/>
  <c r="BL115" i="1"/>
  <c r="BL273" i="1"/>
  <c r="BL162" i="1"/>
  <c r="BD475" i="1"/>
  <c r="BM488" i="1"/>
  <c r="BL283" i="1"/>
  <c r="BP251" i="1"/>
  <c r="BS71" i="1"/>
  <c r="BM176" i="1"/>
  <c r="BL32" i="1"/>
  <c r="BL403" i="1"/>
  <c r="BD367" i="1"/>
  <c r="BS107" i="1"/>
  <c r="BL199" i="1"/>
  <c r="BL55" i="1"/>
  <c r="BC499" i="1"/>
  <c r="BL489" i="1"/>
  <c r="BL379" i="1"/>
  <c r="BE331" i="1"/>
  <c r="BL223" i="1"/>
  <c r="BH355" i="1"/>
  <c r="BU59" i="1"/>
  <c r="BL295" i="1"/>
  <c r="BM211" i="1"/>
  <c r="BS347" i="1"/>
  <c r="BL79" i="1"/>
  <c r="BM500" i="1"/>
  <c r="BM380" i="1"/>
  <c r="BM289" i="1"/>
  <c r="BL270" i="1"/>
  <c r="BM501" i="1"/>
  <c r="BI325" i="1"/>
  <c r="BH383" i="1"/>
  <c r="BL33" i="1"/>
  <c r="BM361" i="1"/>
  <c r="BM422" i="1"/>
  <c r="BL59" i="1"/>
  <c r="BN357" i="1"/>
  <c r="BL157" i="1"/>
  <c r="BM328" i="1"/>
  <c r="BL230" i="1"/>
  <c r="BM352" i="1"/>
  <c r="BL232" i="1"/>
  <c r="BL309" i="1"/>
  <c r="BU438" i="1"/>
  <c r="BM410" i="1"/>
  <c r="BL35" i="1"/>
  <c r="BL69" i="1"/>
  <c r="BM477" i="1"/>
  <c r="BC417" i="1"/>
  <c r="BL117" i="1"/>
  <c r="BM400" i="1"/>
  <c r="BK290" i="1"/>
  <c r="BL38" i="1"/>
  <c r="BL134" i="1"/>
  <c r="BO451" i="1"/>
  <c r="BL319" i="1"/>
  <c r="BK307" i="1"/>
  <c r="BL31" i="1"/>
  <c r="BM196" i="1"/>
  <c r="BL266" i="1"/>
  <c r="BN62" i="1"/>
  <c r="BS397" i="1"/>
  <c r="BL47" i="1"/>
  <c r="BL74" i="1"/>
  <c r="BT246" i="1"/>
  <c r="BL436" i="1"/>
  <c r="BD463" i="1"/>
  <c r="BE439" i="1"/>
  <c r="BL415" i="1"/>
  <c r="BL163" i="1"/>
  <c r="BI127" i="1"/>
  <c r="BL465" i="1"/>
  <c r="BL237" i="1"/>
  <c r="BL343" i="1"/>
  <c r="BI271" i="1"/>
  <c r="BM259" i="1"/>
  <c r="BP239" i="1"/>
  <c r="BU227" i="1"/>
  <c r="BL145" i="1"/>
  <c r="BM121" i="1"/>
  <c r="BM97" i="1"/>
  <c r="BL470" i="1"/>
  <c r="BL446" i="1"/>
  <c r="BF484" i="1"/>
  <c r="BE386" i="1"/>
  <c r="BL242" i="1"/>
  <c r="BL11" i="1"/>
  <c r="BH445" i="1"/>
  <c r="BC421" i="1"/>
  <c r="BM337" i="1"/>
  <c r="BM241" i="1"/>
  <c r="BM217" i="1"/>
  <c r="BL150" i="1"/>
  <c r="BM472" i="1"/>
  <c r="BL297" i="1"/>
  <c r="BM402" i="1"/>
  <c r="BM251" i="1"/>
  <c r="BL234" i="1"/>
  <c r="BM434" i="1"/>
  <c r="BL215" i="1"/>
  <c r="BU164" i="1"/>
  <c r="BU17" i="1"/>
  <c r="BL83" i="1"/>
  <c r="BL338" i="1"/>
  <c r="BT435" i="1"/>
  <c r="BL431" i="1"/>
  <c r="BL311" i="1"/>
  <c r="BG206" i="1"/>
  <c r="BL182" i="1"/>
  <c r="BL158" i="1"/>
  <c r="BL409" i="1"/>
  <c r="BO254" i="1"/>
  <c r="BT360" i="1"/>
  <c r="BL169" i="1"/>
  <c r="BL112" i="1"/>
  <c r="BU378" i="1"/>
  <c r="BI86" i="1"/>
  <c r="BL393" i="1"/>
  <c r="BP361" i="1"/>
  <c r="BL285" i="1"/>
  <c r="BU49" i="1"/>
  <c r="BL374" i="1"/>
  <c r="BR258" i="1"/>
  <c r="BL146" i="1"/>
  <c r="BT270" i="1"/>
  <c r="BU430" i="1"/>
  <c r="BR469" i="1"/>
  <c r="BL225" i="1"/>
  <c r="BL45" i="1"/>
  <c r="BG350" i="1"/>
  <c r="BH110" i="1"/>
  <c r="BR433" i="1"/>
  <c r="BP199" i="1"/>
  <c r="BS46" i="1"/>
  <c r="BP363" i="1"/>
  <c r="BL18" i="1"/>
  <c r="BS414" i="1"/>
  <c r="BU354" i="1"/>
  <c r="BN194" i="1"/>
  <c r="BG122" i="1"/>
  <c r="BS84" i="1"/>
  <c r="BU399" i="1"/>
  <c r="BT375" i="1"/>
  <c r="BM381" i="1"/>
  <c r="BM494" i="1"/>
  <c r="BH362" i="1"/>
  <c r="BO278" i="1"/>
  <c r="BS344" i="1"/>
  <c r="BR421" i="1"/>
  <c r="BP145" i="1"/>
  <c r="BS475" i="1"/>
  <c r="BS334" i="1"/>
  <c r="BM458" i="1"/>
  <c r="BS390" i="1"/>
  <c r="BS366" i="1"/>
  <c r="BL50" i="1"/>
  <c r="BT480" i="1"/>
  <c r="BT418" i="1"/>
  <c r="BL405" i="1"/>
  <c r="BL201" i="1"/>
  <c r="BL105" i="1"/>
  <c r="BL349" i="1"/>
  <c r="BU173" i="1"/>
  <c r="BU460" i="1"/>
  <c r="BT280" i="1"/>
  <c r="BU466" i="1"/>
  <c r="BT196" i="1"/>
  <c r="BL277" i="1"/>
  <c r="BS458" i="1"/>
  <c r="BS499" i="1"/>
  <c r="BU274" i="1"/>
  <c r="BU388" i="1"/>
  <c r="BT315" i="1"/>
  <c r="BT352" i="1"/>
  <c r="BS304" i="1"/>
  <c r="BS262" i="1"/>
  <c r="BT70" i="1"/>
  <c r="BS350" i="1"/>
  <c r="BU319" i="1"/>
  <c r="BU295" i="1"/>
  <c r="BP250" i="1"/>
  <c r="BR387" i="1"/>
  <c r="BR291" i="1"/>
  <c r="BU147" i="1"/>
  <c r="BL189" i="1"/>
  <c r="BP175" i="1"/>
  <c r="BS424" i="1"/>
  <c r="BL148" i="1"/>
  <c r="BT271" i="1"/>
  <c r="BM152" i="1"/>
  <c r="BU454" i="1"/>
  <c r="BM450" i="1"/>
  <c r="BU394" i="1"/>
  <c r="BU320" i="1"/>
  <c r="BS328" i="1"/>
  <c r="BR141" i="1"/>
  <c r="BT456" i="1"/>
  <c r="BL56" i="1"/>
  <c r="BT203" i="1"/>
  <c r="BL26" i="1"/>
  <c r="BD274" i="1"/>
  <c r="BE214" i="1"/>
  <c r="BI58" i="1"/>
  <c r="BT211" i="1"/>
  <c r="BL205" i="1"/>
  <c r="BU184" i="1"/>
  <c r="BL491" i="1"/>
  <c r="BM419" i="1"/>
  <c r="BL335" i="1"/>
  <c r="BS448" i="1"/>
  <c r="BS482" i="1"/>
  <c r="BS446" i="1"/>
  <c r="BM418" i="1"/>
  <c r="BT338" i="1"/>
  <c r="BU343" i="1"/>
  <c r="BM339" i="1"/>
  <c r="BM255" i="1"/>
  <c r="BL195" i="1"/>
  <c r="BT55" i="1"/>
  <c r="BP479" i="1"/>
  <c r="BU412" i="1"/>
  <c r="BP357" i="1"/>
  <c r="BS57" i="1"/>
  <c r="BU408" i="1"/>
  <c r="BT288" i="1"/>
  <c r="BM498" i="1"/>
  <c r="BF486" i="1"/>
  <c r="BL390" i="1"/>
  <c r="BS331" i="1"/>
  <c r="BT223" i="1"/>
  <c r="BP365" i="1"/>
  <c r="BR125" i="1"/>
  <c r="BP65" i="1"/>
  <c r="BS134" i="1"/>
  <c r="BL210" i="1"/>
  <c r="BL198" i="1"/>
  <c r="BT190" i="1"/>
  <c r="BL78" i="1"/>
  <c r="BT34" i="1"/>
  <c r="BS434" i="1"/>
  <c r="BM203" i="1"/>
  <c r="BP31" i="1"/>
  <c r="BR244" i="1"/>
  <c r="BT336" i="1"/>
  <c r="BP281" i="1"/>
  <c r="BU314" i="1"/>
  <c r="BS358" i="1"/>
  <c r="BT178" i="1"/>
  <c r="BP267" i="1"/>
  <c r="BS374" i="1"/>
  <c r="BL20" i="1"/>
  <c r="BS440" i="1"/>
  <c r="BR236" i="1"/>
  <c r="BL52" i="1"/>
  <c r="BS463" i="1"/>
  <c r="BS293" i="1"/>
  <c r="BS415" i="1"/>
  <c r="BS259" i="1"/>
  <c r="BS235" i="1"/>
  <c r="BP127" i="1"/>
  <c r="BT209" i="1"/>
  <c r="BT370" i="1"/>
  <c r="BS310" i="1"/>
  <c r="BT298" i="1"/>
  <c r="BS202" i="1"/>
  <c r="BU180" i="1"/>
  <c r="BR425" i="1"/>
  <c r="BU447" i="1"/>
  <c r="BL323" i="1"/>
  <c r="BR39" i="1"/>
  <c r="BS139" i="1"/>
  <c r="BL304" i="1"/>
  <c r="BU116" i="1"/>
  <c r="BP496" i="1"/>
  <c r="BP401" i="1"/>
  <c r="BU269" i="1"/>
  <c r="BL19" i="1"/>
  <c r="BU357" i="1"/>
  <c r="BS485" i="1"/>
  <c r="BP449" i="1"/>
  <c r="BS501" i="1"/>
  <c r="BL398" i="1"/>
  <c r="BP369" i="1"/>
  <c r="BR321" i="1"/>
  <c r="BR309" i="1"/>
  <c r="BP261" i="1"/>
  <c r="BP249" i="1"/>
  <c r="BL218" i="1"/>
  <c r="BC170" i="1"/>
  <c r="BP329" i="1"/>
  <c r="BP221" i="1"/>
  <c r="BP183" i="1"/>
  <c r="BP265" i="1"/>
  <c r="BR482" i="1"/>
  <c r="BP455" i="1"/>
  <c r="BT179" i="1"/>
  <c r="BU95" i="1"/>
  <c r="BU350" i="1"/>
  <c r="BS473" i="1"/>
  <c r="BT286" i="1"/>
  <c r="BS272" i="1"/>
  <c r="BU493" i="1"/>
  <c r="BU217" i="1"/>
  <c r="BM28" i="1"/>
  <c r="BU316" i="1"/>
  <c r="BL264" i="1"/>
  <c r="BS497" i="1"/>
  <c r="BR353" i="1"/>
  <c r="BP477" i="1"/>
  <c r="BS465" i="1"/>
  <c r="BE413" i="1"/>
  <c r="BP309" i="1"/>
  <c r="BL53" i="1"/>
  <c r="BR45" i="1"/>
  <c r="BR249" i="1"/>
  <c r="BS406" i="1"/>
  <c r="BT346" i="1"/>
  <c r="BU322" i="1"/>
  <c r="BU82" i="1"/>
  <c r="BP409" i="1"/>
  <c r="BS492" i="1"/>
  <c r="BU443" i="1"/>
  <c r="BT199" i="1"/>
  <c r="BP15" i="1"/>
  <c r="BG408" i="1"/>
  <c r="BS400" i="1"/>
  <c r="BT328" i="1"/>
  <c r="BT319" i="1"/>
  <c r="BP247" i="1"/>
  <c r="BU223" i="1"/>
  <c r="BQ451" i="1"/>
  <c r="BR199" i="1"/>
  <c r="BU283" i="1"/>
  <c r="BS481" i="1"/>
  <c r="BP289" i="1"/>
  <c r="BS157" i="1"/>
  <c r="BP480" i="1"/>
  <c r="BS405" i="1"/>
  <c r="BP93" i="1"/>
  <c r="BS81" i="1"/>
  <c r="BS408" i="1"/>
  <c r="BR127" i="1"/>
  <c r="BU403" i="1"/>
  <c r="BP135" i="1"/>
  <c r="BT330" i="1"/>
  <c r="BT155" i="1"/>
  <c r="BT422" i="1"/>
  <c r="BC394" i="1"/>
  <c r="BT326" i="1"/>
  <c r="BL238" i="1"/>
  <c r="BL154" i="1"/>
  <c r="BU110" i="1"/>
  <c r="BR405" i="1"/>
  <c r="BS442" i="1"/>
  <c r="BT442" i="1"/>
  <c r="BS253" i="1"/>
  <c r="BR234" i="1"/>
  <c r="BT249" i="1"/>
  <c r="BP395" i="1"/>
  <c r="AA326" i="1"/>
  <c r="BU326" i="1"/>
  <c r="BL175" i="1"/>
  <c r="BL151" i="1"/>
  <c r="BL139" i="1"/>
  <c r="BT131" i="1"/>
  <c r="BS119" i="1"/>
  <c r="BT193" i="1"/>
  <c r="BU364" i="1"/>
  <c r="BU292" i="1"/>
  <c r="T139" i="1"/>
  <c r="U139" i="1" s="1"/>
  <c r="AY139" i="1" s="1"/>
  <c r="AZ139" i="1" s="1"/>
  <c r="BT139" i="1"/>
  <c r="BT454" i="1"/>
  <c r="BT282" i="1"/>
  <c r="BU138" i="1"/>
  <c r="BU436" i="1"/>
  <c r="BS203" i="1"/>
  <c r="BS487" i="1"/>
  <c r="BT331" i="1"/>
  <c r="BP451" i="1"/>
  <c r="BT295" i="1"/>
  <c r="BQ127" i="1"/>
  <c r="BS177" i="1"/>
  <c r="BU453" i="1"/>
  <c r="BT302" i="1"/>
  <c r="BS432" i="1"/>
  <c r="BS264" i="1"/>
  <c r="BS288" i="1"/>
  <c r="BS369" i="1"/>
  <c r="BP201" i="1"/>
  <c r="BP189" i="1"/>
  <c r="BT254" i="1"/>
  <c r="BP218" i="1"/>
  <c r="BU161" i="1"/>
  <c r="BL133" i="1"/>
  <c r="BL61" i="1"/>
  <c r="BP53" i="1"/>
  <c r="BT408" i="1"/>
  <c r="BQ285" i="1"/>
  <c r="BQ249" i="1"/>
  <c r="BS439" i="1"/>
  <c r="BT391" i="1"/>
  <c r="BP307" i="1"/>
  <c r="BS91" i="1"/>
  <c r="BT43" i="1"/>
  <c r="BP482" i="1"/>
  <c r="BT395" i="1"/>
  <c r="BQ345" i="1"/>
  <c r="BU307" i="1"/>
  <c r="BU280" i="1"/>
  <c r="BU225" i="1"/>
  <c r="BR175" i="1"/>
  <c r="BQ93" i="1"/>
  <c r="BT105" i="1"/>
  <c r="BP285" i="1"/>
  <c r="BU278" i="1"/>
  <c r="BL7" i="1"/>
  <c r="BS384" i="1"/>
  <c r="BL224" i="1"/>
  <c r="BM128" i="1"/>
  <c r="BU36" i="1"/>
  <c r="BS480" i="1"/>
  <c r="BU432" i="1"/>
  <c r="BU384" i="1"/>
  <c r="BU338" i="1"/>
  <c r="BT307" i="1"/>
  <c r="BT225" i="1"/>
  <c r="BQ175" i="1"/>
  <c r="BT91" i="1"/>
  <c r="BR203" i="1"/>
  <c r="BT74" i="1"/>
  <c r="BR93" i="1"/>
  <c r="BP377" i="1"/>
  <c r="BS341" i="1"/>
  <c r="BP317" i="1"/>
  <c r="BP197" i="1"/>
  <c r="BU185" i="1"/>
  <c r="BR480" i="1"/>
  <c r="BQ429" i="1"/>
  <c r="BU379" i="1"/>
  <c r="BR307" i="1"/>
  <c r="BU271" i="1"/>
  <c r="BS225" i="1"/>
  <c r="BQ141" i="1"/>
  <c r="BU81" i="1"/>
  <c r="BS249" i="1"/>
  <c r="BT311" i="1"/>
  <c r="BT107" i="1"/>
  <c r="BQ482" i="1"/>
  <c r="BU395" i="1"/>
  <c r="BR345" i="1"/>
  <c r="BS311" i="1"/>
  <c r="BR179" i="1"/>
  <c r="BR21" i="1"/>
  <c r="BT382" i="1"/>
  <c r="BT214" i="1"/>
  <c r="BT106" i="1"/>
  <c r="BQ480" i="1"/>
  <c r="BU376" i="1"/>
  <c r="BU336" i="1"/>
  <c r="BS302" i="1"/>
  <c r="BQ225" i="1"/>
  <c r="BP141" i="1"/>
  <c r="BU422" i="1"/>
  <c r="BU299" i="1"/>
  <c r="BU263" i="1"/>
  <c r="BU74" i="1"/>
  <c r="BU479" i="1"/>
  <c r="BM448" i="1"/>
  <c r="BS395" i="1"/>
  <c r="BT371" i="1"/>
  <c r="BT368" i="1"/>
  <c r="BT359" i="1"/>
  <c r="BS299" i="1"/>
  <c r="BT296" i="1"/>
  <c r="BP275" i="1"/>
  <c r="BT251" i="1"/>
  <c r="BR239" i="1"/>
  <c r="BT227" i="1"/>
  <c r="BS167" i="1"/>
  <c r="BS131" i="1"/>
  <c r="BT119" i="1"/>
  <c r="BS95" i="1"/>
  <c r="BU501" i="1"/>
  <c r="BU467" i="1"/>
  <c r="BR331" i="1"/>
  <c r="BT299" i="1"/>
  <c r="BS263" i="1"/>
  <c r="BR218" i="1"/>
  <c r="BU46" i="1"/>
  <c r="BS359" i="1"/>
  <c r="BU107" i="1"/>
  <c r="BS273" i="1"/>
  <c r="BP484" i="1"/>
  <c r="BL441" i="1"/>
  <c r="BT424" i="1"/>
  <c r="BU400" i="1"/>
  <c r="BM333" i="1"/>
  <c r="BU328" i="1"/>
  <c r="BT256" i="1"/>
  <c r="BP220" i="1"/>
  <c r="BL141" i="1"/>
  <c r="BT501" i="1"/>
  <c r="BT467" i="1"/>
  <c r="BQ369" i="1"/>
  <c r="BR256" i="1"/>
  <c r="BQ218" i="1"/>
  <c r="BP129" i="1"/>
  <c r="BT36" i="1"/>
  <c r="BS454" i="1"/>
  <c r="BU106" i="1"/>
  <c r="BU461" i="1"/>
  <c r="BT310" i="1"/>
  <c r="BP77" i="1"/>
  <c r="BR313" i="1"/>
  <c r="BR389" i="1"/>
  <c r="BS462" i="1"/>
  <c r="BS78" i="1"/>
  <c r="BR167" i="1"/>
  <c r="BP490" i="1"/>
  <c r="BR461" i="1"/>
  <c r="BQ405" i="1"/>
  <c r="BU365" i="1"/>
  <c r="BS280" i="1"/>
  <c r="BU239" i="1"/>
  <c r="BS190" i="1"/>
  <c r="BR65" i="1"/>
  <c r="BS178" i="1"/>
  <c r="BS461" i="1"/>
  <c r="BS407" i="1"/>
  <c r="BQ449" i="1"/>
  <c r="BP419" i="1"/>
  <c r="BP353" i="1"/>
  <c r="BT322" i="1"/>
  <c r="BU293" i="1"/>
  <c r="BU262" i="1"/>
  <c r="BS34" i="1"/>
  <c r="BO240" i="1"/>
  <c r="BS100" i="1"/>
  <c r="BQ496" i="1"/>
  <c r="BP486" i="1"/>
  <c r="BU477" i="1"/>
  <c r="BQ461" i="1"/>
  <c r="BU448" i="1"/>
  <c r="BS430" i="1"/>
  <c r="BU418" i="1"/>
  <c r="BP405" i="1"/>
  <c r="BU381" i="1"/>
  <c r="BT365" i="1"/>
  <c r="BU352" i="1"/>
  <c r="BQ321" i="1"/>
  <c r="BS307" i="1"/>
  <c r="BT262" i="1"/>
  <c r="BT239" i="1"/>
  <c r="BP217" i="1"/>
  <c r="BQ189" i="1"/>
  <c r="BU91" i="1"/>
  <c r="BQ65" i="1"/>
  <c r="BU31" i="1"/>
  <c r="BP413" i="1"/>
  <c r="BS466" i="1"/>
  <c r="BR341" i="1"/>
  <c r="BU310" i="1"/>
  <c r="BS416" i="1"/>
  <c r="BS490" i="1"/>
  <c r="BR490" i="1"/>
  <c r="BP437" i="1"/>
  <c r="BU34" i="1"/>
  <c r="BQ353" i="1"/>
  <c r="BT477" i="1"/>
  <c r="BS239" i="1"/>
  <c r="BR13" i="1"/>
  <c r="BT410" i="1"/>
  <c r="BT362" i="1"/>
  <c r="BT278" i="1"/>
  <c r="BP242" i="1"/>
  <c r="BT50" i="1"/>
  <c r="BP494" i="1"/>
  <c r="BT485" i="1"/>
  <c r="BT455" i="1"/>
  <c r="BR443" i="1"/>
  <c r="BT429" i="1"/>
  <c r="BS418" i="1"/>
  <c r="BT403" i="1"/>
  <c r="BR381" i="1"/>
  <c r="BR365" i="1"/>
  <c r="BQ347" i="1"/>
  <c r="BS333" i="1"/>
  <c r="BQ307" i="1"/>
  <c r="BS286" i="1"/>
  <c r="BR273" i="1"/>
  <c r="BR259" i="1"/>
  <c r="BQ239" i="1"/>
  <c r="BS214" i="1"/>
  <c r="BT185" i="1"/>
  <c r="BS148" i="1"/>
  <c r="BQ125" i="1"/>
  <c r="BR53" i="1"/>
  <c r="BR15" i="1"/>
  <c r="BT413" i="1"/>
  <c r="BQ425" i="1"/>
  <c r="BT358" i="1"/>
  <c r="BT46" i="1"/>
  <c r="BT490" i="1"/>
  <c r="BR437" i="1"/>
  <c r="BT389" i="1"/>
  <c r="BR269" i="1"/>
  <c r="BS389" i="1"/>
  <c r="BT461" i="1"/>
  <c r="BT263" i="1"/>
  <c r="BU318" i="1"/>
  <c r="BU485" i="1"/>
  <c r="BP461" i="1"/>
  <c r="BU429" i="1"/>
  <c r="BS381" i="1"/>
  <c r="BT333" i="1"/>
  <c r="BU261" i="1"/>
  <c r="BT367" i="1"/>
  <c r="BR190" i="1"/>
  <c r="BU492" i="1"/>
  <c r="BU473" i="1"/>
  <c r="BS455" i="1"/>
  <c r="BQ443" i="1"/>
  <c r="BS429" i="1"/>
  <c r="BR417" i="1"/>
  <c r="BS403" i="1"/>
  <c r="BQ381" i="1"/>
  <c r="BS360" i="1"/>
  <c r="BU346" i="1"/>
  <c r="BR333" i="1"/>
  <c r="BT314" i="1"/>
  <c r="BU285" i="1"/>
  <c r="BQ273" i="1"/>
  <c r="BQ259" i="1"/>
  <c r="BU235" i="1"/>
  <c r="BR214" i="1"/>
  <c r="BT110" i="1"/>
  <c r="BT82" i="1"/>
  <c r="BQ53" i="1"/>
  <c r="BQ15" i="1"/>
  <c r="BU490" i="1"/>
  <c r="BS437" i="1"/>
  <c r="BP425" i="1"/>
  <c r="BQ437" i="1"/>
  <c r="BQ341" i="1"/>
  <c r="BR222" i="1"/>
  <c r="BQ490" i="1"/>
  <c r="BR449" i="1"/>
  <c r="BP489" i="1"/>
  <c r="BS393" i="1"/>
  <c r="BU165" i="1"/>
  <c r="BS443" i="1"/>
  <c r="BS365" i="1"/>
  <c r="BP321" i="1"/>
  <c r="BM440" i="1"/>
  <c r="BM404" i="1"/>
  <c r="BP252" i="1"/>
  <c r="BR204" i="1"/>
  <c r="BT492" i="1"/>
  <c r="BU484" i="1"/>
  <c r="BT473" i="1"/>
  <c r="BU442" i="1"/>
  <c r="BR429" i="1"/>
  <c r="BQ417" i="1"/>
  <c r="BR403" i="1"/>
  <c r="BP381" i="1"/>
  <c r="BU359" i="1"/>
  <c r="BQ333" i="1"/>
  <c r="BU311" i="1"/>
  <c r="BR305" i="1"/>
  <c r="BT285" i="1"/>
  <c r="BP273" i="1"/>
  <c r="BP259" i="1"/>
  <c r="BS227" i="1"/>
  <c r="BS110" i="1"/>
  <c r="BS82" i="1"/>
  <c r="BU249" i="1"/>
  <c r="BT381" i="1"/>
  <c r="BT378" i="1"/>
  <c r="BS102" i="1"/>
  <c r="AM488" i="1"/>
  <c r="BS488" i="1"/>
  <c r="BP467" i="1"/>
  <c r="BS467" i="1"/>
  <c r="BT443" i="1"/>
  <c r="BP443" i="1"/>
  <c r="BS188" i="1"/>
  <c r="BT188" i="1"/>
  <c r="BT397" i="1"/>
  <c r="AM469" i="1"/>
  <c r="BS469" i="1"/>
  <c r="AR445" i="1"/>
  <c r="BP445" i="1"/>
  <c r="BP385" i="1"/>
  <c r="BQ385" i="1"/>
  <c r="BR385" i="1"/>
  <c r="BQ373" i="1"/>
  <c r="BU373" i="1"/>
  <c r="BU277" i="1"/>
  <c r="BQ277" i="1"/>
  <c r="BR277" i="1"/>
  <c r="AQ121" i="1"/>
  <c r="BQ121" i="1"/>
  <c r="BP121" i="1"/>
  <c r="BL93" i="1"/>
  <c r="BU424" i="1"/>
  <c r="AM498" i="1"/>
  <c r="BT498" i="1"/>
  <c r="BU498" i="1"/>
  <c r="AN474" i="1"/>
  <c r="BU474" i="1"/>
  <c r="BS426" i="1"/>
  <c r="BT426" i="1"/>
  <c r="BU426" i="1"/>
  <c r="BS342" i="1"/>
  <c r="BT342" i="1"/>
  <c r="T333" i="1"/>
  <c r="U333" i="1" s="1"/>
  <c r="AY333" i="1" s="1"/>
  <c r="AZ333" i="1" s="1"/>
  <c r="BP333" i="1"/>
  <c r="BS285" i="1"/>
  <c r="BR285" i="1"/>
  <c r="T225" i="1"/>
  <c r="U225" i="1" s="1"/>
  <c r="AY225" i="1" s="1"/>
  <c r="AZ225" i="1" s="1"/>
  <c r="BP225" i="1"/>
  <c r="BT174" i="1"/>
  <c r="BQ174" i="1"/>
  <c r="T165" i="1"/>
  <c r="U165" i="1" s="1"/>
  <c r="AY165" i="1" s="1"/>
  <c r="AZ165" i="1" s="1"/>
  <c r="BP165" i="1"/>
  <c r="BS162" i="1"/>
  <c r="BU162" i="1"/>
  <c r="BT102" i="1"/>
  <c r="BU102" i="1"/>
  <c r="BR347" i="1"/>
  <c r="BT95" i="1"/>
  <c r="BP287" i="1"/>
  <c r="BR395" i="1"/>
  <c r="BS326" i="1"/>
  <c r="BT484" i="1"/>
  <c r="BT453" i="1"/>
  <c r="BR441" i="1"/>
  <c r="BU407" i="1"/>
  <c r="BR371" i="1"/>
  <c r="BT357" i="1"/>
  <c r="BP299" i="1"/>
  <c r="BT261" i="1"/>
  <c r="BT497" i="1"/>
  <c r="BC466" i="1"/>
  <c r="BL370" i="1"/>
  <c r="BK334" i="1"/>
  <c r="BT293" i="1"/>
  <c r="BM94" i="1"/>
  <c r="BL46" i="1"/>
  <c r="BU497" i="1"/>
  <c r="BR492" i="1"/>
  <c r="BS489" i="1"/>
  <c r="BR484" i="1"/>
  <c r="BT479" i="1"/>
  <c r="BS472" i="1"/>
  <c r="BR465" i="1"/>
  <c r="BT458" i="1"/>
  <c r="BS453" i="1"/>
  <c r="BU446" i="1"/>
  <c r="BQ441" i="1"/>
  <c r="BT432" i="1"/>
  <c r="BU427" i="1"/>
  <c r="BU419" i="1"/>
  <c r="BT407" i="1"/>
  <c r="BR401" i="1"/>
  <c r="BR393" i="1"/>
  <c r="BT384" i="1"/>
  <c r="BT379" i="1"/>
  <c r="BQ371" i="1"/>
  <c r="BQ365" i="1"/>
  <c r="BR357" i="1"/>
  <c r="BT350" i="1"/>
  <c r="BT335" i="1"/>
  <c r="BQ331" i="1"/>
  <c r="BS323" i="1"/>
  <c r="BU317" i="1"/>
  <c r="BU309" i="1"/>
  <c r="BU304" i="1"/>
  <c r="BU298" i="1"/>
  <c r="BU287" i="1"/>
  <c r="BT283" i="1"/>
  <c r="BU275" i="1"/>
  <c r="BQ269" i="1"/>
  <c r="BS261" i="1"/>
  <c r="BT235" i="1"/>
  <c r="BR221" i="1"/>
  <c r="BP213" i="1"/>
  <c r="BQ199" i="1"/>
  <c r="BS185" i="1"/>
  <c r="BR89" i="1"/>
  <c r="BU57" i="1"/>
  <c r="BQ45" i="1"/>
  <c r="BS27" i="1"/>
  <c r="BR467" i="1"/>
  <c r="BU371" i="1"/>
  <c r="BR299" i="1"/>
  <c r="BT448" i="1"/>
  <c r="BU323" i="1"/>
  <c r="BS199" i="1"/>
  <c r="BT59" i="1"/>
  <c r="BU458" i="1"/>
  <c r="BP256" i="1"/>
  <c r="BS59" i="1"/>
  <c r="BU499" i="1"/>
  <c r="BU496" i="1"/>
  <c r="BQ492" i="1"/>
  <c r="BQ484" i="1"/>
  <c r="BS479" i="1"/>
  <c r="BR472" i="1"/>
  <c r="BQ465" i="1"/>
  <c r="BR453" i="1"/>
  <c r="BT446" i="1"/>
  <c r="BP441" i="1"/>
  <c r="BP427" i="1"/>
  <c r="BT419" i="1"/>
  <c r="BU415" i="1"/>
  <c r="BQ401" i="1"/>
  <c r="BQ393" i="1"/>
  <c r="BP371" i="1"/>
  <c r="BU362" i="1"/>
  <c r="BQ357" i="1"/>
  <c r="BS335" i="1"/>
  <c r="BP331" i="1"/>
  <c r="BR323" i="1"/>
  <c r="BT317" i="1"/>
  <c r="BT309" i="1"/>
  <c r="BT304" i="1"/>
  <c r="BT287" i="1"/>
  <c r="BS283" i="1"/>
  <c r="BT275" i="1"/>
  <c r="BR261" i="1"/>
  <c r="BR245" i="1"/>
  <c r="BQ221" i="1"/>
  <c r="BR185" i="1"/>
  <c r="BU155" i="1"/>
  <c r="BU131" i="1"/>
  <c r="BU119" i="1"/>
  <c r="BU71" i="1"/>
  <c r="BT57" i="1"/>
  <c r="BP45" i="1"/>
  <c r="BU25" i="1"/>
  <c r="BT472" i="1"/>
  <c r="BP429" i="1"/>
  <c r="BU335" i="1"/>
  <c r="BT496" i="1"/>
  <c r="BU491" i="1"/>
  <c r="BU487" i="1"/>
  <c r="BU482" i="1"/>
  <c r="BU478" i="1"/>
  <c r="BQ472" i="1"/>
  <c r="BP465" i="1"/>
  <c r="BU456" i="1"/>
  <c r="BU439" i="1"/>
  <c r="BU431" i="1"/>
  <c r="BS419" i="1"/>
  <c r="BT415" i="1"/>
  <c r="BU406" i="1"/>
  <c r="BP393" i="1"/>
  <c r="BU383" i="1"/>
  <c r="BR377" i="1"/>
  <c r="BU370" i="1"/>
  <c r="BU347" i="1"/>
  <c r="BU341" i="1"/>
  <c r="BU334" i="1"/>
  <c r="BR329" i="1"/>
  <c r="BQ323" i="1"/>
  <c r="BS317" i="1"/>
  <c r="BS309" i="1"/>
  <c r="BR297" i="1"/>
  <c r="BS287" i="1"/>
  <c r="BR283" i="1"/>
  <c r="BS275" i="1"/>
  <c r="BU264" i="1"/>
  <c r="BQ261" i="1"/>
  <c r="BU251" i="1"/>
  <c r="BR228" i="1"/>
  <c r="BT204" i="1"/>
  <c r="BQ197" i="1"/>
  <c r="BQ185" i="1"/>
  <c r="BT170" i="1"/>
  <c r="BU100" i="1"/>
  <c r="BT84" i="1"/>
  <c r="BT71" i="1"/>
  <c r="BU43" i="1"/>
  <c r="BT25" i="1"/>
  <c r="BU290" i="1"/>
  <c r="BQ395" i="1"/>
  <c r="BU27" i="1"/>
  <c r="BS422" i="1"/>
  <c r="BP345" i="1"/>
  <c r="BS496" i="1"/>
  <c r="BT491" i="1"/>
  <c r="BT487" i="1"/>
  <c r="BT482" i="1"/>
  <c r="BT478" i="1"/>
  <c r="BP472" i="1"/>
  <c r="BU463" i="1"/>
  <c r="BS451" i="1"/>
  <c r="BT439" i="1"/>
  <c r="BT431" i="1"/>
  <c r="BR419" i="1"/>
  <c r="BT405" i="1"/>
  <c r="BT400" i="1"/>
  <c r="BU391" i="1"/>
  <c r="BT383" i="1"/>
  <c r="BQ377" i="1"/>
  <c r="BU360" i="1"/>
  <c r="BQ355" i="1"/>
  <c r="BT347" i="1"/>
  <c r="BT341" i="1"/>
  <c r="BT334" i="1"/>
  <c r="BQ329" i="1"/>
  <c r="BP323" i="1"/>
  <c r="BR317" i="1"/>
  <c r="BQ309" i="1"/>
  <c r="BU302" i="1"/>
  <c r="BQ297" i="1"/>
  <c r="BU286" i="1"/>
  <c r="BQ283" i="1"/>
  <c r="BR275" i="1"/>
  <c r="BT264" i="1"/>
  <c r="BT259" i="1"/>
  <c r="BS251" i="1"/>
  <c r="BQ242" i="1"/>
  <c r="BR220" i="1"/>
  <c r="BS204" i="1"/>
  <c r="BP185" i="1"/>
  <c r="BS170" i="1"/>
  <c r="BQ153" i="1"/>
  <c r="BR129" i="1"/>
  <c r="BU55" i="1"/>
  <c r="BS25" i="1"/>
  <c r="BQ467" i="1"/>
  <c r="BU489" i="1"/>
  <c r="BP417" i="1"/>
  <c r="BT323" i="1"/>
  <c r="BP21" i="1"/>
  <c r="BL330" i="1"/>
  <c r="BL306" i="1"/>
  <c r="BT274" i="1"/>
  <c r="BR238" i="1"/>
  <c r="BS70" i="1"/>
  <c r="BR496" i="1"/>
  <c r="BS491" i="1"/>
  <c r="BP478" i="1"/>
  <c r="BU455" i="1"/>
  <c r="BR451" i="1"/>
  <c r="BS431" i="1"/>
  <c r="BQ419" i="1"/>
  <c r="BU413" i="1"/>
  <c r="BS383" i="1"/>
  <c r="BR369" i="1"/>
  <c r="BP355" i="1"/>
  <c r="BP297" i="1"/>
  <c r="BP283" i="1"/>
  <c r="BQ275" i="1"/>
  <c r="BU196" i="1"/>
  <c r="BU70" i="1"/>
  <c r="AN8" i="1"/>
  <c r="BP8" i="1"/>
  <c r="BQ8" i="1"/>
  <c r="BR8" i="1"/>
  <c r="BS8" i="1"/>
  <c r="BT8" i="1"/>
  <c r="BU8" i="1"/>
  <c r="AO495" i="1"/>
  <c r="BP495" i="1"/>
  <c r="BQ495" i="1"/>
  <c r="BR495" i="1"/>
  <c r="BP483" i="1"/>
  <c r="BQ483" i="1"/>
  <c r="BR483" i="1"/>
  <c r="BP471" i="1"/>
  <c r="BQ471" i="1"/>
  <c r="BR471" i="1"/>
  <c r="AQ423" i="1"/>
  <c r="BP423" i="1"/>
  <c r="BQ423" i="1"/>
  <c r="BR423" i="1"/>
  <c r="AP303" i="1"/>
  <c r="BP303" i="1"/>
  <c r="BQ303" i="1"/>
  <c r="BR303" i="1"/>
  <c r="BS303" i="1"/>
  <c r="BP279" i="1"/>
  <c r="BQ279" i="1"/>
  <c r="BR279" i="1"/>
  <c r="BS279" i="1"/>
  <c r="BQ255" i="1"/>
  <c r="BR255" i="1"/>
  <c r="BS255" i="1"/>
  <c r="AO243" i="1"/>
  <c r="BP243" i="1"/>
  <c r="BQ243" i="1"/>
  <c r="BR243" i="1"/>
  <c r="AR207" i="1"/>
  <c r="BU207" i="1"/>
  <c r="BS111" i="1"/>
  <c r="BT111" i="1"/>
  <c r="BU111" i="1"/>
  <c r="BP111" i="1"/>
  <c r="BQ111" i="1"/>
  <c r="BR111" i="1"/>
  <c r="BP87" i="1"/>
  <c r="BQ87" i="1"/>
  <c r="BR87" i="1"/>
  <c r="BS87" i="1"/>
  <c r="BS483" i="1"/>
  <c r="BU342" i="1"/>
  <c r="BS315" i="1"/>
  <c r="BU291" i="1"/>
  <c r="AN452" i="1"/>
  <c r="BP452" i="1"/>
  <c r="BQ452" i="1"/>
  <c r="BR452" i="1"/>
  <c r="BS452" i="1"/>
  <c r="BT452" i="1"/>
  <c r="BU452" i="1"/>
  <c r="BP416" i="1"/>
  <c r="BQ416" i="1"/>
  <c r="BR416" i="1"/>
  <c r="BP404" i="1"/>
  <c r="BQ404" i="1"/>
  <c r="BR404" i="1"/>
  <c r="BS404" i="1"/>
  <c r="BT404" i="1"/>
  <c r="BU404" i="1"/>
  <c r="AM392" i="1"/>
  <c r="BP392" i="1"/>
  <c r="BQ392" i="1"/>
  <c r="BR392" i="1"/>
  <c r="BP380" i="1"/>
  <c r="BQ380" i="1"/>
  <c r="BR380" i="1"/>
  <c r="BS380" i="1"/>
  <c r="BT380" i="1"/>
  <c r="BU380" i="1"/>
  <c r="BP356" i="1"/>
  <c r="BQ356" i="1"/>
  <c r="BR356" i="1"/>
  <c r="BS356" i="1"/>
  <c r="BT356" i="1"/>
  <c r="BU356" i="1"/>
  <c r="BS260" i="1"/>
  <c r="BP260" i="1"/>
  <c r="BQ260" i="1"/>
  <c r="BR260" i="1"/>
  <c r="BT260" i="1"/>
  <c r="BU260" i="1"/>
  <c r="AR236" i="1"/>
  <c r="BS236" i="1"/>
  <c r="BT236" i="1"/>
  <c r="BU236" i="1"/>
  <c r="BP212" i="1"/>
  <c r="BQ212" i="1"/>
  <c r="BR212" i="1"/>
  <c r="BS212" i="1"/>
  <c r="BT212" i="1"/>
  <c r="AR80" i="1"/>
  <c r="BP80" i="1"/>
  <c r="BQ80" i="1"/>
  <c r="BR80" i="1"/>
  <c r="BS80" i="1"/>
  <c r="BT80" i="1"/>
  <c r="BU80" i="1"/>
  <c r="BP68" i="1"/>
  <c r="BQ68" i="1"/>
  <c r="BR68" i="1"/>
  <c r="BS68" i="1"/>
  <c r="BP56" i="1"/>
  <c r="BQ56" i="1"/>
  <c r="BR56" i="1"/>
  <c r="BS56" i="1"/>
  <c r="BT56" i="1"/>
  <c r="BU56" i="1"/>
  <c r="BP347" i="1"/>
  <c r="BT291" i="1"/>
  <c r="BU272" i="1"/>
  <c r="BQ236" i="1"/>
  <c r="AM493" i="1"/>
  <c r="BP493" i="1"/>
  <c r="BQ493" i="1"/>
  <c r="BR493" i="1"/>
  <c r="AR457" i="1"/>
  <c r="BS457" i="1"/>
  <c r="BT457" i="1"/>
  <c r="BU457" i="1"/>
  <c r="AQ433" i="1"/>
  <c r="BS433" i="1"/>
  <c r="BT433" i="1"/>
  <c r="BU433" i="1"/>
  <c r="AR397" i="1"/>
  <c r="BP397" i="1"/>
  <c r="AQ337" i="1"/>
  <c r="BS337" i="1"/>
  <c r="BT337" i="1"/>
  <c r="BU337" i="1"/>
  <c r="AR301" i="1"/>
  <c r="BP301" i="1"/>
  <c r="AP241" i="1"/>
  <c r="BP241" i="1"/>
  <c r="BQ241" i="1"/>
  <c r="BR241" i="1"/>
  <c r="BS241" i="1"/>
  <c r="AR229" i="1"/>
  <c r="BS229" i="1"/>
  <c r="BT229" i="1"/>
  <c r="BU229" i="1"/>
  <c r="AM205" i="1"/>
  <c r="BU205" i="1"/>
  <c r="BR205" i="1"/>
  <c r="BS205" i="1"/>
  <c r="BT205" i="1"/>
  <c r="BP205" i="1"/>
  <c r="BQ205" i="1"/>
  <c r="AM193" i="1"/>
  <c r="BU193" i="1"/>
  <c r="BS169" i="1"/>
  <c r="BT169" i="1"/>
  <c r="BU169" i="1"/>
  <c r="BP157" i="1"/>
  <c r="BQ157" i="1"/>
  <c r="BR157" i="1"/>
  <c r="BS133" i="1"/>
  <c r="BT133" i="1"/>
  <c r="BU133" i="1"/>
  <c r="BP133" i="1"/>
  <c r="BQ133" i="1"/>
  <c r="BR133" i="1"/>
  <c r="AP97" i="1"/>
  <c r="BS97" i="1"/>
  <c r="BT97" i="1"/>
  <c r="BU97" i="1"/>
  <c r="BQ488" i="1"/>
  <c r="BR361" i="1"/>
  <c r="BU303" i="1"/>
  <c r="BS291" i="1"/>
  <c r="BP236" i="1"/>
  <c r="BR207" i="1"/>
  <c r="BS193" i="1"/>
  <c r="AR450" i="1"/>
  <c r="BP450" i="1"/>
  <c r="BQ450" i="1"/>
  <c r="BR450" i="1"/>
  <c r="AM402" i="1"/>
  <c r="BP402" i="1"/>
  <c r="BQ402" i="1"/>
  <c r="BR402" i="1"/>
  <c r="BS402" i="1"/>
  <c r="BP378" i="1"/>
  <c r="BQ378" i="1"/>
  <c r="BR378" i="1"/>
  <c r="BS378" i="1"/>
  <c r="BP366" i="1"/>
  <c r="BQ366" i="1"/>
  <c r="BR366" i="1"/>
  <c r="AM354" i="1"/>
  <c r="BP354" i="1"/>
  <c r="BQ354" i="1"/>
  <c r="BR354" i="1"/>
  <c r="BS354" i="1"/>
  <c r="BP318" i="1"/>
  <c r="BQ318" i="1"/>
  <c r="BR318" i="1"/>
  <c r="AM306" i="1"/>
  <c r="BP306" i="1"/>
  <c r="BQ306" i="1"/>
  <c r="BR306" i="1"/>
  <c r="BS306" i="1"/>
  <c r="BP186" i="1"/>
  <c r="BQ186" i="1"/>
  <c r="BU186" i="1"/>
  <c r="BR186" i="1"/>
  <c r="BS186" i="1"/>
  <c r="BT186" i="1"/>
  <c r="BP138" i="1"/>
  <c r="BQ138" i="1"/>
  <c r="BR138" i="1"/>
  <c r="BS138" i="1"/>
  <c r="BP126" i="1"/>
  <c r="BQ126" i="1"/>
  <c r="BR126" i="1"/>
  <c r="BS126" i="1"/>
  <c r="BT126" i="1"/>
  <c r="BU126" i="1"/>
  <c r="BP114" i="1"/>
  <c r="BQ114" i="1"/>
  <c r="BR114" i="1"/>
  <c r="AR102" i="1"/>
  <c r="BP102" i="1"/>
  <c r="BQ102" i="1"/>
  <c r="BR102" i="1"/>
  <c r="BP42" i="1"/>
  <c r="BQ42" i="1"/>
  <c r="BR42" i="1"/>
  <c r="BS42" i="1"/>
  <c r="BT42" i="1"/>
  <c r="BU42" i="1"/>
  <c r="BS498" i="1"/>
  <c r="BS493" i="1"/>
  <c r="BU392" i="1"/>
  <c r="BQ361" i="1"/>
  <c r="BT318" i="1"/>
  <c r="BT267" i="1"/>
  <c r="BU255" i="1"/>
  <c r="BQ207" i="1"/>
  <c r="BR193" i="1"/>
  <c r="BU145" i="1"/>
  <c r="BU63" i="1"/>
  <c r="BU495" i="1"/>
  <c r="BR474" i="1"/>
  <c r="BU450" i="1"/>
  <c r="BR373" i="1"/>
  <c r="BT349" i="1"/>
  <c r="BU333" i="1"/>
  <c r="BQ291" i="1"/>
  <c r="BU279" i="1"/>
  <c r="BS267" i="1"/>
  <c r="BR229" i="1"/>
  <c r="BQ193" i="1"/>
  <c r="BR135" i="1"/>
  <c r="BT100" i="1"/>
  <c r="BT63" i="1"/>
  <c r="BU268" i="1"/>
  <c r="BU124" i="1"/>
  <c r="BT495" i="1"/>
  <c r="BQ457" i="1"/>
  <c r="BT450" i="1"/>
  <c r="BT421" i="1"/>
  <c r="BQ411" i="1"/>
  <c r="BT387" i="1"/>
  <c r="BP291" i="1"/>
  <c r="BP193" i="1"/>
  <c r="BQ162" i="1"/>
  <c r="BS145" i="1"/>
  <c r="BS63" i="1"/>
  <c r="BS500" i="1"/>
  <c r="BS495" i="1"/>
  <c r="BS476" i="1"/>
  <c r="BP457" i="1"/>
  <c r="BP411" i="1"/>
  <c r="BS387" i="1"/>
  <c r="BQ267" i="1"/>
  <c r="BQ169" i="1"/>
  <c r="BU152" i="1"/>
  <c r="BR97" i="1"/>
  <c r="AP25" i="1"/>
  <c r="BP25" i="1"/>
  <c r="BP470" i="1"/>
  <c r="BQ470" i="1"/>
  <c r="BR470" i="1"/>
  <c r="BP434" i="1"/>
  <c r="BQ434" i="1"/>
  <c r="BR434" i="1"/>
  <c r="BP422" i="1"/>
  <c r="BQ422" i="1"/>
  <c r="BR422" i="1"/>
  <c r="BP398" i="1"/>
  <c r="BQ398" i="1"/>
  <c r="BR398" i="1"/>
  <c r="BP386" i="1"/>
  <c r="BQ386" i="1"/>
  <c r="BR386" i="1"/>
  <c r="BS386" i="1"/>
  <c r="BP350" i="1"/>
  <c r="BQ350" i="1"/>
  <c r="BR350" i="1"/>
  <c r="BP326" i="1"/>
  <c r="BQ326" i="1"/>
  <c r="BR326" i="1"/>
  <c r="BP302" i="1"/>
  <c r="BQ302" i="1"/>
  <c r="BR302" i="1"/>
  <c r="BP266" i="1"/>
  <c r="BQ266" i="1"/>
  <c r="BR266" i="1"/>
  <c r="BS266" i="1"/>
  <c r="AQ242" i="1"/>
  <c r="BS242" i="1"/>
  <c r="BT242" i="1"/>
  <c r="BU242" i="1"/>
  <c r="BP182" i="1"/>
  <c r="BQ182" i="1"/>
  <c r="BR182" i="1"/>
  <c r="BS182" i="1"/>
  <c r="BT182" i="1"/>
  <c r="BU182" i="1"/>
  <c r="BU481" i="1"/>
  <c r="BR476" i="1"/>
  <c r="BU445" i="1"/>
  <c r="BR435" i="1"/>
  <c r="BT363" i="1"/>
  <c r="BT306" i="1"/>
  <c r="BQ234" i="1"/>
  <c r="BT152" i="1"/>
  <c r="BU50" i="1"/>
  <c r="BQ25" i="1"/>
  <c r="AM475" i="1"/>
  <c r="BP475" i="1"/>
  <c r="BQ475" i="1"/>
  <c r="BR475" i="1"/>
  <c r="AM415" i="1"/>
  <c r="BP415" i="1"/>
  <c r="BQ415" i="1"/>
  <c r="BR415" i="1"/>
  <c r="AM271" i="1"/>
  <c r="BP271" i="1"/>
  <c r="BQ271" i="1"/>
  <c r="BR271" i="1"/>
  <c r="BS271" i="1"/>
  <c r="BU211" i="1"/>
  <c r="BP211" i="1"/>
  <c r="BQ211" i="1"/>
  <c r="BR211" i="1"/>
  <c r="AR199" i="1"/>
  <c r="BU199" i="1"/>
  <c r="BS163" i="1"/>
  <c r="BT163" i="1"/>
  <c r="BU163" i="1"/>
  <c r="BP163" i="1"/>
  <c r="BQ163" i="1"/>
  <c r="BR163" i="1"/>
  <c r="AM139" i="1"/>
  <c r="BP139" i="1"/>
  <c r="BQ139" i="1"/>
  <c r="BR139" i="1"/>
  <c r="BP91" i="1"/>
  <c r="BQ91" i="1"/>
  <c r="BR91" i="1"/>
  <c r="BQ476" i="1"/>
  <c r="BT470" i="1"/>
  <c r="BT459" i="1"/>
  <c r="BT438" i="1"/>
  <c r="BQ421" i="1"/>
  <c r="BT406" i="1"/>
  <c r="BU398" i="1"/>
  <c r="BQ387" i="1"/>
  <c r="BU339" i="1"/>
  <c r="BR325" i="1"/>
  <c r="BR289" i="1"/>
  <c r="BU282" i="1"/>
  <c r="BU266" i="1"/>
  <c r="BT258" i="1"/>
  <c r="BR233" i="1"/>
  <c r="BS211" i="1"/>
  <c r="BQ183" i="1"/>
  <c r="BS158" i="1"/>
  <c r="BU121" i="1"/>
  <c r="BP97" i="1"/>
  <c r="BU78" i="1"/>
  <c r="BU39" i="1"/>
  <c r="BQ13" i="1"/>
  <c r="AO23" i="1"/>
  <c r="BP23" i="1"/>
  <c r="BQ23" i="1"/>
  <c r="BR23" i="1"/>
  <c r="BS23" i="1"/>
  <c r="BT23" i="1"/>
  <c r="BU23" i="1"/>
  <c r="BP11" i="1"/>
  <c r="BQ11" i="1"/>
  <c r="BR11" i="1"/>
  <c r="BS11" i="1"/>
  <c r="BP468" i="1"/>
  <c r="BQ468" i="1"/>
  <c r="BR468" i="1"/>
  <c r="BS468" i="1"/>
  <c r="BT468" i="1"/>
  <c r="BU468" i="1"/>
  <c r="AR456" i="1"/>
  <c r="BP456" i="1"/>
  <c r="BQ456" i="1"/>
  <c r="BR456" i="1"/>
  <c r="BP444" i="1"/>
  <c r="BQ444" i="1"/>
  <c r="BR444" i="1"/>
  <c r="BS444" i="1"/>
  <c r="BT444" i="1"/>
  <c r="BU444" i="1"/>
  <c r="BP432" i="1"/>
  <c r="BQ432" i="1"/>
  <c r="BR432" i="1"/>
  <c r="AR420" i="1"/>
  <c r="BP420" i="1"/>
  <c r="BQ420" i="1"/>
  <c r="BR420" i="1"/>
  <c r="BS420" i="1"/>
  <c r="BT420" i="1"/>
  <c r="BU420" i="1"/>
  <c r="BP408" i="1"/>
  <c r="BQ408" i="1"/>
  <c r="BR408" i="1"/>
  <c r="BP396" i="1"/>
  <c r="BQ396" i="1"/>
  <c r="BR396" i="1"/>
  <c r="BS396" i="1"/>
  <c r="BT396" i="1"/>
  <c r="BU396" i="1"/>
  <c r="BP384" i="1"/>
  <c r="BQ384" i="1"/>
  <c r="BR384" i="1"/>
  <c r="BP372" i="1"/>
  <c r="BQ372" i="1"/>
  <c r="BR372" i="1"/>
  <c r="BS372" i="1"/>
  <c r="BT372" i="1"/>
  <c r="BU372" i="1"/>
  <c r="AN360" i="1"/>
  <c r="BP360" i="1"/>
  <c r="BQ360" i="1"/>
  <c r="BR360" i="1"/>
  <c r="BP348" i="1"/>
  <c r="BQ348" i="1"/>
  <c r="BR348" i="1"/>
  <c r="BS348" i="1"/>
  <c r="BT348" i="1"/>
  <c r="BU348" i="1"/>
  <c r="BP336" i="1"/>
  <c r="BQ336" i="1"/>
  <c r="BR336" i="1"/>
  <c r="BP324" i="1"/>
  <c r="BQ324" i="1"/>
  <c r="BR324" i="1"/>
  <c r="BS324" i="1"/>
  <c r="BT324" i="1"/>
  <c r="BU324" i="1"/>
  <c r="BP312" i="1"/>
  <c r="BQ312" i="1"/>
  <c r="BR312" i="1"/>
  <c r="BP300" i="1"/>
  <c r="BQ300" i="1"/>
  <c r="BR300" i="1"/>
  <c r="BS300" i="1"/>
  <c r="BT300" i="1"/>
  <c r="BU300" i="1"/>
  <c r="BP288" i="1"/>
  <c r="BQ288" i="1"/>
  <c r="BR288" i="1"/>
  <c r="BP276" i="1"/>
  <c r="BQ276" i="1"/>
  <c r="BR276" i="1"/>
  <c r="BS276" i="1"/>
  <c r="BT276" i="1"/>
  <c r="BU276" i="1"/>
  <c r="BP264" i="1"/>
  <c r="BQ264" i="1"/>
  <c r="BR264" i="1"/>
  <c r="BS252" i="1"/>
  <c r="BU252" i="1"/>
  <c r="BT252" i="1"/>
  <c r="BS240" i="1"/>
  <c r="BT240" i="1"/>
  <c r="BU240" i="1"/>
  <c r="BP240" i="1"/>
  <c r="BQ240" i="1"/>
  <c r="BR240" i="1"/>
  <c r="BS228" i="1"/>
  <c r="BT228" i="1"/>
  <c r="BU228" i="1"/>
  <c r="AP216" i="1"/>
  <c r="BP216" i="1"/>
  <c r="BQ216" i="1"/>
  <c r="BR216" i="1"/>
  <c r="BS216" i="1"/>
  <c r="BT216" i="1"/>
  <c r="BU216" i="1"/>
  <c r="AR204" i="1"/>
  <c r="BP204" i="1"/>
  <c r="BQ204" i="1"/>
  <c r="BU204" i="1"/>
  <c r="BP192" i="1"/>
  <c r="BQ192" i="1"/>
  <c r="BR192" i="1"/>
  <c r="BS192" i="1"/>
  <c r="BT192" i="1"/>
  <c r="BU192" i="1"/>
  <c r="BP180" i="1"/>
  <c r="BQ180" i="1"/>
  <c r="BR180" i="1"/>
  <c r="BS180" i="1"/>
  <c r="BT180" i="1"/>
  <c r="AO168" i="1"/>
  <c r="BP168" i="1"/>
  <c r="BR168" i="1"/>
  <c r="BS168" i="1"/>
  <c r="BT168" i="1"/>
  <c r="BU168" i="1"/>
  <c r="BQ168" i="1"/>
  <c r="AR156" i="1"/>
  <c r="BP156" i="1"/>
  <c r="BR156" i="1"/>
  <c r="BS156" i="1"/>
  <c r="BT156" i="1"/>
  <c r="BU156" i="1"/>
  <c r="AO144" i="1"/>
  <c r="BP144" i="1"/>
  <c r="BQ144" i="1"/>
  <c r="BR144" i="1"/>
  <c r="BS144" i="1"/>
  <c r="BT144" i="1"/>
  <c r="BU144" i="1"/>
  <c r="AO132" i="1"/>
  <c r="BP132" i="1"/>
  <c r="BQ132" i="1"/>
  <c r="BR132" i="1"/>
  <c r="BS132" i="1"/>
  <c r="BT132" i="1"/>
  <c r="BU132" i="1"/>
  <c r="BP120" i="1"/>
  <c r="BQ120" i="1"/>
  <c r="BR120" i="1"/>
  <c r="BS120" i="1"/>
  <c r="BT120" i="1"/>
  <c r="BU120" i="1"/>
  <c r="AR108" i="1"/>
  <c r="BP108" i="1"/>
  <c r="BQ108" i="1"/>
  <c r="BR108" i="1"/>
  <c r="BS108" i="1"/>
  <c r="BT108" i="1"/>
  <c r="BU108" i="1"/>
  <c r="AR96" i="1"/>
  <c r="BP96" i="1"/>
  <c r="BQ96" i="1"/>
  <c r="BR96" i="1"/>
  <c r="BS96" i="1"/>
  <c r="BT96" i="1"/>
  <c r="BU96" i="1"/>
  <c r="BP84" i="1"/>
  <c r="BQ84" i="1"/>
  <c r="BR84" i="1"/>
  <c r="BP72" i="1"/>
  <c r="BQ72" i="1"/>
  <c r="BR72" i="1"/>
  <c r="BS72" i="1"/>
  <c r="BT72" i="1"/>
  <c r="BU72" i="1"/>
  <c r="BP60" i="1"/>
  <c r="BQ60" i="1"/>
  <c r="BR60" i="1"/>
  <c r="BS60" i="1"/>
  <c r="BT60" i="1"/>
  <c r="BU60" i="1"/>
  <c r="BP48" i="1"/>
  <c r="BQ48" i="1"/>
  <c r="BR48" i="1"/>
  <c r="BS48" i="1"/>
  <c r="BT48" i="1"/>
  <c r="BU48" i="1"/>
  <c r="AQ36" i="1"/>
  <c r="BP36" i="1"/>
  <c r="BQ36" i="1"/>
  <c r="BR36" i="1"/>
  <c r="BS36" i="1"/>
  <c r="BP500" i="1"/>
  <c r="BS494" i="1"/>
  <c r="BP492" i="1"/>
  <c r="BS486" i="1"/>
  <c r="BS478" i="1"/>
  <c r="BP476" i="1"/>
  <c r="BS470" i="1"/>
  <c r="BS459" i="1"/>
  <c r="BS456" i="1"/>
  <c r="BP453" i="1"/>
  <c r="BS445" i="1"/>
  <c r="BS438" i="1"/>
  <c r="BP435" i="1"/>
  <c r="BS427" i="1"/>
  <c r="BP421" i="1"/>
  <c r="BS413" i="1"/>
  <c r="BS410" i="1"/>
  <c r="BP403" i="1"/>
  <c r="BT398" i="1"/>
  <c r="BT390" i="1"/>
  <c r="BP387" i="1"/>
  <c r="BU382" i="1"/>
  <c r="BR379" i="1"/>
  <c r="BR363" i="1"/>
  <c r="BT355" i="1"/>
  <c r="BS352" i="1"/>
  <c r="BT339" i="1"/>
  <c r="BS336" i="1"/>
  <c r="BQ317" i="1"/>
  <c r="BU312" i="1"/>
  <c r="BS301" i="1"/>
  <c r="BQ289" i="1"/>
  <c r="BT266" i="1"/>
  <c r="BR253" i="1"/>
  <c r="BT243" i="1"/>
  <c r="BP228" i="1"/>
  <c r="BS217" i="1"/>
  <c r="BU174" i="1"/>
  <c r="BT121" i="1"/>
  <c r="BT114" i="1"/>
  <c r="BR103" i="1"/>
  <c r="BU87" i="1"/>
  <c r="BT78" i="1"/>
  <c r="BS50" i="1"/>
  <c r="BT39" i="1"/>
  <c r="BS31" i="1"/>
  <c r="BQ21" i="1"/>
  <c r="BP13" i="1"/>
  <c r="BP20" i="1"/>
  <c r="BQ20" i="1"/>
  <c r="BR20" i="1"/>
  <c r="BP447" i="1"/>
  <c r="BQ447" i="1"/>
  <c r="BR447" i="1"/>
  <c r="BP351" i="1"/>
  <c r="BS351" i="1"/>
  <c r="BQ351" i="1"/>
  <c r="BR351" i="1"/>
  <c r="BP219" i="1"/>
  <c r="BQ219" i="1"/>
  <c r="BR219" i="1"/>
  <c r="BS219" i="1"/>
  <c r="BT219" i="1"/>
  <c r="BU219" i="1"/>
  <c r="BU195" i="1"/>
  <c r="BP195" i="1"/>
  <c r="BQ195" i="1"/>
  <c r="BP123" i="1"/>
  <c r="BQ123" i="1"/>
  <c r="BR123" i="1"/>
  <c r="BS123" i="1"/>
  <c r="BT123" i="1"/>
  <c r="BU123" i="1"/>
  <c r="AN75" i="1"/>
  <c r="BP75" i="1"/>
  <c r="BQ75" i="1"/>
  <c r="BR75" i="1"/>
  <c r="BS75" i="1"/>
  <c r="BT75" i="1"/>
  <c r="BU75" i="1"/>
  <c r="AR63" i="1"/>
  <c r="BP63" i="1"/>
  <c r="AN51" i="1"/>
  <c r="BP51" i="1"/>
  <c r="BQ51" i="1"/>
  <c r="BR51" i="1"/>
  <c r="BS51" i="1"/>
  <c r="BT51" i="1"/>
  <c r="BU51" i="1"/>
  <c r="BS423" i="1"/>
  <c r="BQ339" i="1"/>
  <c r="BT231" i="1"/>
  <c r="BR195" i="1"/>
  <c r="BT20" i="1"/>
  <c r="BP19" i="1"/>
  <c r="BQ19" i="1"/>
  <c r="BR19" i="1"/>
  <c r="BS19" i="1"/>
  <c r="BT19" i="1"/>
  <c r="BU19" i="1"/>
  <c r="BP464" i="1"/>
  <c r="BQ464" i="1"/>
  <c r="BR464" i="1"/>
  <c r="BP368" i="1"/>
  <c r="BQ368" i="1"/>
  <c r="BR368" i="1"/>
  <c r="AM344" i="1"/>
  <c r="BP344" i="1"/>
  <c r="BQ344" i="1"/>
  <c r="BR344" i="1"/>
  <c r="BP332" i="1"/>
  <c r="BQ332" i="1"/>
  <c r="BR332" i="1"/>
  <c r="BS332" i="1"/>
  <c r="BT332" i="1"/>
  <c r="BU332" i="1"/>
  <c r="BP320" i="1"/>
  <c r="BQ320" i="1"/>
  <c r="BR320" i="1"/>
  <c r="BP296" i="1"/>
  <c r="BQ296" i="1"/>
  <c r="BR296" i="1"/>
  <c r="AQ224" i="1"/>
  <c r="BS224" i="1"/>
  <c r="BT224" i="1"/>
  <c r="BU224" i="1"/>
  <c r="BP224" i="1"/>
  <c r="BQ224" i="1"/>
  <c r="BR224" i="1"/>
  <c r="BP188" i="1"/>
  <c r="BQ188" i="1"/>
  <c r="BR188" i="1"/>
  <c r="BP152" i="1"/>
  <c r="BR152" i="1"/>
  <c r="BP140" i="1"/>
  <c r="BQ140" i="1"/>
  <c r="BR140" i="1"/>
  <c r="BS140" i="1"/>
  <c r="BT140" i="1"/>
  <c r="BU140" i="1"/>
  <c r="AR116" i="1"/>
  <c r="BP116" i="1"/>
  <c r="BQ116" i="1"/>
  <c r="BR116" i="1"/>
  <c r="AR92" i="1"/>
  <c r="BP92" i="1"/>
  <c r="BQ92" i="1"/>
  <c r="BR92" i="1"/>
  <c r="BS92" i="1"/>
  <c r="BT92" i="1"/>
  <c r="BU92" i="1"/>
  <c r="BR488" i="1"/>
  <c r="BU440" i="1"/>
  <c r="BP339" i="1"/>
  <c r="BS296" i="1"/>
  <c r="BS231" i="1"/>
  <c r="BP39" i="1"/>
  <c r="BP18" i="1"/>
  <c r="BQ18" i="1"/>
  <c r="BR18" i="1"/>
  <c r="BS18" i="1"/>
  <c r="BT18" i="1"/>
  <c r="BU18" i="1"/>
  <c r="AM481" i="1"/>
  <c r="BP481" i="1"/>
  <c r="BQ481" i="1"/>
  <c r="BR481" i="1"/>
  <c r="AQ409" i="1"/>
  <c r="BS409" i="1"/>
  <c r="BT409" i="1"/>
  <c r="BU409" i="1"/>
  <c r="AR349" i="1"/>
  <c r="BP349" i="1"/>
  <c r="AR325" i="1"/>
  <c r="BP325" i="1"/>
  <c r="AQ313" i="1"/>
  <c r="BS313" i="1"/>
  <c r="BT313" i="1"/>
  <c r="BU313" i="1"/>
  <c r="AR277" i="1"/>
  <c r="BP277" i="1"/>
  <c r="BS265" i="1"/>
  <c r="BT265" i="1"/>
  <c r="BU265" i="1"/>
  <c r="AP109" i="1"/>
  <c r="BS109" i="1"/>
  <c r="BT109" i="1"/>
  <c r="BU109" i="1"/>
  <c r="BP109" i="1"/>
  <c r="BQ109" i="1"/>
  <c r="BR109" i="1"/>
  <c r="BS85" i="1"/>
  <c r="BT85" i="1"/>
  <c r="BU85" i="1"/>
  <c r="BP85" i="1"/>
  <c r="BQ85" i="1"/>
  <c r="BR85" i="1"/>
  <c r="BP73" i="1"/>
  <c r="BQ73" i="1"/>
  <c r="BR73" i="1"/>
  <c r="BS73" i="1"/>
  <c r="BT73" i="1"/>
  <c r="BU73" i="1"/>
  <c r="BS61" i="1"/>
  <c r="BT61" i="1"/>
  <c r="BU61" i="1"/>
  <c r="BP61" i="1"/>
  <c r="BQ61" i="1"/>
  <c r="BR61" i="1"/>
  <c r="BS37" i="1"/>
  <c r="BT37" i="1"/>
  <c r="BU37" i="1"/>
  <c r="BP37" i="1"/>
  <c r="BQ37" i="1"/>
  <c r="BR37" i="1"/>
  <c r="BT493" i="1"/>
  <c r="BT474" i="1"/>
  <c r="BT447" i="1"/>
  <c r="BT440" i="1"/>
  <c r="BQ433" i="1"/>
  <c r="BT411" i="1"/>
  <c r="BR397" i="1"/>
  <c r="BT373" i="1"/>
  <c r="BQ315" i="1"/>
  <c r="BU267" i="1"/>
  <c r="BU241" i="1"/>
  <c r="BS179" i="1"/>
  <c r="AM17" i="1"/>
  <c r="BP17" i="1"/>
  <c r="BQ17" i="1"/>
  <c r="BS17" i="1"/>
  <c r="BR17" i="1"/>
  <c r="BP462" i="1"/>
  <c r="BQ462" i="1"/>
  <c r="BR462" i="1"/>
  <c r="BP426" i="1"/>
  <c r="BQ426" i="1"/>
  <c r="BR426" i="1"/>
  <c r="BP342" i="1"/>
  <c r="BQ342" i="1"/>
  <c r="BR342" i="1"/>
  <c r="BP282" i="1"/>
  <c r="BQ282" i="1"/>
  <c r="BR282" i="1"/>
  <c r="BS282" i="1"/>
  <c r="BP270" i="1"/>
  <c r="BQ270" i="1"/>
  <c r="BR270" i="1"/>
  <c r="AM258" i="1"/>
  <c r="BS258" i="1"/>
  <c r="BU258" i="1"/>
  <c r="BP258" i="1"/>
  <c r="BS246" i="1"/>
  <c r="BU246" i="1"/>
  <c r="BS222" i="1"/>
  <c r="BT222" i="1"/>
  <c r="BU222" i="1"/>
  <c r="BP210" i="1"/>
  <c r="BQ210" i="1"/>
  <c r="BU210" i="1"/>
  <c r="BR210" i="1"/>
  <c r="BS210" i="1"/>
  <c r="BT210" i="1"/>
  <c r="AM198" i="1"/>
  <c r="BP198" i="1"/>
  <c r="BQ198" i="1"/>
  <c r="BR198" i="1"/>
  <c r="BS198" i="1"/>
  <c r="BT198" i="1"/>
  <c r="BP90" i="1"/>
  <c r="BQ90" i="1"/>
  <c r="BR90" i="1"/>
  <c r="BS90" i="1"/>
  <c r="BT90" i="1"/>
  <c r="BU90" i="1"/>
  <c r="BP66" i="1"/>
  <c r="BQ66" i="1"/>
  <c r="BR66" i="1"/>
  <c r="BS66" i="1"/>
  <c r="BT66" i="1"/>
  <c r="BU66" i="1"/>
  <c r="AP54" i="1"/>
  <c r="BP54" i="1"/>
  <c r="BQ54" i="1"/>
  <c r="BR54" i="1"/>
  <c r="BS54" i="1"/>
  <c r="BT54" i="1"/>
  <c r="BU54" i="1"/>
  <c r="BP488" i="1"/>
  <c r="BS474" i="1"/>
  <c r="BS447" i="1"/>
  <c r="BT354" i="1"/>
  <c r="BT303" i="1"/>
  <c r="BR246" i="1"/>
  <c r="BT162" i="1"/>
  <c r="BT138" i="1"/>
  <c r="BR498" i="1"/>
  <c r="BU471" i="1"/>
  <c r="BU464" i="1"/>
  <c r="BU435" i="1"/>
  <c r="BU414" i="1"/>
  <c r="BT392" i="1"/>
  <c r="BS357" i="1"/>
  <c r="BR337" i="1"/>
  <c r="BT255" i="1"/>
  <c r="BT145" i="1"/>
  <c r="BU340" i="1"/>
  <c r="BT500" i="1"/>
  <c r="BT476" i="1"/>
  <c r="BT471" i="1"/>
  <c r="BT464" i="1"/>
  <c r="BT414" i="1"/>
  <c r="BS392" i="1"/>
  <c r="BU325" i="1"/>
  <c r="BT279" i="1"/>
  <c r="BR267" i="1"/>
  <c r="BP474" i="1"/>
  <c r="BS464" i="1"/>
  <c r="BS435" i="1"/>
  <c r="BT376" i="1"/>
  <c r="BU363" i="1"/>
  <c r="BU306" i="1"/>
  <c r="BU212" i="1"/>
  <c r="BU198" i="1"/>
  <c r="BR145" i="1"/>
  <c r="BT116" i="1"/>
  <c r="BT81" i="1"/>
  <c r="BR63" i="1"/>
  <c r="AN458" i="1"/>
  <c r="BP458" i="1"/>
  <c r="BQ458" i="1"/>
  <c r="BR458" i="1"/>
  <c r="BP446" i="1"/>
  <c r="BQ446" i="1"/>
  <c r="BR446" i="1"/>
  <c r="AM374" i="1"/>
  <c r="BP374" i="1"/>
  <c r="BQ374" i="1"/>
  <c r="BR374" i="1"/>
  <c r="BP338" i="1"/>
  <c r="BQ338" i="1"/>
  <c r="BR338" i="1"/>
  <c r="BS338" i="1"/>
  <c r="AR314" i="1"/>
  <c r="BP314" i="1"/>
  <c r="BQ314" i="1"/>
  <c r="BR314" i="1"/>
  <c r="BS314" i="1"/>
  <c r="BP290" i="1"/>
  <c r="BQ290" i="1"/>
  <c r="BR290" i="1"/>
  <c r="BS290" i="1"/>
  <c r="BP278" i="1"/>
  <c r="BQ278" i="1"/>
  <c r="BR278" i="1"/>
  <c r="AP218" i="1"/>
  <c r="BS218" i="1"/>
  <c r="BT218" i="1"/>
  <c r="BU218" i="1"/>
  <c r="BP170" i="1"/>
  <c r="BR170" i="1"/>
  <c r="BU170" i="1"/>
  <c r="BP146" i="1"/>
  <c r="BR146" i="1"/>
  <c r="BU146" i="1"/>
  <c r="BQ146" i="1"/>
  <c r="BS146" i="1"/>
  <c r="BT146" i="1"/>
  <c r="BP134" i="1"/>
  <c r="BQ134" i="1"/>
  <c r="BR134" i="1"/>
  <c r="AR86" i="1"/>
  <c r="BP86" i="1"/>
  <c r="BQ86" i="1"/>
  <c r="BR86" i="1"/>
  <c r="BS86" i="1"/>
  <c r="BT86" i="1"/>
  <c r="BU86" i="1"/>
  <c r="BP74" i="1"/>
  <c r="BQ74" i="1"/>
  <c r="BR74" i="1"/>
  <c r="BS74" i="1"/>
  <c r="AP38" i="1"/>
  <c r="BP38" i="1"/>
  <c r="BQ38" i="1"/>
  <c r="BR38" i="1"/>
  <c r="BS38" i="1"/>
  <c r="BT38" i="1"/>
  <c r="BU38" i="1"/>
  <c r="BR500" i="1"/>
  <c r="BU494" i="1"/>
  <c r="BU344" i="1"/>
  <c r="BQ313" i="1"/>
  <c r="BU301" i="1"/>
  <c r="BT290" i="1"/>
  <c r="BT253" i="1"/>
  <c r="BP169" i="1"/>
  <c r="BQ145" i="1"/>
  <c r="BU134" i="1"/>
  <c r="BS116" i="1"/>
  <c r="BQ97" i="1"/>
  <c r="AO24" i="1"/>
  <c r="BP24" i="1"/>
  <c r="BQ24" i="1"/>
  <c r="BR24" i="1"/>
  <c r="BS24" i="1"/>
  <c r="BT24" i="1"/>
  <c r="BU24" i="1"/>
  <c r="AM463" i="1"/>
  <c r="BP463" i="1"/>
  <c r="BQ463" i="1"/>
  <c r="BR463" i="1"/>
  <c r="AM391" i="1"/>
  <c r="BP391" i="1"/>
  <c r="BQ391" i="1"/>
  <c r="BS391" i="1"/>
  <c r="BR391" i="1"/>
  <c r="AM367" i="1"/>
  <c r="BP367" i="1"/>
  <c r="BQ367" i="1"/>
  <c r="BS367" i="1"/>
  <c r="BR367" i="1"/>
  <c r="AM259" i="1"/>
  <c r="BU259" i="1"/>
  <c r="AQ247" i="1"/>
  <c r="BU247" i="1"/>
  <c r="BR247" i="1"/>
  <c r="BS247" i="1"/>
  <c r="BT247" i="1"/>
  <c r="BP235" i="1"/>
  <c r="BQ235" i="1"/>
  <c r="BR235" i="1"/>
  <c r="AP223" i="1"/>
  <c r="BP223" i="1"/>
  <c r="BQ223" i="1"/>
  <c r="BR223" i="1"/>
  <c r="BS223" i="1"/>
  <c r="AR187" i="1"/>
  <c r="BU187" i="1"/>
  <c r="BP187" i="1"/>
  <c r="BQ187" i="1"/>
  <c r="BR187" i="1"/>
  <c r="BS187" i="1"/>
  <c r="BT187" i="1"/>
  <c r="BS175" i="1"/>
  <c r="BT175" i="1"/>
  <c r="BU175" i="1"/>
  <c r="BS79" i="1"/>
  <c r="BT79" i="1"/>
  <c r="BU79" i="1"/>
  <c r="BP79" i="1"/>
  <c r="BQ79" i="1"/>
  <c r="BR79" i="1"/>
  <c r="AR67" i="1"/>
  <c r="BP67" i="1"/>
  <c r="BQ67" i="1"/>
  <c r="BR67" i="1"/>
  <c r="BS67" i="1"/>
  <c r="BT67" i="1"/>
  <c r="BU67" i="1"/>
  <c r="BP55" i="1"/>
  <c r="BQ55" i="1"/>
  <c r="BR55" i="1"/>
  <c r="BS55" i="1"/>
  <c r="BP43" i="1"/>
  <c r="BQ43" i="1"/>
  <c r="BR43" i="1"/>
  <c r="BS43" i="1"/>
  <c r="BT489" i="1"/>
  <c r="BT481" i="1"/>
  <c r="BT463" i="1"/>
  <c r="BT445" i="1"/>
  <c r="BQ435" i="1"/>
  <c r="BT427" i="1"/>
  <c r="BS379" i="1"/>
  <c r="BU367" i="1"/>
  <c r="BU355" i="1"/>
  <c r="BT344" i="1"/>
  <c r="BP313" i="1"/>
  <c r="BT301" i="1"/>
  <c r="BS278" i="1"/>
  <c r="BS270" i="1"/>
  <c r="BU243" i="1"/>
  <c r="BT217" i="1"/>
  <c r="BS152" i="1"/>
  <c r="BT134" i="1"/>
  <c r="BU114" i="1"/>
  <c r="BP89" i="1"/>
  <c r="BP22" i="1"/>
  <c r="BQ22" i="1"/>
  <c r="BR22" i="1"/>
  <c r="BS22" i="1"/>
  <c r="BT22" i="1"/>
  <c r="BU22" i="1"/>
  <c r="BP10" i="1"/>
  <c r="BQ10" i="1"/>
  <c r="BR10" i="1"/>
  <c r="BS10" i="1"/>
  <c r="BT10" i="1"/>
  <c r="BU10" i="1"/>
  <c r="BP497" i="1"/>
  <c r="BQ497" i="1"/>
  <c r="BR497" i="1"/>
  <c r="AO485" i="1"/>
  <c r="BP485" i="1"/>
  <c r="BQ485" i="1"/>
  <c r="BR485" i="1"/>
  <c r="AQ473" i="1"/>
  <c r="BP473" i="1"/>
  <c r="BQ473" i="1"/>
  <c r="BR473" i="1"/>
  <c r="AR449" i="1"/>
  <c r="BS449" i="1"/>
  <c r="BT449" i="1"/>
  <c r="BU449" i="1"/>
  <c r="BS425" i="1"/>
  <c r="BT425" i="1"/>
  <c r="BU425" i="1"/>
  <c r="BS401" i="1"/>
  <c r="BT401" i="1"/>
  <c r="BU401" i="1"/>
  <c r="AP389" i="1"/>
  <c r="BP389" i="1"/>
  <c r="BL385" i="1"/>
  <c r="AO377" i="1"/>
  <c r="BS377" i="1"/>
  <c r="BT377" i="1"/>
  <c r="BU377" i="1"/>
  <c r="BS353" i="1"/>
  <c r="BT353" i="1"/>
  <c r="BU353" i="1"/>
  <c r="AM341" i="1"/>
  <c r="BP341" i="1"/>
  <c r="BS329" i="1"/>
  <c r="BT329" i="1"/>
  <c r="BU329" i="1"/>
  <c r="BS305" i="1"/>
  <c r="BT305" i="1"/>
  <c r="BU305" i="1"/>
  <c r="AP293" i="1"/>
  <c r="BP293" i="1"/>
  <c r="BS281" i="1"/>
  <c r="BT281" i="1"/>
  <c r="BU281" i="1"/>
  <c r="AP269" i="1"/>
  <c r="BP269" i="1"/>
  <c r="BS257" i="1"/>
  <c r="BT257" i="1"/>
  <c r="BU257" i="1"/>
  <c r="BP257" i="1"/>
  <c r="BQ257" i="1"/>
  <c r="BR257" i="1"/>
  <c r="BL253" i="1"/>
  <c r="BS245" i="1"/>
  <c r="BT245" i="1"/>
  <c r="BU245" i="1"/>
  <c r="BP245" i="1"/>
  <c r="AQ233" i="1"/>
  <c r="BS233" i="1"/>
  <c r="BT233" i="1"/>
  <c r="BU233" i="1"/>
  <c r="BS221" i="1"/>
  <c r="BT221" i="1"/>
  <c r="BU221" i="1"/>
  <c r="BU209" i="1"/>
  <c r="BP209" i="1"/>
  <c r="BQ209" i="1"/>
  <c r="AQ197" i="1"/>
  <c r="BU197" i="1"/>
  <c r="BR197" i="1"/>
  <c r="BS197" i="1"/>
  <c r="BT197" i="1"/>
  <c r="BQ173" i="1"/>
  <c r="BR173" i="1"/>
  <c r="BS173" i="1"/>
  <c r="BP173" i="1"/>
  <c r="BT173" i="1"/>
  <c r="BQ161" i="1"/>
  <c r="BR161" i="1"/>
  <c r="BS161" i="1"/>
  <c r="BP161" i="1"/>
  <c r="BT161" i="1"/>
  <c r="AM149" i="1"/>
  <c r="BQ149" i="1"/>
  <c r="BR149" i="1"/>
  <c r="BS149" i="1"/>
  <c r="BP149" i="1"/>
  <c r="BT149" i="1"/>
  <c r="BP137" i="1"/>
  <c r="BQ137" i="1"/>
  <c r="BR137" i="1"/>
  <c r="BS137" i="1"/>
  <c r="BT137" i="1"/>
  <c r="BU137" i="1"/>
  <c r="AN125" i="1"/>
  <c r="BS125" i="1"/>
  <c r="BT125" i="1"/>
  <c r="BU125" i="1"/>
  <c r="BP125" i="1"/>
  <c r="BS113" i="1"/>
  <c r="BT113" i="1"/>
  <c r="BU113" i="1"/>
  <c r="BP113" i="1"/>
  <c r="AM101" i="1"/>
  <c r="BS101" i="1"/>
  <c r="BT101" i="1"/>
  <c r="BU101" i="1"/>
  <c r="BP101" i="1"/>
  <c r="BQ101" i="1"/>
  <c r="BR101" i="1"/>
  <c r="AO89" i="1"/>
  <c r="BS89" i="1"/>
  <c r="BT89" i="1"/>
  <c r="BU89" i="1"/>
  <c r="AM77" i="1"/>
  <c r="BS77" i="1"/>
  <c r="BT77" i="1"/>
  <c r="BU77" i="1"/>
  <c r="BS65" i="1"/>
  <c r="BT65" i="1"/>
  <c r="BU65" i="1"/>
  <c r="AM53" i="1"/>
  <c r="BS53" i="1"/>
  <c r="BT53" i="1"/>
  <c r="BU53" i="1"/>
  <c r="BP41" i="1"/>
  <c r="BQ41" i="1"/>
  <c r="BR41" i="1"/>
  <c r="BS41" i="1"/>
  <c r="BT41" i="1"/>
  <c r="BU41" i="1"/>
  <c r="BS29" i="1"/>
  <c r="BT29" i="1"/>
  <c r="BU29" i="1"/>
  <c r="BP29" i="1"/>
  <c r="BQ29" i="1"/>
  <c r="BR29" i="1"/>
  <c r="BR494" i="1"/>
  <c r="BU488" i="1"/>
  <c r="BR486" i="1"/>
  <c r="BU483" i="1"/>
  <c r="BU480" i="1"/>
  <c r="BR478" i="1"/>
  <c r="BU475" i="1"/>
  <c r="BU472" i="1"/>
  <c r="BU469" i="1"/>
  <c r="BU462" i="1"/>
  <c r="BR459" i="1"/>
  <c r="BU451" i="1"/>
  <c r="BR445" i="1"/>
  <c r="BU437" i="1"/>
  <c r="BU434" i="1"/>
  <c r="BR427" i="1"/>
  <c r="BU423" i="1"/>
  <c r="BU416" i="1"/>
  <c r="BR413" i="1"/>
  <c r="BR409" i="1"/>
  <c r="BU405" i="1"/>
  <c r="BU402" i="1"/>
  <c r="BS398" i="1"/>
  <c r="BU386" i="1"/>
  <c r="BQ379" i="1"/>
  <c r="BU374" i="1"/>
  <c r="BU366" i="1"/>
  <c r="BQ363" i="1"/>
  <c r="BS355" i="1"/>
  <c r="BU351" i="1"/>
  <c r="BS339" i="1"/>
  <c r="BU331" i="1"/>
  <c r="BT320" i="1"/>
  <c r="BU315" i="1"/>
  <c r="BT312" i="1"/>
  <c r="BP305" i="1"/>
  <c r="BR301" i="1"/>
  <c r="BR293" i="1"/>
  <c r="BR281" i="1"/>
  <c r="BT277" i="1"/>
  <c r="BT269" i="1"/>
  <c r="BR265" i="1"/>
  <c r="BQ258" i="1"/>
  <c r="BR252" i="1"/>
  <c r="BS243" i="1"/>
  <c r="BP233" i="1"/>
  <c r="BQ222" i="1"/>
  <c r="BR217" i="1"/>
  <c r="BS209" i="1"/>
  <c r="BT195" i="1"/>
  <c r="BU157" i="1"/>
  <c r="BS121" i="1"/>
  <c r="BS114" i="1"/>
  <c r="BT87" i="1"/>
  <c r="BU68" i="1"/>
  <c r="BS39" i="1"/>
  <c r="BR31" i="1"/>
  <c r="BU11" i="1"/>
  <c r="AQ399" i="1"/>
  <c r="BP399" i="1"/>
  <c r="BQ399" i="1"/>
  <c r="BS399" i="1"/>
  <c r="BR399" i="1"/>
  <c r="AM375" i="1"/>
  <c r="BP375" i="1"/>
  <c r="BQ375" i="1"/>
  <c r="BS375" i="1"/>
  <c r="BR375" i="1"/>
  <c r="BP327" i="1"/>
  <c r="BQ327" i="1"/>
  <c r="BR327" i="1"/>
  <c r="BS327" i="1"/>
  <c r="AN231" i="1"/>
  <c r="BP231" i="1"/>
  <c r="AR183" i="1"/>
  <c r="BU183" i="1"/>
  <c r="BR183" i="1"/>
  <c r="BS183" i="1"/>
  <c r="BT183" i="1"/>
  <c r="BP171" i="1"/>
  <c r="BQ171" i="1"/>
  <c r="BU171" i="1"/>
  <c r="BR171" i="1"/>
  <c r="BS171" i="1"/>
  <c r="BT171" i="1"/>
  <c r="BP159" i="1"/>
  <c r="BQ159" i="1"/>
  <c r="BU159" i="1"/>
  <c r="BR159" i="1"/>
  <c r="BS159" i="1"/>
  <c r="BT159" i="1"/>
  <c r="BP147" i="1"/>
  <c r="BQ147" i="1"/>
  <c r="BR147" i="1"/>
  <c r="BS147" i="1"/>
  <c r="BT147" i="1"/>
  <c r="BS135" i="1"/>
  <c r="BT135" i="1"/>
  <c r="BU135" i="1"/>
  <c r="AR99" i="1"/>
  <c r="BP99" i="1"/>
  <c r="BQ99" i="1"/>
  <c r="BR99" i="1"/>
  <c r="BS99" i="1"/>
  <c r="BT99" i="1"/>
  <c r="BU99" i="1"/>
  <c r="BP459" i="1"/>
  <c r="BU327" i="1"/>
  <c r="BT207" i="1"/>
  <c r="BQ39" i="1"/>
  <c r="BP440" i="1"/>
  <c r="BQ440" i="1"/>
  <c r="BR440" i="1"/>
  <c r="BP428" i="1"/>
  <c r="BQ428" i="1"/>
  <c r="BR428" i="1"/>
  <c r="BS428" i="1"/>
  <c r="BT428" i="1"/>
  <c r="BU428" i="1"/>
  <c r="BP308" i="1"/>
  <c r="BQ308" i="1"/>
  <c r="BR308" i="1"/>
  <c r="BS308" i="1"/>
  <c r="BT308" i="1"/>
  <c r="BU308" i="1"/>
  <c r="AM284" i="1"/>
  <c r="BP284" i="1"/>
  <c r="BQ284" i="1"/>
  <c r="BR284" i="1"/>
  <c r="BS284" i="1"/>
  <c r="BT284" i="1"/>
  <c r="BU284" i="1"/>
  <c r="BP272" i="1"/>
  <c r="BQ272" i="1"/>
  <c r="BR272" i="1"/>
  <c r="AM248" i="1"/>
  <c r="BS248" i="1"/>
  <c r="BU248" i="1"/>
  <c r="BP248" i="1"/>
  <c r="BQ248" i="1"/>
  <c r="BR248" i="1"/>
  <c r="AR200" i="1"/>
  <c r="BP200" i="1"/>
  <c r="BQ200" i="1"/>
  <c r="BR200" i="1"/>
  <c r="BS200" i="1"/>
  <c r="BT200" i="1"/>
  <c r="BU200" i="1"/>
  <c r="AR176" i="1"/>
  <c r="BP176" i="1"/>
  <c r="BR176" i="1"/>
  <c r="BQ176" i="1"/>
  <c r="BS176" i="1"/>
  <c r="BT176" i="1"/>
  <c r="BU176" i="1"/>
  <c r="AR164" i="1"/>
  <c r="BP164" i="1"/>
  <c r="BR164" i="1"/>
  <c r="BQ164" i="1"/>
  <c r="BS164" i="1"/>
  <c r="BT164" i="1"/>
  <c r="BP128" i="1"/>
  <c r="BQ128" i="1"/>
  <c r="BR128" i="1"/>
  <c r="BS128" i="1"/>
  <c r="BT128" i="1"/>
  <c r="BU128" i="1"/>
  <c r="BP104" i="1"/>
  <c r="BQ104" i="1"/>
  <c r="BR104" i="1"/>
  <c r="BS104" i="1"/>
  <c r="BT104" i="1"/>
  <c r="BU104" i="1"/>
  <c r="BP44" i="1"/>
  <c r="BQ44" i="1"/>
  <c r="BR44" i="1"/>
  <c r="BS44" i="1"/>
  <c r="BT44" i="1"/>
  <c r="BU44" i="1"/>
  <c r="BP32" i="1"/>
  <c r="BQ32" i="1"/>
  <c r="BR32" i="1"/>
  <c r="BS32" i="1"/>
  <c r="BT32" i="1"/>
  <c r="BU32" i="1"/>
  <c r="BU411" i="1"/>
  <c r="BT327" i="1"/>
  <c r="BR315" i="1"/>
  <c r="BS207" i="1"/>
  <c r="BS20" i="1"/>
  <c r="AR385" i="1"/>
  <c r="BS385" i="1"/>
  <c r="BT385" i="1"/>
  <c r="BU385" i="1"/>
  <c r="AR373" i="1"/>
  <c r="BP373" i="1"/>
  <c r="BS361" i="1"/>
  <c r="BT361" i="1"/>
  <c r="BU361" i="1"/>
  <c r="BS289" i="1"/>
  <c r="BT289" i="1"/>
  <c r="BU289" i="1"/>
  <c r="AR253" i="1"/>
  <c r="BP253" i="1"/>
  <c r="BQ253" i="1"/>
  <c r="BU253" i="1"/>
  <c r="AQ181" i="1"/>
  <c r="BU181" i="1"/>
  <c r="BR181" i="1"/>
  <c r="BS181" i="1"/>
  <c r="BT181" i="1"/>
  <c r="BP49" i="1"/>
  <c r="BQ49" i="1"/>
  <c r="BR49" i="1"/>
  <c r="BS49" i="1"/>
  <c r="BQ469" i="1"/>
  <c r="BT272" i="1"/>
  <c r="BR231" i="1"/>
  <c r="BP438" i="1"/>
  <c r="BQ438" i="1"/>
  <c r="BR438" i="1"/>
  <c r="BP414" i="1"/>
  <c r="BQ414" i="1"/>
  <c r="BR414" i="1"/>
  <c r="BP390" i="1"/>
  <c r="BQ390" i="1"/>
  <c r="BR390" i="1"/>
  <c r="BP330" i="1"/>
  <c r="BQ330" i="1"/>
  <c r="BR330" i="1"/>
  <c r="BS330" i="1"/>
  <c r="BP294" i="1"/>
  <c r="BQ294" i="1"/>
  <c r="BR294" i="1"/>
  <c r="BS234" i="1"/>
  <c r="BT234" i="1"/>
  <c r="BU234" i="1"/>
  <c r="BP234" i="1"/>
  <c r="BP174" i="1"/>
  <c r="BR174" i="1"/>
  <c r="BP162" i="1"/>
  <c r="BR162" i="1"/>
  <c r="BP150" i="1"/>
  <c r="BR150" i="1"/>
  <c r="BS150" i="1"/>
  <c r="BT150" i="1"/>
  <c r="BU150" i="1"/>
  <c r="BP78" i="1"/>
  <c r="BQ78" i="1"/>
  <c r="BR78" i="1"/>
  <c r="BP30" i="1"/>
  <c r="BQ30" i="1"/>
  <c r="BR30" i="1"/>
  <c r="BS30" i="1"/>
  <c r="BT30" i="1"/>
  <c r="BU30" i="1"/>
  <c r="BS477" i="1"/>
  <c r="BP469" i="1"/>
  <c r="BP433" i="1"/>
  <c r="BS411" i="1"/>
  <c r="BQ397" i="1"/>
  <c r="BS373" i="1"/>
  <c r="BU349" i="1"/>
  <c r="BP315" i="1"/>
  <c r="BT241" i="1"/>
  <c r="BT17" i="1"/>
  <c r="BP407" i="1"/>
  <c r="BU500" i="1"/>
  <c r="BU476" i="1"/>
  <c r="BR457" i="1"/>
  <c r="BU421" i="1"/>
  <c r="BR411" i="1"/>
  <c r="BU387" i="1"/>
  <c r="BU330" i="1"/>
  <c r="BS318" i="1"/>
  <c r="BU294" i="1"/>
  <c r="BQ246" i="1"/>
  <c r="BR225" i="1"/>
  <c r="BP207" i="1"/>
  <c r="BQ498" i="1"/>
  <c r="BQ474" i="1"/>
  <c r="BU368" i="1"/>
  <c r="BS349" i="1"/>
  <c r="BQ337" i="1"/>
  <c r="BT294" i="1"/>
  <c r="BP255" i="1"/>
  <c r="BP246" i="1"/>
  <c r="BQ229" i="1"/>
  <c r="BR169" i="1"/>
  <c r="BQ135" i="1"/>
  <c r="BP498" i="1"/>
  <c r="BS471" i="1"/>
  <c r="BS450" i="1"/>
  <c r="BS421" i="1"/>
  <c r="BR349" i="1"/>
  <c r="BP337" i="1"/>
  <c r="BT325" i="1"/>
  <c r="BS294" i="1"/>
  <c r="BU270" i="1"/>
  <c r="BP229" i="1"/>
  <c r="BS13" i="1"/>
  <c r="BT13" i="1"/>
  <c r="BU13" i="1"/>
  <c r="AM410" i="1"/>
  <c r="BP410" i="1"/>
  <c r="BQ410" i="1"/>
  <c r="BR410" i="1"/>
  <c r="BP362" i="1"/>
  <c r="BQ362" i="1"/>
  <c r="BR362" i="1"/>
  <c r="BS362" i="1"/>
  <c r="BS254" i="1"/>
  <c r="BU254" i="1"/>
  <c r="BP254" i="1"/>
  <c r="BQ254" i="1"/>
  <c r="BR254" i="1"/>
  <c r="BS230" i="1"/>
  <c r="BT230" i="1"/>
  <c r="BU230" i="1"/>
  <c r="BP230" i="1"/>
  <c r="BQ230" i="1"/>
  <c r="BR230" i="1"/>
  <c r="BP206" i="1"/>
  <c r="BQ206" i="1"/>
  <c r="BR206" i="1"/>
  <c r="BS206" i="1"/>
  <c r="BT206" i="1"/>
  <c r="BU206" i="1"/>
  <c r="BP194" i="1"/>
  <c r="BQ194" i="1"/>
  <c r="BU194" i="1"/>
  <c r="BR194" i="1"/>
  <c r="BS194" i="1"/>
  <c r="BT194" i="1"/>
  <c r="BP158" i="1"/>
  <c r="BR158" i="1"/>
  <c r="BU158" i="1"/>
  <c r="BP122" i="1"/>
  <c r="BQ122" i="1"/>
  <c r="BR122" i="1"/>
  <c r="BS122" i="1"/>
  <c r="BT122" i="1"/>
  <c r="BU122" i="1"/>
  <c r="AQ110" i="1"/>
  <c r="BP110" i="1"/>
  <c r="BQ110" i="1"/>
  <c r="BR110" i="1"/>
  <c r="BP98" i="1"/>
  <c r="BQ98" i="1"/>
  <c r="BR98" i="1"/>
  <c r="BS98" i="1"/>
  <c r="BT98" i="1"/>
  <c r="BU98" i="1"/>
  <c r="AQ62" i="1"/>
  <c r="BP62" i="1"/>
  <c r="BQ62" i="1"/>
  <c r="BR62" i="1"/>
  <c r="BS62" i="1"/>
  <c r="BT62" i="1"/>
  <c r="BU62" i="1"/>
  <c r="AR50" i="1"/>
  <c r="BP50" i="1"/>
  <c r="BQ50" i="1"/>
  <c r="BR50" i="1"/>
  <c r="BU486" i="1"/>
  <c r="BU470" i="1"/>
  <c r="BU459" i="1"/>
  <c r="BU410" i="1"/>
  <c r="BT399" i="1"/>
  <c r="BS368" i="1"/>
  <c r="BS325" i="1"/>
  <c r="BT158" i="1"/>
  <c r="AP12" i="1"/>
  <c r="BP12" i="1"/>
  <c r="BQ12" i="1"/>
  <c r="BR12" i="1"/>
  <c r="BS12" i="1"/>
  <c r="BT12" i="1"/>
  <c r="BU12" i="1"/>
  <c r="AQ499" i="1"/>
  <c r="BP499" i="1"/>
  <c r="BQ499" i="1"/>
  <c r="BR499" i="1"/>
  <c r="AM487" i="1"/>
  <c r="BP487" i="1"/>
  <c r="BQ487" i="1"/>
  <c r="BR487" i="1"/>
  <c r="AM439" i="1"/>
  <c r="BP439" i="1"/>
  <c r="BQ439" i="1"/>
  <c r="BR439" i="1"/>
  <c r="AM343" i="1"/>
  <c r="BP343" i="1"/>
  <c r="BS343" i="1"/>
  <c r="BQ343" i="1"/>
  <c r="BR343" i="1"/>
  <c r="AM319" i="1"/>
  <c r="BP319" i="1"/>
  <c r="BQ319" i="1"/>
  <c r="BR319" i="1"/>
  <c r="BS319" i="1"/>
  <c r="AM295" i="1"/>
  <c r="BP295" i="1"/>
  <c r="BQ295" i="1"/>
  <c r="BR295" i="1"/>
  <c r="BS295" i="1"/>
  <c r="AM151" i="1"/>
  <c r="BS151" i="1"/>
  <c r="BT151" i="1"/>
  <c r="BU151" i="1"/>
  <c r="BP151" i="1"/>
  <c r="BQ151" i="1"/>
  <c r="BR151" i="1"/>
  <c r="AP127" i="1"/>
  <c r="BS127" i="1"/>
  <c r="BT127" i="1"/>
  <c r="BU127" i="1"/>
  <c r="AM115" i="1"/>
  <c r="BP115" i="1"/>
  <c r="BQ115" i="1"/>
  <c r="BR115" i="1"/>
  <c r="BS115" i="1"/>
  <c r="BT115" i="1"/>
  <c r="BU115" i="1"/>
  <c r="AR103" i="1"/>
  <c r="BS103" i="1"/>
  <c r="BT103" i="1"/>
  <c r="BU103" i="1"/>
  <c r="BT494" i="1"/>
  <c r="BT486" i="1"/>
  <c r="BQ403" i="1"/>
  <c r="BU390" i="1"/>
  <c r="BU375" i="1"/>
  <c r="BS363" i="1"/>
  <c r="BT31" i="1"/>
  <c r="AM21" i="1"/>
  <c r="BS21" i="1"/>
  <c r="BT21" i="1"/>
  <c r="BU21" i="1"/>
  <c r="AN9" i="1"/>
  <c r="BP9" i="1"/>
  <c r="BQ9" i="1"/>
  <c r="BR9" i="1"/>
  <c r="BS9" i="1"/>
  <c r="BT9" i="1"/>
  <c r="BU9" i="1"/>
  <c r="BP466" i="1"/>
  <c r="BQ466" i="1"/>
  <c r="BR466" i="1"/>
  <c r="AN454" i="1"/>
  <c r="BP454" i="1"/>
  <c r="BQ454" i="1"/>
  <c r="BR454" i="1"/>
  <c r="AM442" i="1"/>
  <c r="BP442" i="1"/>
  <c r="BQ442" i="1"/>
  <c r="BR442" i="1"/>
  <c r="BP430" i="1"/>
  <c r="BQ430" i="1"/>
  <c r="BR430" i="1"/>
  <c r="BP418" i="1"/>
  <c r="BQ418" i="1"/>
  <c r="BR418" i="1"/>
  <c r="BP406" i="1"/>
  <c r="BQ406" i="1"/>
  <c r="BR406" i="1"/>
  <c r="AM394" i="1"/>
  <c r="BP394" i="1"/>
  <c r="BQ394" i="1"/>
  <c r="BR394" i="1"/>
  <c r="BS394" i="1"/>
  <c r="BP382" i="1"/>
  <c r="BQ382" i="1"/>
  <c r="BR382" i="1"/>
  <c r="AM370" i="1"/>
  <c r="BP370" i="1"/>
  <c r="BQ370" i="1"/>
  <c r="BR370" i="1"/>
  <c r="BS370" i="1"/>
  <c r="BP358" i="1"/>
  <c r="BQ358" i="1"/>
  <c r="BR358" i="1"/>
  <c r="BM354" i="1"/>
  <c r="AN346" i="1"/>
  <c r="BP346" i="1"/>
  <c r="BQ346" i="1"/>
  <c r="BR346" i="1"/>
  <c r="BS346" i="1"/>
  <c r="BP334" i="1"/>
  <c r="BQ334" i="1"/>
  <c r="BR334" i="1"/>
  <c r="BP322" i="1"/>
  <c r="BQ322" i="1"/>
  <c r="BR322" i="1"/>
  <c r="BS322" i="1"/>
  <c r="BP310" i="1"/>
  <c r="BQ310" i="1"/>
  <c r="BR310" i="1"/>
  <c r="BP298" i="1"/>
  <c r="BQ298" i="1"/>
  <c r="BR298" i="1"/>
  <c r="BS298" i="1"/>
  <c r="BP286" i="1"/>
  <c r="BQ286" i="1"/>
  <c r="BR286" i="1"/>
  <c r="AN274" i="1"/>
  <c r="BP274" i="1"/>
  <c r="BQ274" i="1"/>
  <c r="BR274" i="1"/>
  <c r="BS274" i="1"/>
  <c r="BP262" i="1"/>
  <c r="BQ262" i="1"/>
  <c r="BR262" i="1"/>
  <c r="AM250" i="1"/>
  <c r="BS250" i="1"/>
  <c r="BU250" i="1"/>
  <c r="BQ250" i="1"/>
  <c r="BR250" i="1"/>
  <c r="BT250" i="1"/>
  <c r="BS238" i="1"/>
  <c r="BT238" i="1"/>
  <c r="BU238" i="1"/>
  <c r="BP238" i="1"/>
  <c r="AP226" i="1"/>
  <c r="BS226" i="1"/>
  <c r="BT226" i="1"/>
  <c r="BU226" i="1"/>
  <c r="BP226" i="1"/>
  <c r="BQ226" i="1"/>
  <c r="BR226" i="1"/>
  <c r="BP214" i="1"/>
  <c r="BQ214" i="1"/>
  <c r="BU214" i="1"/>
  <c r="AN202" i="1"/>
  <c r="BP202" i="1"/>
  <c r="BQ202" i="1"/>
  <c r="BU202" i="1"/>
  <c r="BR202" i="1"/>
  <c r="BP190" i="1"/>
  <c r="BQ190" i="1"/>
  <c r="BU190" i="1"/>
  <c r="BP178" i="1"/>
  <c r="BQ178" i="1"/>
  <c r="BU178" i="1"/>
  <c r="BR178" i="1"/>
  <c r="AO166" i="1"/>
  <c r="BP166" i="1"/>
  <c r="BR166" i="1"/>
  <c r="BQ166" i="1"/>
  <c r="BS166" i="1"/>
  <c r="BT166" i="1"/>
  <c r="BU166" i="1"/>
  <c r="BP154" i="1"/>
  <c r="BR154" i="1"/>
  <c r="BQ154" i="1"/>
  <c r="BS154" i="1"/>
  <c r="BT154" i="1"/>
  <c r="BU154" i="1"/>
  <c r="AP142" i="1"/>
  <c r="BP142" i="1"/>
  <c r="BQ142" i="1"/>
  <c r="BR142" i="1"/>
  <c r="BS142" i="1"/>
  <c r="BT142" i="1"/>
  <c r="BU142" i="1"/>
  <c r="BP130" i="1"/>
  <c r="BQ130" i="1"/>
  <c r="BR130" i="1"/>
  <c r="BS130" i="1"/>
  <c r="BT130" i="1"/>
  <c r="BU130" i="1"/>
  <c r="BP118" i="1"/>
  <c r="BQ118" i="1"/>
  <c r="BR118" i="1"/>
  <c r="BS118" i="1"/>
  <c r="BT118" i="1"/>
  <c r="BU118" i="1"/>
  <c r="BP106" i="1"/>
  <c r="BQ106" i="1"/>
  <c r="BR106" i="1"/>
  <c r="BS106" i="1"/>
  <c r="BP94" i="1"/>
  <c r="BQ94" i="1"/>
  <c r="BR94" i="1"/>
  <c r="BS94" i="1"/>
  <c r="BT94" i="1"/>
  <c r="BU94" i="1"/>
  <c r="BP82" i="1"/>
  <c r="BQ82" i="1"/>
  <c r="BR82" i="1"/>
  <c r="BP70" i="1"/>
  <c r="BQ70" i="1"/>
  <c r="BR70" i="1"/>
  <c r="AP58" i="1"/>
  <c r="BP58" i="1"/>
  <c r="BQ58" i="1"/>
  <c r="BR58" i="1"/>
  <c r="BS58" i="1"/>
  <c r="BT58" i="1"/>
  <c r="BU58" i="1"/>
  <c r="AO46" i="1"/>
  <c r="BP46" i="1"/>
  <c r="BQ46" i="1"/>
  <c r="BR46" i="1"/>
  <c r="BP34" i="1"/>
  <c r="BQ34" i="1"/>
  <c r="BR34" i="1"/>
  <c r="BT499" i="1"/>
  <c r="BT488" i="1"/>
  <c r="BQ486" i="1"/>
  <c r="BT483" i="1"/>
  <c r="BQ478" i="1"/>
  <c r="BT475" i="1"/>
  <c r="BT469" i="1"/>
  <c r="BT466" i="1"/>
  <c r="BT462" i="1"/>
  <c r="BQ459" i="1"/>
  <c r="BT451" i="1"/>
  <c r="BQ445" i="1"/>
  <c r="BT437" i="1"/>
  <c r="BT434" i="1"/>
  <c r="BT430" i="1"/>
  <c r="BT423" i="1"/>
  <c r="BT416" i="1"/>
  <c r="BQ409" i="1"/>
  <c r="BT402" i="1"/>
  <c r="BU397" i="1"/>
  <c r="BT394" i="1"/>
  <c r="BU389" i="1"/>
  <c r="BT386" i="1"/>
  <c r="BS382" i="1"/>
  <c r="BP379" i="1"/>
  <c r="BT374" i="1"/>
  <c r="BT366" i="1"/>
  <c r="BU358" i="1"/>
  <c r="BR355" i="1"/>
  <c r="BT351" i="1"/>
  <c r="BT343" i="1"/>
  <c r="BR339" i="1"/>
  <c r="BS320" i="1"/>
  <c r="BS312" i="1"/>
  <c r="BQ301" i="1"/>
  <c r="BU296" i="1"/>
  <c r="BQ293" i="1"/>
  <c r="BU288" i="1"/>
  <c r="BQ281" i="1"/>
  <c r="BS277" i="1"/>
  <c r="BS269" i="1"/>
  <c r="BQ265" i="1"/>
  <c r="BQ252" i="1"/>
  <c r="BT248" i="1"/>
  <c r="BR242" i="1"/>
  <c r="BQ238" i="1"/>
  <c r="BU231" i="1"/>
  <c r="BP222" i="1"/>
  <c r="BQ217" i="1"/>
  <c r="BR209" i="1"/>
  <c r="BT202" i="1"/>
  <c r="BS195" i="1"/>
  <c r="BU188" i="1"/>
  <c r="BP181" i="1"/>
  <c r="BS174" i="1"/>
  <c r="BT157" i="1"/>
  <c r="BU149" i="1"/>
  <c r="BU139" i="1"/>
  <c r="BR121" i="1"/>
  <c r="BR113" i="1"/>
  <c r="BP103" i="1"/>
  <c r="BU84" i="1"/>
  <c r="BR77" i="1"/>
  <c r="BT68" i="1"/>
  <c r="BT49" i="1"/>
  <c r="BQ31" i="1"/>
  <c r="BU20" i="1"/>
  <c r="BT11" i="1"/>
  <c r="BP28" i="1"/>
  <c r="BQ28" i="1"/>
  <c r="BR28" i="1"/>
  <c r="BS28" i="1"/>
  <c r="BT28" i="1"/>
  <c r="BU28" i="1"/>
  <c r="BP16" i="1"/>
  <c r="BQ16" i="1"/>
  <c r="BR16" i="1"/>
  <c r="BS16" i="1"/>
  <c r="BT16" i="1"/>
  <c r="BU16" i="1"/>
  <c r="BL247" i="1"/>
  <c r="BF235" i="1"/>
  <c r="BP227" i="1"/>
  <c r="BQ227" i="1"/>
  <c r="BR227" i="1"/>
  <c r="AN215" i="1"/>
  <c r="BU215" i="1"/>
  <c r="BR215" i="1"/>
  <c r="BS215" i="1"/>
  <c r="BT215" i="1"/>
  <c r="AM203" i="1"/>
  <c r="BU203" i="1"/>
  <c r="BP203" i="1"/>
  <c r="BQ203" i="1"/>
  <c r="BU191" i="1"/>
  <c r="BP191" i="1"/>
  <c r="BQ191" i="1"/>
  <c r="BL187" i="1"/>
  <c r="AM179" i="1"/>
  <c r="BU179" i="1"/>
  <c r="BP179" i="1"/>
  <c r="BQ179" i="1"/>
  <c r="AR167" i="1"/>
  <c r="BP167" i="1"/>
  <c r="BT167" i="1"/>
  <c r="BU167" i="1"/>
  <c r="AN155" i="1"/>
  <c r="BQ155" i="1"/>
  <c r="BR155" i="1"/>
  <c r="BS155" i="1"/>
  <c r="BS143" i="1"/>
  <c r="BT143" i="1"/>
  <c r="BU143" i="1"/>
  <c r="AO131" i="1"/>
  <c r="BP131" i="1"/>
  <c r="BQ131" i="1"/>
  <c r="BR131" i="1"/>
  <c r="BP119" i="1"/>
  <c r="BQ119" i="1"/>
  <c r="BR119" i="1"/>
  <c r="BP107" i="1"/>
  <c r="BQ107" i="1"/>
  <c r="BR107" i="1"/>
  <c r="BL103" i="1"/>
  <c r="AR95" i="1"/>
  <c r="BP95" i="1"/>
  <c r="BQ95" i="1"/>
  <c r="BR95" i="1"/>
  <c r="BE91" i="1"/>
  <c r="BP83" i="1"/>
  <c r="BQ83" i="1"/>
  <c r="BR83" i="1"/>
  <c r="BS83" i="1"/>
  <c r="BT83" i="1"/>
  <c r="BU83" i="1"/>
  <c r="BP71" i="1"/>
  <c r="BQ71" i="1"/>
  <c r="BR71" i="1"/>
  <c r="AP59" i="1"/>
  <c r="BP59" i="1"/>
  <c r="BQ59" i="1"/>
  <c r="BR59" i="1"/>
  <c r="BS47" i="1"/>
  <c r="BT47" i="1"/>
  <c r="BU47" i="1"/>
  <c r="BP47" i="1"/>
  <c r="BQ47" i="1"/>
  <c r="BR47" i="1"/>
  <c r="AR35" i="1"/>
  <c r="BP35" i="1"/>
  <c r="BQ35" i="1"/>
  <c r="BR35" i="1"/>
  <c r="BR501" i="1"/>
  <c r="BR491" i="1"/>
  <c r="BR489" i="1"/>
  <c r="BR479" i="1"/>
  <c r="BR477" i="1"/>
  <c r="BU465" i="1"/>
  <c r="BR455" i="1"/>
  <c r="BU441" i="1"/>
  <c r="BR431" i="1"/>
  <c r="BU417" i="1"/>
  <c r="BR407" i="1"/>
  <c r="BU393" i="1"/>
  <c r="BR383" i="1"/>
  <c r="BU369" i="1"/>
  <c r="BR359" i="1"/>
  <c r="BU345" i="1"/>
  <c r="BR335" i="1"/>
  <c r="BU321" i="1"/>
  <c r="BR311" i="1"/>
  <c r="BU297" i="1"/>
  <c r="BR287" i="1"/>
  <c r="BU273" i="1"/>
  <c r="BR263" i="1"/>
  <c r="BR251" i="1"/>
  <c r="BR237" i="1"/>
  <c r="BQ215" i="1"/>
  <c r="BQ201" i="1"/>
  <c r="BT191" i="1"/>
  <c r="BT177" i="1"/>
  <c r="BT165" i="1"/>
  <c r="BP155" i="1"/>
  <c r="BR143" i="1"/>
  <c r="BR117" i="1"/>
  <c r="BU105" i="1"/>
  <c r="BU35" i="1"/>
  <c r="BS15" i="1"/>
  <c r="BT15" i="1"/>
  <c r="BU15" i="1"/>
  <c r="AM460" i="1"/>
  <c r="BP460" i="1"/>
  <c r="BQ460" i="1"/>
  <c r="BR460" i="1"/>
  <c r="AN436" i="1"/>
  <c r="BP436" i="1"/>
  <c r="BQ436" i="1"/>
  <c r="BR436" i="1"/>
  <c r="BP424" i="1"/>
  <c r="BQ424" i="1"/>
  <c r="BR424" i="1"/>
  <c r="BP412" i="1"/>
  <c r="BQ412" i="1"/>
  <c r="BR412" i="1"/>
  <c r="AM400" i="1"/>
  <c r="BP400" i="1"/>
  <c r="BQ400" i="1"/>
  <c r="BR400" i="1"/>
  <c r="BP388" i="1"/>
  <c r="BQ388" i="1"/>
  <c r="BR388" i="1"/>
  <c r="AM376" i="1"/>
  <c r="BP376" i="1"/>
  <c r="BQ376" i="1"/>
  <c r="BR376" i="1"/>
  <c r="BP364" i="1"/>
  <c r="BQ364" i="1"/>
  <c r="BR364" i="1"/>
  <c r="BP352" i="1"/>
  <c r="BQ352" i="1"/>
  <c r="BR352" i="1"/>
  <c r="AR340" i="1"/>
  <c r="BP340" i="1"/>
  <c r="BQ340" i="1"/>
  <c r="BR340" i="1"/>
  <c r="BP328" i="1"/>
  <c r="BQ328" i="1"/>
  <c r="BR328" i="1"/>
  <c r="BP316" i="1"/>
  <c r="BQ316" i="1"/>
  <c r="BR316" i="1"/>
  <c r="AM304" i="1"/>
  <c r="BP304" i="1"/>
  <c r="BQ304" i="1"/>
  <c r="BR304" i="1"/>
  <c r="AR292" i="1"/>
  <c r="BP292" i="1"/>
  <c r="BQ292" i="1"/>
  <c r="BR292" i="1"/>
  <c r="BP280" i="1"/>
  <c r="BQ280" i="1"/>
  <c r="BR280" i="1"/>
  <c r="AN268" i="1"/>
  <c r="BP268" i="1"/>
  <c r="BQ268" i="1"/>
  <c r="BR268" i="1"/>
  <c r="AN256" i="1"/>
  <c r="BS256" i="1"/>
  <c r="BU256" i="1"/>
  <c r="AQ244" i="1"/>
  <c r="BS244" i="1"/>
  <c r="BT244" i="1"/>
  <c r="BU244" i="1"/>
  <c r="BS232" i="1"/>
  <c r="BT232" i="1"/>
  <c r="BU232" i="1"/>
  <c r="BP232" i="1"/>
  <c r="BQ232" i="1"/>
  <c r="BR232" i="1"/>
  <c r="AQ220" i="1"/>
  <c r="BS220" i="1"/>
  <c r="BT220" i="1"/>
  <c r="BU220" i="1"/>
  <c r="AR208" i="1"/>
  <c r="BP208" i="1"/>
  <c r="BQ208" i="1"/>
  <c r="BR208" i="1"/>
  <c r="BS208" i="1"/>
  <c r="BT208" i="1"/>
  <c r="BU208" i="1"/>
  <c r="AM196" i="1"/>
  <c r="BP196" i="1"/>
  <c r="BQ196" i="1"/>
  <c r="AM184" i="1"/>
  <c r="BP184" i="1"/>
  <c r="BQ184" i="1"/>
  <c r="BR184" i="1"/>
  <c r="BS184" i="1"/>
  <c r="BT184" i="1"/>
  <c r="AQ172" i="1"/>
  <c r="BP172" i="1"/>
  <c r="BR172" i="1"/>
  <c r="BT172" i="1"/>
  <c r="BU172" i="1"/>
  <c r="BQ172" i="1"/>
  <c r="BS172" i="1"/>
  <c r="AR160" i="1"/>
  <c r="BP160" i="1"/>
  <c r="BR160" i="1"/>
  <c r="BQ160" i="1"/>
  <c r="BS160" i="1"/>
  <c r="AQ148" i="1"/>
  <c r="BP148" i="1"/>
  <c r="BR148" i="1"/>
  <c r="AP136" i="1"/>
  <c r="BP136" i="1"/>
  <c r="BQ136" i="1"/>
  <c r="BR136" i="1"/>
  <c r="BS136" i="1"/>
  <c r="BT136" i="1"/>
  <c r="BU136" i="1"/>
  <c r="BP124" i="1"/>
  <c r="BQ124" i="1"/>
  <c r="BR124" i="1"/>
  <c r="BP112" i="1"/>
  <c r="BQ112" i="1"/>
  <c r="BR112" i="1"/>
  <c r="BS112" i="1"/>
  <c r="BT112" i="1"/>
  <c r="BU112" i="1"/>
  <c r="AP100" i="1"/>
  <c r="BP100" i="1"/>
  <c r="BQ100" i="1"/>
  <c r="BR100" i="1"/>
  <c r="AO88" i="1"/>
  <c r="BP88" i="1"/>
  <c r="BQ88" i="1"/>
  <c r="BR88" i="1"/>
  <c r="BS88" i="1"/>
  <c r="BT88" i="1"/>
  <c r="BU88" i="1"/>
  <c r="AQ76" i="1"/>
  <c r="BP76" i="1"/>
  <c r="BQ76" i="1"/>
  <c r="BR76" i="1"/>
  <c r="BS76" i="1"/>
  <c r="BT76" i="1"/>
  <c r="BU76" i="1"/>
  <c r="AO64" i="1"/>
  <c r="BP64" i="1"/>
  <c r="BQ64" i="1"/>
  <c r="BR64" i="1"/>
  <c r="BS64" i="1"/>
  <c r="BT64" i="1"/>
  <c r="BU64" i="1"/>
  <c r="BP52" i="1"/>
  <c r="BQ52" i="1"/>
  <c r="BR52" i="1"/>
  <c r="BS52" i="1"/>
  <c r="BT52" i="1"/>
  <c r="BU52" i="1"/>
  <c r="AP40" i="1"/>
  <c r="BP40" i="1"/>
  <c r="BQ40" i="1"/>
  <c r="BR40" i="1"/>
  <c r="BS40" i="1"/>
  <c r="BT40" i="1"/>
  <c r="BU40" i="1"/>
  <c r="BQ501" i="1"/>
  <c r="BQ491" i="1"/>
  <c r="BQ489" i="1"/>
  <c r="BQ479" i="1"/>
  <c r="BQ477" i="1"/>
  <c r="BT465" i="1"/>
  <c r="BT460" i="1"/>
  <c r="BQ455" i="1"/>
  <c r="BT441" i="1"/>
  <c r="BT436" i="1"/>
  <c r="BQ431" i="1"/>
  <c r="BT417" i="1"/>
  <c r="BT412" i="1"/>
  <c r="BQ407" i="1"/>
  <c r="BT393" i="1"/>
  <c r="BT388" i="1"/>
  <c r="BQ383" i="1"/>
  <c r="BT369" i="1"/>
  <c r="BT364" i="1"/>
  <c r="BQ359" i="1"/>
  <c r="BT345" i="1"/>
  <c r="BT340" i="1"/>
  <c r="BQ335" i="1"/>
  <c r="BT321" i="1"/>
  <c r="BT316" i="1"/>
  <c r="BQ311" i="1"/>
  <c r="BT297" i="1"/>
  <c r="BT292" i="1"/>
  <c r="BQ287" i="1"/>
  <c r="BT273" i="1"/>
  <c r="BT268" i="1"/>
  <c r="BQ263" i="1"/>
  <c r="BQ251" i="1"/>
  <c r="BQ244" i="1"/>
  <c r="BP215" i="1"/>
  <c r="BS196" i="1"/>
  <c r="BS191" i="1"/>
  <c r="BS165" i="1"/>
  <c r="BU160" i="1"/>
  <c r="BU148" i="1"/>
  <c r="BQ143" i="1"/>
  <c r="BT124" i="1"/>
  <c r="BT35" i="1"/>
  <c r="BP27" i="1"/>
  <c r="BQ27" i="1"/>
  <c r="BR27" i="1"/>
  <c r="BP448" i="1"/>
  <c r="BQ448" i="1"/>
  <c r="BR448" i="1"/>
  <c r="BP26" i="1"/>
  <c r="BQ26" i="1"/>
  <c r="BR26" i="1"/>
  <c r="BS26" i="1"/>
  <c r="BT26" i="1"/>
  <c r="BU26" i="1"/>
  <c r="BP14" i="1"/>
  <c r="BQ14" i="1"/>
  <c r="BR14" i="1"/>
  <c r="BS14" i="1"/>
  <c r="BT14" i="1"/>
  <c r="BU14" i="1"/>
  <c r="BI497" i="1"/>
  <c r="BJ473" i="1"/>
  <c r="BL269" i="1"/>
  <c r="BS237" i="1"/>
  <c r="BT237" i="1"/>
  <c r="BU237" i="1"/>
  <c r="BU213" i="1"/>
  <c r="BR213" i="1"/>
  <c r="BS213" i="1"/>
  <c r="BT213" i="1"/>
  <c r="AM201" i="1"/>
  <c r="BU201" i="1"/>
  <c r="BR201" i="1"/>
  <c r="BS201" i="1"/>
  <c r="BT201" i="1"/>
  <c r="BU189" i="1"/>
  <c r="BR189" i="1"/>
  <c r="BS189" i="1"/>
  <c r="BT189" i="1"/>
  <c r="AN177" i="1"/>
  <c r="BU177" i="1"/>
  <c r="BP177" i="1"/>
  <c r="BQ177" i="1"/>
  <c r="BL173" i="1"/>
  <c r="AQ153" i="1"/>
  <c r="BU153" i="1"/>
  <c r="BR153" i="1"/>
  <c r="BS153" i="1"/>
  <c r="BT153" i="1"/>
  <c r="BS141" i="1"/>
  <c r="BT141" i="1"/>
  <c r="BU141" i="1"/>
  <c r="BS129" i="1"/>
  <c r="BT129" i="1"/>
  <c r="BU129" i="1"/>
  <c r="BS117" i="1"/>
  <c r="BT117" i="1"/>
  <c r="BU117" i="1"/>
  <c r="AQ105" i="1"/>
  <c r="BP105" i="1"/>
  <c r="BQ105" i="1"/>
  <c r="BR105" i="1"/>
  <c r="BS93" i="1"/>
  <c r="BT93" i="1"/>
  <c r="BU93" i="1"/>
  <c r="BP81" i="1"/>
  <c r="BQ81" i="1"/>
  <c r="BR81" i="1"/>
  <c r="AR69" i="1"/>
  <c r="BS69" i="1"/>
  <c r="BT69" i="1"/>
  <c r="BU69" i="1"/>
  <c r="BP69" i="1"/>
  <c r="BQ69" i="1"/>
  <c r="BR69" i="1"/>
  <c r="AQ57" i="1"/>
  <c r="BP57" i="1"/>
  <c r="BQ57" i="1"/>
  <c r="BR57" i="1"/>
  <c r="BS45" i="1"/>
  <c r="BT45" i="1"/>
  <c r="BU45" i="1"/>
  <c r="AQ33" i="1"/>
  <c r="BS33" i="1"/>
  <c r="BT33" i="1"/>
  <c r="BU33" i="1"/>
  <c r="BP33" i="1"/>
  <c r="BQ33" i="1"/>
  <c r="BR33" i="1"/>
  <c r="BL29" i="1"/>
  <c r="BP501" i="1"/>
  <c r="BP491" i="1"/>
  <c r="BS460" i="1"/>
  <c r="BS441" i="1"/>
  <c r="BS436" i="1"/>
  <c r="BP431" i="1"/>
  <c r="BS417" i="1"/>
  <c r="BS412" i="1"/>
  <c r="BS388" i="1"/>
  <c r="BP383" i="1"/>
  <c r="BS364" i="1"/>
  <c r="BP359" i="1"/>
  <c r="BS345" i="1"/>
  <c r="BS340" i="1"/>
  <c r="BP335" i="1"/>
  <c r="BS321" i="1"/>
  <c r="BS316" i="1"/>
  <c r="BP311" i="1"/>
  <c r="BS297" i="1"/>
  <c r="BS292" i="1"/>
  <c r="BS268" i="1"/>
  <c r="BP263" i="1"/>
  <c r="BP244" i="1"/>
  <c r="BP237" i="1"/>
  <c r="BR196" i="1"/>
  <c r="BR191" i="1"/>
  <c r="BR177" i="1"/>
  <c r="BR165" i="1"/>
  <c r="BT160" i="1"/>
  <c r="BT148" i="1"/>
  <c r="BP143" i="1"/>
  <c r="BS124" i="1"/>
  <c r="BP117" i="1"/>
  <c r="BS105" i="1"/>
  <c r="BS35" i="1"/>
  <c r="BC208" i="1"/>
  <c r="BU7" i="1"/>
  <c r="BM464" i="1"/>
  <c r="BM260" i="1"/>
  <c r="BL248" i="1"/>
  <c r="BL462" i="1"/>
  <c r="BL342" i="1"/>
  <c r="BL222" i="1"/>
  <c r="BM388" i="1"/>
  <c r="BH376" i="1"/>
  <c r="BT7" i="1"/>
  <c r="BM332" i="1"/>
  <c r="BM320" i="1"/>
  <c r="BS7" i="1"/>
  <c r="BM459" i="1"/>
  <c r="BM447" i="1"/>
  <c r="BM291" i="1"/>
  <c r="BM123" i="1"/>
  <c r="BL75" i="1"/>
  <c r="BM236" i="1"/>
  <c r="BL200" i="1"/>
  <c r="BL164" i="1"/>
  <c r="BM474" i="1"/>
  <c r="BL246" i="1"/>
  <c r="BL460" i="1"/>
  <c r="BL256" i="1"/>
  <c r="BR7" i="1"/>
  <c r="BM111" i="1"/>
  <c r="BL102" i="1"/>
  <c r="BI407" i="1"/>
  <c r="BL299" i="1"/>
  <c r="BL227" i="1"/>
  <c r="BL292" i="1"/>
  <c r="BH244" i="1"/>
  <c r="BQ7" i="1"/>
  <c r="BM471" i="1"/>
  <c r="BM435" i="1"/>
  <c r="BL363" i="1"/>
  <c r="BM327" i="1"/>
  <c r="BL99" i="1"/>
  <c r="BM392" i="1"/>
  <c r="BL92" i="1"/>
  <c r="BL479" i="1"/>
  <c r="BM347" i="1"/>
  <c r="BL167" i="1"/>
  <c r="BL220" i="1"/>
  <c r="BM124" i="1"/>
  <c r="BL88" i="1"/>
  <c r="BP7" i="1"/>
  <c r="BL481" i="1"/>
  <c r="BL66" i="1"/>
  <c r="BL54" i="1"/>
  <c r="BM424" i="1"/>
  <c r="BL412" i="1"/>
  <c r="BD160" i="1"/>
  <c r="BL100" i="1"/>
  <c r="BL174" i="1"/>
  <c r="BJ95" i="1"/>
  <c r="BM467" i="1"/>
  <c r="BL275" i="1"/>
  <c r="BL191" i="1"/>
  <c r="BJ397" i="1"/>
  <c r="BM313" i="1"/>
  <c r="BL22" i="1"/>
  <c r="BM455" i="1"/>
  <c r="BM443" i="1"/>
  <c r="BL371" i="1"/>
  <c r="BL107" i="1"/>
  <c r="BL24" i="1"/>
  <c r="BL438" i="1"/>
  <c r="BG414" i="1"/>
  <c r="BM378" i="1"/>
  <c r="BL114" i="1"/>
  <c r="BM476" i="1"/>
  <c r="BM368" i="1"/>
  <c r="BL184" i="1"/>
  <c r="BL172" i="1"/>
  <c r="BL64" i="1"/>
  <c r="BL131" i="1"/>
  <c r="BE364" i="1"/>
  <c r="BC316" i="1"/>
  <c r="BL13" i="1"/>
  <c r="BL12" i="1"/>
  <c r="BL416" i="1"/>
  <c r="BL188" i="1"/>
  <c r="BL126" i="1"/>
  <c r="BL359" i="1"/>
  <c r="BL155" i="1"/>
  <c r="BL71" i="1"/>
  <c r="BL136" i="1"/>
  <c r="BL366" i="1"/>
  <c r="BL10" i="1"/>
  <c r="BL426" i="1"/>
  <c r="BN340" i="1"/>
  <c r="BH268" i="1"/>
  <c r="BL40" i="1"/>
  <c r="BM428" i="1"/>
  <c r="BL308" i="1"/>
  <c r="BL296" i="1"/>
  <c r="BL80" i="1"/>
  <c r="BL44" i="1"/>
  <c r="BL42" i="1"/>
  <c r="BF239" i="1"/>
  <c r="BL179" i="1"/>
  <c r="BL280" i="1"/>
  <c r="BL76" i="1"/>
  <c r="BH7" i="1"/>
  <c r="BM453" i="1"/>
  <c r="BH249" i="1"/>
  <c r="BL213" i="1"/>
  <c r="BL177" i="1"/>
  <c r="BL165" i="1"/>
  <c r="BM81" i="1"/>
  <c r="BG326" i="1"/>
  <c r="BL314" i="1"/>
  <c r="BL302" i="1"/>
  <c r="BL98" i="1"/>
  <c r="BG166" i="1"/>
  <c r="BM268" i="1"/>
  <c r="BM431" i="1"/>
  <c r="BM184" i="1"/>
  <c r="BL116" i="1"/>
  <c r="BL104" i="1"/>
  <c r="BM304" i="1"/>
  <c r="BM143" i="1"/>
  <c r="BM395" i="1"/>
  <c r="BN318" i="1"/>
  <c r="BL294" i="1"/>
  <c r="BL282" i="1"/>
  <c r="BL258" i="1"/>
  <c r="BL90" i="1"/>
  <c r="BL30" i="1"/>
  <c r="BM107" i="1"/>
  <c r="BM351" i="1"/>
  <c r="BM227" i="1"/>
  <c r="BM102" i="1"/>
  <c r="BM390" i="1"/>
  <c r="BL8" i="1"/>
  <c r="BL496" i="1"/>
  <c r="BM497" i="1"/>
  <c r="BM220" i="1"/>
  <c r="BM100" i="1"/>
  <c r="BM413" i="1"/>
  <c r="BM209" i="1"/>
  <c r="BM87" i="1"/>
  <c r="BM125" i="1"/>
  <c r="BM229" i="1"/>
  <c r="BL482" i="1"/>
  <c r="BM331" i="1"/>
  <c r="BM63" i="1"/>
  <c r="BL43" i="1"/>
  <c r="BM473" i="1"/>
  <c r="BM186" i="1"/>
  <c r="BM59" i="1"/>
  <c r="BM269" i="1"/>
  <c r="BI372" i="1"/>
  <c r="BL360" i="1"/>
  <c r="BM311" i="1"/>
  <c r="BM185" i="1"/>
  <c r="BM43" i="1"/>
  <c r="BM61" i="1"/>
  <c r="BM426" i="1"/>
  <c r="BM138" i="1"/>
  <c r="BM383" i="1"/>
  <c r="BM299" i="1"/>
  <c r="BM95" i="1"/>
  <c r="BM496" i="1"/>
  <c r="BM414" i="1"/>
  <c r="BM292" i="1"/>
  <c r="BM457" i="1"/>
  <c r="BM85" i="1"/>
  <c r="BM493" i="1"/>
  <c r="BM412" i="1"/>
  <c r="BM371" i="1"/>
  <c r="BM329" i="1"/>
  <c r="BM246" i="1"/>
  <c r="BM205" i="1"/>
  <c r="BM167" i="1"/>
  <c r="BM83" i="1"/>
  <c r="BM41" i="1"/>
  <c r="BM433" i="1"/>
  <c r="BM349" i="1"/>
  <c r="BM340" i="1"/>
  <c r="BM263" i="1"/>
  <c r="BM181" i="1"/>
  <c r="BM258" i="1"/>
  <c r="BM373" i="1"/>
  <c r="BM42" i="1"/>
  <c r="BL120" i="1"/>
  <c r="BM491" i="1"/>
  <c r="BM411" i="1"/>
  <c r="BM366" i="1"/>
  <c r="BM287" i="1"/>
  <c r="BM244" i="1"/>
  <c r="BM162" i="1"/>
  <c r="BM78" i="1"/>
  <c r="BM40" i="1"/>
  <c r="BM52" i="1"/>
  <c r="BM208" i="1"/>
  <c r="BM486" i="1"/>
  <c r="BM409" i="1"/>
  <c r="BM364" i="1"/>
  <c r="BM282" i="1"/>
  <c r="BM198" i="1"/>
  <c r="BM160" i="1"/>
  <c r="BM76" i="1"/>
  <c r="BM39" i="1"/>
  <c r="BM145" i="1"/>
  <c r="BM306" i="1"/>
  <c r="BM385" i="1"/>
  <c r="BM54" i="1"/>
  <c r="BM136" i="1"/>
  <c r="BM179" i="1"/>
  <c r="BM330" i="1"/>
  <c r="BM169" i="1"/>
  <c r="BM484" i="1"/>
  <c r="BM407" i="1"/>
  <c r="BM353" i="1"/>
  <c r="BM325" i="1"/>
  <c r="BM280" i="1"/>
  <c r="BM239" i="1"/>
  <c r="BM155" i="1"/>
  <c r="BM119" i="1"/>
  <c r="BM65" i="1"/>
  <c r="BM37" i="1"/>
  <c r="BM222" i="1"/>
  <c r="BM342" i="1"/>
  <c r="BM265" i="1"/>
  <c r="BM469" i="1"/>
  <c r="BM126" i="1"/>
  <c r="BL495" i="1"/>
  <c r="BM475" i="1"/>
  <c r="BM436" i="1"/>
  <c r="BM323" i="1"/>
  <c r="BM270" i="1"/>
  <c r="BM187" i="1"/>
  <c r="BM148" i="1"/>
  <c r="BM114" i="1"/>
  <c r="BM64" i="1"/>
  <c r="BM35" i="1"/>
  <c r="BM247" i="1"/>
  <c r="BM451" i="1"/>
  <c r="BM389" i="1"/>
  <c r="BM367" i="1"/>
  <c r="BM245" i="1"/>
  <c r="BM101" i="1"/>
  <c r="BM79" i="1"/>
  <c r="BM427" i="1"/>
  <c r="BM343" i="1"/>
  <c r="BM403" i="1"/>
  <c r="BM281" i="1"/>
  <c r="BM137" i="1"/>
  <c r="BM485" i="1"/>
  <c r="BM341" i="1"/>
  <c r="BM301" i="1"/>
  <c r="BM219" i="1"/>
  <c r="BM175" i="1"/>
  <c r="BM31" i="1"/>
  <c r="BM401" i="1"/>
  <c r="BM461" i="1"/>
  <c r="BM439" i="1"/>
  <c r="BM421" i="1"/>
  <c r="BM359" i="1"/>
  <c r="BM317" i="1"/>
  <c r="BM295" i="1"/>
  <c r="BM277" i="1"/>
  <c r="BM256" i="1"/>
  <c r="BM234" i="1"/>
  <c r="BM215" i="1"/>
  <c r="BM195" i="1"/>
  <c r="BM173" i="1"/>
  <c r="BM151" i="1"/>
  <c r="BM133" i="1"/>
  <c r="BM112" i="1"/>
  <c r="BM90" i="1"/>
  <c r="BM71" i="1"/>
  <c r="BM51" i="1"/>
  <c r="BM29" i="1"/>
  <c r="BM391" i="1"/>
  <c r="BM103" i="1"/>
  <c r="BM307" i="1"/>
  <c r="BM163" i="1"/>
  <c r="BM449" i="1"/>
  <c r="BM305" i="1"/>
  <c r="BM161" i="1"/>
  <c r="BM365" i="1"/>
  <c r="BM221" i="1"/>
  <c r="BM53" i="1"/>
  <c r="BM379" i="1"/>
  <c r="BM318" i="1"/>
  <c r="BM235" i="1"/>
  <c r="BM174" i="1"/>
  <c r="BM91" i="1"/>
  <c r="BM30" i="1"/>
  <c r="BM499" i="1"/>
  <c r="BM481" i="1"/>
  <c r="BM460" i="1"/>
  <c r="BM438" i="1"/>
  <c r="BM377" i="1"/>
  <c r="BM355" i="1"/>
  <c r="BM316" i="1"/>
  <c r="BM294" i="1"/>
  <c r="BM275" i="1"/>
  <c r="BM233" i="1"/>
  <c r="BM172" i="1"/>
  <c r="BM150" i="1"/>
  <c r="BM131" i="1"/>
  <c r="BM67" i="1"/>
  <c r="BM49" i="1"/>
  <c r="BM19" i="1"/>
  <c r="BM223" i="1"/>
  <c r="BM283" i="1"/>
  <c r="BM139" i="1"/>
  <c r="BM487" i="1"/>
  <c r="BM199" i="1"/>
  <c r="BM99" i="1"/>
  <c r="BM77" i="1"/>
  <c r="BM55" i="1"/>
  <c r="BM425" i="1"/>
  <c r="BM159" i="1"/>
  <c r="BM115" i="1"/>
  <c r="BM463" i="1"/>
  <c r="BM445" i="1"/>
  <c r="BM363" i="1"/>
  <c r="BM319" i="1"/>
  <c r="BM197" i="1"/>
  <c r="BM157" i="1"/>
  <c r="BM75" i="1"/>
  <c r="BM462" i="1"/>
  <c r="BM257" i="1"/>
  <c r="BM113" i="1"/>
  <c r="BM73" i="1"/>
  <c r="BD369" i="1"/>
  <c r="BM345" i="1"/>
  <c r="BL321" i="1"/>
  <c r="BL153" i="1"/>
  <c r="BM479" i="1"/>
  <c r="BM437" i="1"/>
  <c r="BM415" i="1"/>
  <c r="BM397" i="1"/>
  <c r="BM376" i="1"/>
  <c r="BM335" i="1"/>
  <c r="BM293" i="1"/>
  <c r="BM271" i="1"/>
  <c r="BM253" i="1"/>
  <c r="BM232" i="1"/>
  <c r="BM210" i="1"/>
  <c r="BM191" i="1"/>
  <c r="BM149" i="1"/>
  <c r="BM127" i="1"/>
  <c r="BM109" i="1"/>
  <c r="BM88" i="1"/>
  <c r="BM66" i="1"/>
  <c r="BM47" i="1"/>
  <c r="BM18" i="1"/>
  <c r="BM17" i="1"/>
  <c r="BM16" i="1"/>
  <c r="BM470" i="1"/>
  <c r="BM386" i="1"/>
  <c r="BM362" i="1"/>
  <c r="BM338" i="1"/>
  <c r="BM302" i="1"/>
  <c r="BM266" i="1"/>
  <c r="BM230" i="1"/>
  <c r="BM218" i="1"/>
  <c r="BM170" i="1"/>
  <c r="BM146" i="1"/>
  <c r="BM122" i="1"/>
  <c r="BM98" i="1"/>
  <c r="BM74" i="1"/>
  <c r="BM62" i="1"/>
  <c r="BM38" i="1"/>
  <c r="BM480" i="1"/>
  <c r="BM408" i="1"/>
  <c r="BM372" i="1"/>
  <c r="BM336" i="1"/>
  <c r="BM312" i="1"/>
  <c r="BM264" i="1"/>
  <c r="BM240" i="1"/>
  <c r="BM204" i="1"/>
  <c r="BM168" i="1"/>
  <c r="BM144" i="1"/>
  <c r="BM120" i="1"/>
  <c r="BM96" i="1"/>
  <c r="BM84" i="1"/>
  <c r="BM60" i="1"/>
  <c r="BM12" i="1"/>
  <c r="BM11" i="1"/>
  <c r="BL21" i="1"/>
  <c r="BL9" i="1"/>
  <c r="BM490" i="1"/>
  <c r="BM478" i="1"/>
  <c r="BM466" i="1"/>
  <c r="BM454" i="1"/>
  <c r="BM442" i="1"/>
  <c r="BM430" i="1"/>
  <c r="BM406" i="1"/>
  <c r="BM394" i="1"/>
  <c r="BM382" i="1"/>
  <c r="BM370" i="1"/>
  <c r="BM358" i="1"/>
  <c r="BM334" i="1"/>
  <c r="BM322" i="1"/>
  <c r="BM310" i="1"/>
  <c r="BM298" i="1"/>
  <c r="BM286" i="1"/>
  <c r="BM274" i="1"/>
  <c r="BM262" i="1"/>
  <c r="BM250" i="1"/>
  <c r="BM238" i="1"/>
  <c r="BM226" i="1"/>
  <c r="BM214" i="1"/>
  <c r="BM202" i="1"/>
  <c r="BM190" i="1"/>
  <c r="BM178" i="1"/>
  <c r="BM166" i="1"/>
  <c r="BM154" i="1"/>
  <c r="BM142" i="1"/>
  <c r="BM130" i="1"/>
  <c r="BM118" i="1"/>
  <c r="BM82" i="1"/>
  <c r="BM70" i="1"/>
  <c r="BM58" i="1"/>
  <c r="BM46" i="1"/>
  <c r="BM34" i="1"/>
  <c r="BM22" i="1"/>
  <c r="BM10" i="1"/>
  <c r="BM482" i="1"/>
  <c r="BM446" i="1"/>
  <c r="BM374" i="1"/>
  <c r="BM326" i="1"/>
  <c r="BM290" i="1"/>
  <c r="BM254" i="1"/>
  <c r="BM194" i="1"/>
  <c r="BM26" i="1"/>
  <c r="BM468" i="1"/>
  <c r="BM420" i="1"/>
  <c r="BM384" i="1"/>
  <c r="BM348" i="1"/>
  <c r="BM276" i="1"/>
  <c r="BM228" i="1"/>
  <c r="BM180" i="1"/>
  <c r="BM36" i="1"/>
  <c r="BM23" i="1"/>
  <c r="BM489" i="1"/>
  <c r="BM465" i="1"/>
  <c r="BM441" i="1"/>
  <c r="BM417" i="1"/>
  <c r="BM405" i="1"/>
  <c r="BM393" i="1"/>
  <c r="BM369" i="1"/>
  <c r="BM357" i="1"/>
  <c r="BM321" i="1"/>
  <c r="BM309" i="1"/>
  <c r="BM297" i="1"/>
  <c r="BM285" i="1"/>
  <c r="BM273" i="1"/>
  <c r="BM261" i="1"/>
  <c r="BM249" i="1"/>
  <c r="BM237" i="1"/>
  <c r="BM225" i="1"/>
  <c r="BM213" i="1"/>
  <c r="BM201" i="1"/>
  <c r="BM189" i="1"/>
  <c r="BM177" i="1"/>
  <c r="BM165" i="1"/>
  <c r="BM153" i="1"/>
  <c r="BM141" i="1"/>
  <c r="BM129" i="1"/>
  <c r="BM117" i="1"/>
  <c r="BM105" i="1"/>
  <c r="BM93" i="1"/>
  <c r="BM69" i="1"/>
  <c r="BM57" i="1"/>
  <c r="BM45" i="1"/>
  <c r="BM33" i="1"/>
  <c r="BM21" i="1"/>
  <c r="BM9" i="1"/>
  <c r="BM15" i="1"/>
  <c r="BM398" i="1"/>
  <c r="BM350" i="1"/>
  <c r="BM314" i="1"/>
  <c r="BM278" i="1"/>
  <c r="BM242" i="1"/>
  <c r="BM206" i="1"/>
  <c r="BM182" i="1"/>
  <c r="BM158" i="1"/>
  <c r="BM134" i="1"/>
  <c r="BM110" i="1"/>
  <c r="BM86" i="1"/>
  <c r="BM50" i="1"/>
  <c r="BM14" i="1"/>
  <c r="BM13" i="1"/>
  <c r="BM492" i="1"/>
  <c r="BM456" i="1"/>
  <c r="BM396" i="1"/>
  <c r="BM360" i="1"/>
  <c r="BM324" i="1"/>
  <c r="BM288" i="1"/>
  <c r="BM252" i="1"/>
  <c r="BM216" i="1"/>
  <c r="BM192" i="1"/>
  <c r="BM156" i="1"/>
  <c r="BM108" i="1"/>
  <c r="BM48" i="1"/>
  <c r="BM24" i="1"/>
  <c r="BI345" i="1"/>
  <c r="BM416" i="1"/>
  <c r="BM308" i="1"/>
  <c r="BM296" i="1"/>
  <c r="BM284" i="1"/>
  <c r="BM272" i="1"/>
  <c r="BM248" i="1"/>
  <c r="BM224" i="1"/>
  <c r="BM212" i="1"/>
  <c r="BM200" i="1"/>
  <c r="BM188" i="1"/>
  <c r="BM164" i="1"/>
  <c r="BM140" i="1"/>
  <c r="BM116" i="1"/>
  <c r="BM104" i="1"/>
  <c r="BM92" i="1"/>
  <c r="BM80" i="1"/>
  <c r="BM68" i="1"/>
  <c r="BM56" i="1"/>
  <c r="BM44" i="1"/>
  <c r="BM32" i="1"/>
  <c r="BM20" i="1"/>
  <c r="BM8" i="1"/>
  <c r="BL121" i="1"/>
  <c r="BL455" i="1"/>
  <c r="BL448" i="1"/>
  <c r="BG400" i="1"/>
  <c r="BL388" i="1"/>
  <c r="BL316" i="1"/>
  <c r="BM7" i="1"/>
  <c r="BL424" i="1"/>
  <c r="BL328" i="1"/>
  <c r="BL196" i="1"/>
  <c r="BL124" i="1"/>
  <c r="BL492" i="1"/>
  <c r="BL244" i="1"/>
  <c r="BL432" i="1"/>
  <c r="BL300" i="1"/>
  <c r="BL132" i="1"/>
  <c r="BL72" i="1"/>
  <c r="BL27" i="1"/>
  <c r="BF418" i="1"/>
  <c r="BK346" i="1"/>
  <c r="BL106" i="1"/>
  <c r="BL94" i="1"/>
  <c r="BL214" i="1"/>
  <c r="BL166" i="1"/>
  <c r="BL160" i="1"/>
  <c r="BL259" i="1"/>
  <c r="BL28" i="1"/>
  <c r="BL89" i="1"/>
  <c r="BH211" i="1"/>
  <c r="BL484" i="1"/>
  <c r="BL427" i="1"/>
  <c r="BL364" i="1"/>
  <c r="BL208" i="1"/>
  <c r="BI444" i="1"/>
  <c r="BL421" i="1"/>
  <c r="BL355" i="1"/>
  <c r="BL468" i="1"/>
  <c r="BL268" i="1"/>
  <c r="BL445" i="1"/>
  <c r="BL190" i="1"/>
  <c r="BL25" i="1"/>
  <c r="BL243" i="1"/>
  <c r="BL407" i="1"/>
  <c r="BL332" i="1"/>
  <c r="BL397" i="1"/>
  <c r="BL168" i="1"/>
  <c r="BL444" i="1"/>
  <c r="BL391" i="1"/>
  <c r="BL480" i="1"/>
  <c r="BL389" i="1"/>
  <c r="BL48" i="1"/>
  <c r="BL408" i="1"/>
  <c r="BL478" i="1"/>
  <c r="BL286" i="1"/>
  <c r="BL430" i="1"/>
  <c r="BL406" i="1"/>
  <c r="BL384" i="1"/>
  <c r="BL340" i="1"/>
  <c r="BL312" i="1"/>
  <c r="BL463" i="1"/>
  <c r="BL271" i="1"/>
  <c r="BL372" i="1"/>
  <c r="BL439" i="1"/>
  <c r="BL367" i="1"/>
  <c r="BL437" i="1"/>
  <c r="BL456" i="1"/>
  <c r="BL365" i="1"/>
  <c r="BJ472" i="1"/>
  <c r="BL352" i="1"/>
  <c r="BL499" i="1"/>
  <c r="BL475" i="1"/>
  <c r="BL383" i="1"/>
  <c r="BL358" i="1"/>
  <c r="BL336" i="1"/>
  <c r="BL331" i="1"/>
  <c r="BL487" i="1"/>
  <c r="BL144" i="1"/>
  <c r="BL91" i="1"/>
  <c r="BL420" i="1"/>
  <c r="BL240" i="1"/>
  <c r="BL485" i="1"/>
  <c r="BL211" i="1"/>
  <c r="BL413" i="1"/>
  <c r="BL293" i="1"/>
  <c r="BL235" i="1"/>
  <c r="BL453" i="1"/>
  <c r="BL381" i="1"/>
  <c r="BL333" i="1"/>
  <c r="BL81" i="1"/>
  <c r="BL493" i="1"/>
  <c r="BL469" i="1"/>
  <c r="BL451" i="1"/>
  <c r="BL382" i="1"/>
  <c r="BL334" i="1"/>
  <c r="BL307" i="1"/>
  <c r="BL127" i="1"/>
  <c r="BG459" i="1"/>
  <c r="BL459" i="1"/>
  <c r="BI423" i="1"/>
  <c r="BL423" i="1"/>
  <c r="U370" i="1"/>
  <c r="AY370" i="1" s="1"/>
  <c r="AZ370" i="1" s="1"/>
  <c r="BC303" i="1"/>
  <c r="BL303" i="1"/>
  <c r="BO207" i="1"/>
  <c r="BL207" i="1"/>
  <c r="BO183" i="1"/>
  <c r="BL183" i="1"/>
  <c r="BC135" i="1"/>
  <c r="BL135" i="1"/>
  <c r="BO123" i="1"/>
  <c r="BL123" i="1"/>
  <c r="U58" i="1"/>
  <c r="AY58" i="1" s="1"/>
  <c r="AZ58" i="1" s="1"/>
  <c r="BG476" i="1"/>
  <c r="BL476" i="1"/>
  <c r="BD440" i="1"/>
  <c r="BL440" i="1"/>
  <c r="BC428" i="1"/>
  <c r="BL428" i="1"/>
  <c r="BC404" i="1"/>
  <c r="BL404" i="1"/>
  <c r="BO392" i="1"/>
  <c r="BL392" i="1"/>
  <c r="U363" i="1"/>
  <c r="AY363" i="1" s="1"/>
  <c r="AZ363" i="1" s="1"/>
  <c r="BI356" i="1"/>
  <c r="BL356" i="1"/>
  <c r="BC344" i="1"/>
  <c r="BL344" i="1"/>
  <c r="BJ320" i="1"/>
  <c r="BL320" i="1"/>
  <c r="U291" i="1"/>
  <c r="AY291" i="1" s="1"/>
  <c r="AZ291" i="1" s="1"/>
  <c r="U26" i="1"/>
  <c r="AY26" i="1" s="1"/>
  <c r="AZ26" i="1" s="1"/>
  <c r="U14" i="1"/>
  <c r="AY14" i="1" s="1"/>
  <c r="AZ14" i="1" s="1"/>
  <c r="U500" i="1"/>
  <c r="AY500" i="1" s="1"/>
  <c r="AZ500" i="1" s="1"/>
  <c r="U476" i="1"/>
  <c r="AY476" i="1" s="1"/>
  <c r="AZ476" i="1" s="1"/>
  <c r="U452" i="1"/>
  <c r="AY452" i="1" s="1"/>
  <c r="AZ452" i="1" s="1"/>
  <c r="U440" i="1"/>
  <c r="AY440" i="1" s="1"/>
  <c r="AZ440" i="1" s="1"/>
  <c r="U416" i="1"/>
  <c r="AY416" i="1" s="1"/>
  <c r="AZ416" i="1" s="1"/>
  <c r="U392" i="1"/>
  <c r="AY392" i="1" s="1"/>
  <c r="AZ392" i="1" s="1"/>
  <c r="U368" i="1"/>
  <c r="AY368" i="1" s="1"/>
  <c r="AZ368" i="1" s="1"/>
  <c r="BF361" i="1"/>
  <c r="BL361" i="1"/>
  <c r="U356" i="1"/>
  <c r="AY356" i="1" s="1"/>
  <c r="AZ356" i="1" s="1"/>
  <c r="U320" i="1"/>
  <c r="AY320" i="1" s="1"/>
  <c r="AZ320" i="1" s="1"/>
  <c r="BG289" i="1"/>
  <c r="BL289" i="1"/>
  <c r="U248" i="1"/>
  <c r="AY248" i="1" s="1"/>
  <c r="AZ248" i="1" s="1"/>
  <c r="BC241" i="1"/>
  <c r="BL241" i="1"/>
  <c r="U92" i="1"/>
  <c r="AY92" i="1" s="1"/>
  <c r="AZ92" i="1" s="1"/>
  <c r="BL325" i="1"/>
  <c r="BL301" i="1"/>
  <c r="U25" i="1"/>
  <c r="AY25" i="1" s="1"/>
  <c r="AZ25" i="1" s="1"/>
  <c r="U337" i="1"/>
  <c r="AY337" i="1" s="1"/>
  <c r="AZ337" i="1" s="1"/>
  <c r="U145" i="1"/>
  <c r="AY145" i="1" s="1"/>
  <c r="AZ145" i="1" s="1"/>
  <c r="BJ347" i="1"/>
  <c r="BL347" i="1"/>
  <c r="BD203" i="1"/>
  <c r="BL203" i="1"/>
  <c r="BL287" i="1"/>
  <c r="BL239" i="1"/>
  <c r="U441" i="1"/>
  <c r="AY441" i="1" s="1"/>
  <c r="AZ441" i="1" s="1"/>
  <c r="BL486" i="1"/>
  <c r="BL143" i="1"/>
  <c r="U490" i="1"/>
  <c r="AY490" i="1" s="1"/>
  <c r="AZ490" i="1" s="1"/>
  <c r="BF483" i="1"/>
  <c r="BL483" i="1"/>
  <c r="BH471" i="1"/>
  <c r="BL471" i="1"/>
  <c r="BI447" i="1"/>
  <c r="BL447" i="1"/>
  <c r="BI435" i="1"/>
  <c r="BL435" i="1"/>
  <c r="BD399" i="1"/>
  <c r="BL399" i="1"/>
  <c r="U394" i="1"/>
  <c r="AY394" i="1" s="1"/>
  <c r="AZ394" i="1" s="1"/>
  <c r="BI387" i="1"/>
  <c r="BL387" i="1"/>
  <c r="U346" i="1"/>
  <c r="AY346" i="1" s="1"/>
  <c r="AZ346" i="1" s="1"/>
  <c r="BG339" i="1"/>
  <c r="BL339" i="1"/>
  <c r="BC327" i="1"/>
  <c r="BL327" i="1"/>
  <c r="U322" i="1"/>
  <c r="AY322" i="1" s="1"/>
  <c r="AZ322" i="1" s="1"/>
  <c r="BI315" i="1"/>
  <c r="BL315" i="1"/>
  <c r="BH291" i="1"/>
  <c r="BL291" i="1"/>
  <c r="BH279" i="1"/>
  <c r="BL279" i="1"/>
  <c r="U274" i="1"/>
  <c r="AY274" i="1" s="1"/>
  <c r="AZ274" i="1" s="1"/>
  <c r="BN267" i="1"/>
  <c r="BL267" i="1"/>
  <c r="BG111" i="1"/>
  <c r="BL111" i="1"/>
  <c r="BO488" i="1"/>
  <c r="BL488" i="1"/>
  <c r="U387" i="1"/>
  <c r="AY387" i="1" s="1"/>
  <c r="AZ387" i="1" s="1"/>
  <c r="BC380" i="1"/>
  <c r="BL380" i="1"/>
  <c r="BG152" i="1"/>
  <c r="BL152" i="1"/>
  <c r="U147" i="1"/>
  <c r="AY147" i="1" s="1"/>
  <c r="AZ147" i="1" s="1"/>
  <c r="BG128" i="1"/>
  <c r="BL128" i="1"/>
  <c r="U123" i="1"/>
  <c r="AY123" i="1" s="1"/>
  <c r="AZ123" i="1" s="1"/>
  <c r="U75" i="1"/>
  <c r="AY75" i="1" s="1"/>
  <c r="AZ75" i="1" s="1"/>
  <c r="BE217" i="1"/>
  <c r="BL217" i="1"/>
  <c r="BF193" i="1"/>
  <c r="BL193" i="1"/>
  <c r="BC474" i="1"/>
  <c r="BL474" i="1"/>
  <c r="BE450" i="1"/>
  <c r="BL450" i="1"/>
  <c r="BD402" i="1"/>
  <c r="BL402" i="1"/>
  <c r="U450" i="1"/>
  <c r="AY450" i="1" s="1"/>
  <c r="AZ450" i="1" s="1"/>
  <c r="BJ443" i="1"/>
  <c r="BL443" i="1"/>
  <c r="BJ419" i="1"/>
  <c r="BL419" i="1"/>
  <c r="BO251" i="1"/>
  <c r="BL251" i="1"/>
  <c r="U11" i="1"/>
  <c r="AY11" i="1" s="1"/>
  <c r="AZ11" i="1" s="1"/>
  <c r="BE501" i="1"/>
  <c r="BL501" i="1"/>
  <c r="BO429" i="1"/>
  <c r="BL429" i="1"/>
  <c r="U9" i="1"/>
  <c r="AY9" i="1" s="1"/>
  <c r="AZ9" i="1" s="1"/>
  <c r="BI494" i="1"/>
  <c r="BL494" i="1"/>
  <c r="U489" i="1"/>
  <c r="AY489" i="1" s="1"/>
  <c r="AZ489" i="1" s="1"/>
  <c r="BE422" i="1"/>
  <c r="BL422" i="1"/>
  <c r="BL472" i="1"/>
  <c r="BL400" i="1"/>
  <c r="BL318" i="1"/>
  <c r="BD375" i="1"/>
  <c r="BL375" i="1"/>
  <c r="BH255" i="1"/>
  <c r="BL255" i="1"/>
  <c r="BI231" i="1"/>
  <c r="BL231" i="1"/>
  <c r="BC171" i="1"/>
  <c r="BL171" i="1"/>
  <c r="BD147" i="1"/>
  <c r="BL147" i="1"/>
  <c r="U27" i="1"/>
  <c r="AY27" i="1" s="1"/>
  <c r="AZ27" i="1" s="1"/>
  <c r="BC500" i="1"/>
  <c r="BL500" i="1"/>
  <c r="U483" i="1"/>
  <c r="AY483" i="1" s="1"/>
  <c r="AZ483" i="1" s="1"/>
  <c r="BC464" i="1"/>
  <c r="BL464" i="1"/>
  <c r="U459" i="1"/>
  <c r="AY459" i="1" s="1"/>
  <c r="AZ459" i="1" s="1"/>
  <c r="BN452" i="1"/>
  <c r="BL452" i="1"/>
  <c r="BN368" i="1"/>
  <c r="BL368" i="1"/>
  <c r="BG260" i="1"/>
  <c r="BL260" i="1"/>
  <c r="U243" i="1"/>
  <c r="AY243" i="1" s="1"/>
  <c r="AZ243" i="1" s="1"/>
  <c r="BH236" i="1"/>
  <c r="BL236" i="1"/>
  <c r="BG176" i="1"/>
  <c r="BL176" i="1"/>
  <c r="U344" i="1"/>
  <c r="AY344" i="1" s="1"/>
  <c r="AZ344" i="1" s="1"/>
  <c r="BH337" i="1"/>
  <c r="BL337" i="1"/>
  <c r="BJ313" i="1"/>
  <c r="BL313" i="1"/>
  <c r="U176" i="1"/>
  <c r="AY176" i="1" s="1"/>
  <c r="AZ176" i="1" s="1"/>
  <c r="BH97" i="1"/>
  <c r="BL97" i="1"/>
  <c r="BG498" i="1"/>
  <c r="BL498" i="1"/>
  <c r="BD378" i="1"/>
  <c r="BL378" i="1"/>
  <c r="BD354" i="1"/>
  <c r="BL354" i="1"/>
  <c r="U24" i="1"/>
  <c r="AY24" i="1" s="1"/>
  <c r="AZ24" i="1" s="1"/>
  <c r="U498" i="1"/>
  <c r="AY498" i="1" s="1"/>
  <c r="AZ498" i="1" s="1"/>
  <c r="BK467" i="1"/>
  <c r="BL467" i="1"/>
  <c r="U402" i="1"/>
  <c r="AY402" i="1" s="1"/>
  <c r="AZ402" i="1" s="1"/>
  <c r="U330" i="1"/>
  <c r="AY330" i="1" s="1"/>
  <c r="AZ330" i="1" s="1"/>
  <c r="BN477" i="1"/>
  <c r="BL477" i="1"/>
  <c r="BG458" i="1"/>
  <c r="BL458" i="1"/>
  <c r="BI434" i="1"/>
  <c r="BL434" i="1"/>
  <c r="BE410" i="1"/>
  <c r="BL410" i="1"/>
  <c r="BL414" i="1"/>
  <c r="BL376" i="1"/>
  <c r="BL95" i="1"/>
  <c r="U20" i="1"/>
  <c r="AY20" i="1" s="1"/>
  <c r="AZ20" i="1" s="1"/>
  <c r="U8" i="1"/>
  <c r="AY8" i="1" s="1"/>
  <c r="AZ8" i="1" s="1"/>
  <c r="BL490" i="1"/>
  <c r="BL466" i="1"/>
  <c r="BL442" i="1"/>
  <c r="BL418" i="1"/>
  <c r="BL394" i="1"/>
  <c r="BL346" i="1"/>
  <c r="BL298" i="1"/>
  <c r="BL274" i="1"/>
  <c r="BL250" i="1"/>
  <c r="BL130" i="1"/>
  <c r="BL58" i="1"/>
  <c r="BL34" i="1"/>
  <c r="U482" i="1"/>
  <c r="AY482" i="1" s="1"/>
  <c r="AZ482" i="1" s="1"/>
  <c r="BL497" i="1"/>
  <c r="BL473" i="1"/>
  <c r="BL449" i="1"/>
  <c r="BL377" i="1"/>
  <c r="BL353" i="1"/>
  <c r="BL329" i="1"/>
  <c r="BL233" i="1"/>
  <c r="BL209" i="1"/>
  <c r="BL185" i="1"/>
  <c r="BL137" i="1"/>
  <c r="BL417" i="1"/>
  <c r="BL369" i="1"/>
  <c r="BL357" i="1"/>
  <c r="BL345" i="1"/>
  <c r="BL249" i="1"/>
  <c r="BL129" i="1"/>
  <c r="BI415" i="1"/>
  <c r="BH343" i="1"/>
  <c r="BL386" i="1"/>
  <c r="BL362" i="1"/>
  <c r="BL350" i="1"/>
  <c r="BL326" i="1"/>
  <c r="BL290" i="1"/>
  <c r="BL278" i="1"/>
  <c r="BL254" i="1"/>
  <c r="BL206" i="1"/>
  <c r="BL194" i="1"/>
  <c r="BL170" i="1"/>
  <c r="BL122" i="1"/>
  <c r="BL110" i="1"/>
  <c r="BL86" i="1"/>
  <c r="BL62" i="1"/>
  <c r="BJ436" i="1"/>
  <c r="BI412" i="1"/>
  <c r="BO495" i="1"/>
  <c r="BF246" i="1"/>
  <c r="BI222" i="1"/>
  <c r="BC162" i="1"/>
  <c r="BF460" i="1"/>
  <c r="BC352" i="1"/>
  <c r="BN304" i="1"/>
  <c r="BG499" i="1"/>
  <c r="BF499" i="1"/>
  <c r="BJ470" i="1"/>
  <c r="BH463" i="1"/>
  <c r="BF403" i="1"/>
  <c r="BG463" i="1"/>
  <c r="BI408" i="1"/>
  <c r="BE461" i="1"/>
  <c r="BH408" i="1"/>
  <c r="BK380" i="1"/>
  <c r="BE499" i="1"/>
  <c r="BG356" i="1"/>
  <c r="BC492" i="1"/>
  <c r="BF356" i="1"/>
  <c r="BB7" i="1"/>
  <c r="BC468" i="1"/>
  <c r="BC452" i="1"/>
  <c r="BF274" i="1"/>
  <c r="BF464" i="1"/>
  <c r="BO400" i="1"/>
  <c r="BD170" i="1"/>
  <c r="BJ491" i="1"/>
  <c r="BE463" i="1"/>
  <c r="BN431" i="1"/>
  <c r="BK392" i="1"/>
  <c r="BJ459" i="1"/>
  <c r="BN424" i="1"/>
  <c r="BE392" i="1"/>
  <c r="BK331" i="1"/>
  <c r="BH128" i="1"/>
  <c r="BH458" i="1"/>
  <c r="BD327" i="1"/>
  <c r="BO378" i="1"/>
  <c r="BI436" i="1"/>
  <c r="BH436" i="1"/>
  <c r="BF463" i="1"/>
  <c r="BO456" i="1"/>
  <c r="BC418" i="1"/>
  <c r="BF391" i="1"/>
  <c r="BI110" i="1"/>
  <c r="BO170" i="1"/>
  <c r="BK480" i="1"/>
  <c r="BN456" i="1"/>
  <c r="BF415" i="1"/>
  <c r="BK384" i="1"/>
  <c r="BO304" i="1"/>
  <c r="BI376" i="1"/>
  <c r="BI400" i="1"/>
  <c r="BD121" i="1"/>
  <c r="BI471" i="1"/>
  <c r="BC414" i="1"/>
  <c r="BF485" i="1"/>
  <c r="BJ370" i="1"/>
  <c r="BD485" i="1"/>
  <c r="BK298" i="1"/>
  <c r="BG461" i="1"/>
  <c r="BF423" i="1"/>
  <c r="BO389" i="1"/>
  <c r="BH495" i="1"/>
  <c r="BG488" i="1"/>
  <c r="BK483" i="1"/>
  <c r="BF461" i="1"/>
  <c r="BK456" i="1"/>
  <c r="BH447" i="1"/>
  <c r="BC413" i="1"/>
  <c r="BH400" i="1"/>
  <c r="BN389" i="1"/>
  <c r="BJ375" i="1"/>
  <c r="BE367" i="1"/>
  <c r="BF315" i="1"/>
  <c r="BI293" i="1"/>
  <c r="BI244" i="1"/>
  <c r="BE449" i="1"/>
  <c r="BE485" i="1"/>
  <c r="BN490" i="1"/>
  <c r="BK447" i="1"/>
  <c r="BK406" i="1"/>
  <c r="BI370" i="1"/>
  <c r="BD413" i="1"/>
  <c r="BI255" i="1"/>
  <c r="BD388" i="1"/>
  <c r="BO500" i="1"/>
  <c r="BG495" i="1"/>
  <c r="BF488" i="1"/>
  <c r="BJ483" i="1"/>
  <c r="BE476" i="1"/>
  <c r="BK466" i="1"/>
  <c r="BH460" i="1"/>
  <c r="BG447" i="1"/>
  <c r="BO439" i="1"/>
  <c r="BE430" i="1"/>
  <c r="BH411" i="1"/>
  <c r="BH399" i="1"/>
  <c r="BI375" i="1"/>
  <c r="BN365" i="1"/>
  <c r="BO339" i="1"/>
  <c r="BK370" i="1"/>
  <c r="BO413" i="1"/>
  <c r="BD260" i="1"/>
  <c r="BJ497" i="1"/>
  <c r="BD442" i="1"/>
  <c r="BJ255" i="1"/>
  <c r="BG317" i="1"/>
  <c r="BG268" i="1"/>
  <c r="BN500" i="1"/>
  <c r="BF495" i="1"/>
  <c r="BE488" i="1"/>
  <c r="BI482" i="1"/>
  <c r="BH475" i="1"/>
  <c r="BE466" i="1"/>
  <c r="BG460" i="1"/>
  <c r="BG452" i="1"/>
  <c r="BF447" i="1"/>
  <c r="BN439" i="1"/>
  <c r="BD430" i="1"/>
  <c r="BG411" i="1"/>
  <c r="BG399" i="1"/>
  <c r="BK386" i="1"/>
  <c r="BH375" i="1"/>
  <c r="BH365" i="1"/>
  <c r="BK312" i="1"/>
  <c r="BO425" i="1"/>
  <c r="BO490" i="1"/>
  <c r="BO478" i="1"/>
  <c r="BE442" i="1"/>
  <c r="BN478" i="1"/>
  <c r="BC370" i="1"/>
  <c r="BO344" i="1"/>
  <c r="BO440" i="1"/>
  <c r="BC495" i="1"/>
  <c r="BD488" i="1"/>
  <c r="BH482" i="1"/>
  <c r="BI474" i="1"/>
  <c r="BD466" i="1"/>
  <c r="BF452" i="1"/>
  <c r="BC444" i="1"/>
  <c r="BH439" i="1"/>
  <c r="BC430" i="1"/>
  <c r="BJ418" i="1"/>
  <c r="BF411" i="1"/>
  <c r="BJ386" i="1"/>
  <c r="BG375" i="1"/>
  <c r="BN331" i="1"/>
  <c r="BJ312" i="1"/>
  <c r="BJ286" i="1"/>
  <c r="BE236" i="1"/>
  <c r="BI152" i="1"/>
  <c r="BG471" i="1"/>
  <c r="BK442" i="1"/>
  <c r="BF471" i="1"/>
  <c r="BF435" i="1"/>
  <c r="BE380" i="1"/>
  <c r="BK293" i="1"/>
  <c r="BC490" i="1"/>
  <c r="BJ500" i="1"/>
  <c r="BG494" i="1"/>
  <c r="BC488" i="1"/>
  <c r="BG482" i="1"/>
  <c r="BE473" i="1"/>
  <c r="BE452" i="1"/>
  <c r="BO442" i="1"/>
  <c r="BG439" i="1"/>
  <c r="BI418" i="1"/>
  <c r="BK408" i="1"/>
  <c r="BK394" i="1"/>
  <c r="BI386" i="1"/>
  <c r="BH372" i="1"/>
  <c r="BK362" i="1"/>
  <c r="BN307" i="1"/>
  <c r="BO281" i="1"/>
  <c r="BD144" i="1"/>
  <c r="BG485" i="1"/>
  <c r="BN425" i="1"/>
  <c r="BD449" i="1"/>
  <c r="BI353" i="1"/>
  <c r="BJ447" i="1"/>
  <c r="BD497" i="1"/>
  <c r="BN344" i="1"/>
  <c r="BI384" i="1"/>
  <c r="BK276" i="1"/>
  <c r="BH499" i="1"/>
  <c r="BF487" i="1"/>
  <c r="BN480" i="1"/>
  <c r="BD473" i="1"/>
  <c r="BG464" i="1"/>
  <c r="BK459" i="1"/>
  <c r="BD452" i="1"/>
  <c r="BN442" i="1"/>
  <c r="BN426" i="1"/>
  <c r="BJ408" i="1"/>
  <c r="BH386" i="1"/>
  <c r="BE274" i="1"/>
  <c r="BO137" i="1"/>
  <c r="BC489" i="1"/>
  <c r="BN489" i="1"/>
  <c r="BO489" i="1"/>
  <c r="BC465" i="1"/>
  <c r="BD465" i="1"/>
  <c r="BK405" i="1"/>
  <c r="BC501" i="1"/>
  <c r="BI357" i="1"/>
  <c r="BN453" i="1"/>
  <c r="BF345" i="1"/>
  <c r="T236" i="1"/>
  <c r="BF236" i="1"/>
  <c r="BH462" i="1"/>
  <c r="BD462" i="1"/>
  <c r="BH438" i="1"/>
  <c r="BF438" i="1"/>
  <c r="BF342" i="1"/>
  <c r="BF282" i="1"/>
  <c r="BH282" i="1"/>
  <c r="BI138" i="1"/>
  <c r="BG491" i="1"/>
  <c r="BK472" i="1"/>
  <c r="BD477" i="1"/>
  <c r="BF477" i="1"/>
  <c r="BJ381" i="1"/>
  <c r="BK381" i="1"/>
  <c r="BJ309" i="1"/>
  <c r="BK309" i="1"/>
  <c r="BH225" i="1"/>
  <c r="BI225" i="1"/>
  <c r="BG225" i="1"/>
  <c r="T260" i="1"/>
  <c r="BE260" i="1"/>
  <c r="BD479" i="1"/>
  <c r="BJ479" i="1"/>
  <c r="BN455" i="1"/>
  <c r="BK455" i="1"/>
  <c r="BK395" i="1"/>
  <c r="BJ395" i="1"/>
  <c r="BJ359" i="1"/>
  <c r="BJ323" i="1"/>
  <c r="BK323" i="1"/>
  <c r="BI299" i="1"/>
  <c r="BH119" i="1"/>
  <c r="BF119" i="1"/>
  <c r="BC441" i="1"/>
  <c r="BD441" i="1"/>
  <c r="BF441" i="1"/>
  <c r="BE441" i="1"/>
  <c r="BJ357" i="1"/>
  <c r="BO453" i="1"/>
  <c r="BD428" i="1"/>
  <c r="BN428" i="1"/>
  <c r="BC345" i="1"/>
  <c r="BF496" i="1"/>
  <c r="BK496" i="1"/>
  <c r="BN496" i="1"/>
  <c r="BJ484" i="1"/>
  <c r="BE484" i="1"/>
  <c r="BH424" i="1"/>
  <c r="BK424" i="1"/>
  <c r="BH328" i="1"/>
  <c r="BG328" i="1"/>
  <c r="BF304" i="1"/>
  <c r="BH304" i="1"/>
  <c r="BD184" i="1"/>
  <c r="BE184" i="1"/>
  <c r="BO501" i="1"/>
  <c r="BD494" i="1"/>
  <c r="BF439" i="1"/>
  <c r="BO194" i="1"/>
  <c r="BJ362" i="1"/>
  <c r="BE487" i="1"/>
  <c r="BI362" i="1"/>
  <c r="BG235" i="1"/>
  <c r="BC463" i="1"/>
  <c r="BK434" i="1"/>
  <c r="BJ336" i="1"/>
  <c r="BC487" i="1"/>
  <c r="BI480" i="1"/>
  <c r="BG446" i="1"/>
  <c r="BK422" i="1"/>
  <c r="BG500" i="1"/>
  <c r="BJ492" i="1"/>
  <c r="BJ485" i="1"/>
  <c r="BI483" i="1"/>
  <c r="BC480" i="1"/>
  <c r="BD476" i="1"/>
  <c r="BO464" i="1"/>
  <c r="BJ461" i="1"/>
  <c r="BK458" i="1"/>
  <c r="BO454" i="1"/>
  <c r="BC451" i="1"/>
  <c r="BK444" i="1"/>
  <c r="BJ437" i="1"/>
  <c r="BO432" i="1"/>
  <c r="BE428" i="1"/>
  <c r="BJ422" i="1"/>
  <c r="BE411" i="1"/>
  <c r="BJ394" i="1"/>
  <c r="BG389" i="1"/>
  <c r="BF375" i="1"/>
  <c r="BN334" i="1"/>
  <c r="BJ326" i="1"/>
  <c r="BJ231" i="1"/>
  <c r="BH152" i="1"/>
  <c r="BK492" i="1"/>
  <c r="BN415" i="1"/>
  <c r="BG362" i="1"/>
  <c r="BN499" i="1"/>
  <c r="BJ495" i="1"/>
  <c r="BI492" i="1"/>
  <c r="BI485" i="1"/>
  <c r="BH483" i="1"/>
  <c r="BO475" i="1"/>
  <c r="BO468" i="1"/>
  <c r="BN464" i="1"/>
  <c r="BI461" i="1"/>
  <c r="BJ458" i="1"/>
  <c r="BN454" i="1"/>
  <c r="BG449" i="1"/>
  <c r="BJ444" i="1"/>
  <c r="BI437" i="1"/>
  <c r="BN432" i="1"/>
  <c r="BI422" i="1"/>
  <c r="BH410" i="1"/>
  <c r="BI394" i="1"/>
  <c r="BF389" i="1"/>
  <c r="BJ372" i="1"/>
  <c r="BJ296" i="1"/>
  <c r="BG250" i="1"/>
  <c r="BH111" i="1"/>
  <c r="BD487" i="1"/>
  <c r="BO415" i="1"/>
  <c r="BJ434" i="1"/>
  <c r="BH389" i="1"/>
  <c r="BN367" i="1"/>
  <c r="BK499" i="1"/>
  <c r="BI495" i="1"/>
  <c r="BJ488" i="1"/>
  <c r="BJ482" i="1"/>
  <c r="BN475" i="1"/>
  <c r="BH461" i="1"/>
  <c r="BI458" i="1"/>
  <c r="BC454" i="1"/>
  <c r="BH437" i="1"/>
  <c r="BH422" i="1"/>
  <c r="BF367" i="1"/>
  <c r="BO358" i="1"/>
  <c r="BO307" i="1"/>
  <c r="BD296" i="1"/>
  <c r="BC481" i="1"/>
  <c r="BO481" i="1"/>
  <c r="BD481" i="1"/>
  <c r="BE481" i="1"/>
  <c r="BF481" i="1"/>
  <c r="BG481" i="1"/>
  <c r="BC457" i="1"/>
  <c r="BO457" i="1"/>
  <c r="BD457" i="1"/>
  <c r="BE457" i="1"/>
  <c r="BF457" i="1"/>
  <c r="BG457" i="1"/>
  <c r="BB373" i="1"/>
  <c r="BN373" i="1"/>
  <c r="BC373" i="1"/>
  <c r="BO373" i="1"/>
  <c r="BD373" i="1"/>
  <c r="BE373" i="1"/>
  <c r="BF373" i="1"/>
  <c r="BG373" i="1"/>
  <c r="BB349" i="1"/>
  <c r="BC349" i="1"/>
  <c r="BO349" i="1"/>
  <c r="BD349" i="1"/>
  <c r="BK349" i="1"/>
  <c r="BN349" i="1"/>
  <c r="BE349" i="1"/>
  <c r="BB265" i="1"/>
  <c r="BE265" i="1"/>
  <c r="BF265" i="1"/>
  <c r="BG265" i="1"/>
  <c r="BH265" i="1"/>
  <c r="BI265" i="1"/>
  <c r="BK265" i="1"/>
  <c r="BN265" i="1"/>
  <c r="BO265" i="1"/>
  <c r="BJ265" i="1"/>
  <c r="BB253" i="1"/>
  <c r="BE253" i="1"/>
  <c r="BF253" i="1"/>
  <c r="BG253" i="1"/>
  <c r="BH253" i="1"/>
  <c r="BI253" i="1"/>
  <c r="BC253" i="1"/>
  <c r="BD253" i="1"/>
  <c r="BJ253" i="1"/>
  <c r="BK253" i="1"/>
  <c r="BN253" i="1"/>
  <c r="BO253" i="1"/>
  <c r="BB109" i="1"/>
  <c r="BC109" i="1"/>
  <c r="BO109" i="1"/>
  <c r="BD109" i="1"/>
  <c r="BE109" i="1"/>
  <c r="BF109" i="1"/>
  <c r="BG109" i="1"/>
  <c r="BH109" i="1"/>
  <c r="BI109" i="1"/>
  <c r="BJ109" i="1"/>
  <c r="BK109" i="1"/>
  <c r="BN109" i="1"/>
  <c r="BJ73" i="1"/>
  <c r="BK73" i="1"/>
  <c r="BN73" i="1"/>
  <c r="BE73" i="1"/>
  <c r="BF73" i="1"/>
  <c r="BG73" i="1"/>
  <c r="BH73" i="1"/>
  <c r="BI73" i="1"/>
  <c r="BD73" i="1"/>
  <c r="BO73" i="1"/>
  <c r="BJ49" i="1"/>
  <c r="BK49" i="1"/>
  <c r="BN49" i="1"/>
  <c r="BG49" i="1"/>
  <c r="BH49" i="1"/>
  <c r="BI49" i="1"/>
  <c r="BO49" i="1"/>
  <c r="BE49" i="1"/>
  <c r="BF49" i="1"/>
  <c r="BJ337" i="1"/>
  <c r="BB498" i="1"/>
  <c r="BJ498" i="1"/>
  <c r="BK498" i="1"/>
  <c r="BN498" i="1"/>
  <c r="BH366" i="1"/>
  <c r="BI366" i="1"/>
  <c r="BJ366" i="1"/>
  <c r="BK366" i="1"/>
  <c r="BF366" i="1"/>
  <c r="BG366" i="1"/>
  <c r="BN366" i="1"/>
  <c r="BO366" i="1"/>
  <c r="BG354" i="1"/>
  <c r="BJ354" i="1"/>
  <c r="BN354" i="1"/>
  <c r="BO354" i="1"/>
  <c r="BI354" i="1"/>
  <c r="BK354" i="1"/>
  <c r="BD126" i="1"/>
  <c r="BE126" i="1"/>
  <c r="BF126" i="1"/>
  <c r="BG126" i="1"/>
  <c r="BH126" i="1"/>
  <c r="BC126" i="1"/>
  <c r="BI126" i="1"/>
  <c r="BJ126" i="1"/>
  <c r="BK126" i="1"/>
  <c r="BN126" i="1"/>
  <c r="BO126" i="1"/>
  <c r="BE78" i="1"/>
  <c r="BF78" i="1"/>
  <c r="BG78" i="1"/>
  <c r="BH78" i="1"/>
  <c r="BI78" i="1"/>
  <c r="BC78" i="1"/>
  <c r="BD78" i="1"/>
  <c r="BJ78" i="1"/>
  <c r="BO78" i="1"/>
  <c r="BN78" i="1"/>
  <c r="BB66" i="1"/>
  <c r="BE66" i="1"/>
  <c r="BF66" i="1"/>
  <c r="BG66" i="1"/>
  <c r="BH66" i="1"/>
  <c r="BI66" i="1"/>
  <c r="BN66" i="1"/>
  <c r="BO66" i="1"/>
  <c r="BC66" i="1"/>
  <c r="BD66" i="1"/>
  <c r="BJ66" i="1"/>
  <c r="BK66" i="1"/>
  <c r="BC462" i="1"/>
  <c r="BE342" i="1"/>
  <c r="BK313" i="1"/>
  <c r="BB371" i="1"/>
  <c r="BC371" i="1"/>
  <c r="BO371" i="1"/>
  <c r="BD371" i="1"/>
  <c r="BE371" i="1"/>
  <c r="BF371" i="1"/>
  <c r="BG371" i="1"/>
  <c r="BH371" i="1"/>
  <c r="BI371" i="1"/>
  <c r="BJ371" i="1"/>
  <c r="BK371" i="1"/>
  <c r="BB335" i="1"/>
  <c r="BN335" i="1"/>
  <c r="BC335" i="1"/>
  <c r="BO335" i="1"/>
  <c r="BD335" i="1"/>
  <c r="BE335" i="1"/>
  <c r="BF335" i="1"/>
  <c r="BG335" i="1"/>
  <c r="BH335" i="1"/>
  <c r="BI335" i="1"/>
  <c r="BJ335" i="1"/>
  <c r="BK335" i="1"/>
  <c r="BG263" i="1"/>
  <c r="BH263" i="1"/>
  <c r="BI263" i="1"/>
  <c r="BJ263" i="1"/>
  <c r="BK263" i="1"/>
  <c r="BO263" i="1"/>
  <c r="BN263" i="1"/>
  <c r="BC263" i="1"/>
  <c r="BB251" i="1"/>
  <c r="BG251" i="1"/>
  <c r="BH251" i="1"/>
  <c r="BI251" i="1"/>
  <c r="BJ251" i="1"/>
  <c r="BK251" i="1"/>
  <c r="BE251" i="1"/>
  <c r="BF251" i="1"/>
  <c r="BN251" i="1"/>
  <c r="BC251" i="1"/>
  <c r="BD251" i="1"/>
  <c r="BK179" i="1"/>
  <c r="BN179" i="1"/>
  <c r="BC179" i="1"/>
  <c r="BO179" i="1"/>
  <c r="BJ179" i="1"/>
  <c r="BI179" i="1"/>
  <c r="BD179" i="1"/>
  <c r="BG179" i="1"/>
  <c r="BH179" i="1"/>
  <c r="BB131" i="1"/>
  <c r="BK131" i="1"/>
  <c r="BN131" i="1"/>
  <c r="BC131" i="1"/>
  <c r="BO131" i="1"/>
  <c r="BD131" i="1"/>
  <c r="BE131" i="1"/>
  <c r="BF131" i="1"/>
  <c r="BG131" i="1"/>
  <c r="BH131" i="1"/>
  <c r="BI131" i="1"/>
  <c r="BJ131" i="1"/>
  <c r="BB107" i="1"/>
  <c r="BE107" i="1"/>
  <c r="BF107" i="1"/>
  <c r="BG107" i="1"/>
  <c r="BH107" i="1"/>
  <c r="BI107" i="1"/>
  <c r="BJ107" i="1"/>
  <c r="BK107" i="1"/>
  <c r="BN107" i="1"/>
  <c r="BC107" i="1"/>
  <c r="BD107" i="1"/>
  <c r="BO107" i="1"/>
  <c r="BN83" i="1"/>
  <c r="BC83" i="1"/>
  <c r="BO83" i="1"/>
  <c r="BD83" i="1"/>
  <c r="BE83" i="1"/>
  <c r="BF83" i="1"/>
  <c r="BJ83" i="1"/>
  <c r="BK83" i="1"/>
  <c r="BG83" i="1"/>
  <c r="BH83" i="1"/>
  <c r="BI83" i="1"/>
  <c r="BE498" i="1"/>
  <c r="BC20" i="1"/>
  <c r="BO20" i="1"/>
  <c r="BD20" i="1"/>
  <c r="BE20" i="1"/>
  <c r="BF20" i="1"/>
  <c r="BG20" i="1"/>
  <c r="BN20" i="1"/>
  <c r="BH20" i="1"/>
  <c r="BI20" i="1"/>
  <c r="BJ20" i="1"/>
  <c r="BK20" i="1"/>
  <c r="BB448" i="1"/>
  <c r="BN448" i="1"/>
  <c r="BC448" i="1"/>
  <c r="BO448" i="1"/>
  <c r="BD448" i="1"/>
  <c r="BB436" i="1"/>
  <c r="BN436" i="1"/>
  <c r="BC436" i="1"/>
  <c r="BO436" i="1"/>
  <c r="BD436" i="1"/>
  <c r="BJ376" i="1"/>
  <c r="BK376" i="1"/>
  <c r="BN376" i="1"/>
  <c r="BC376" i="1"/>
  <c r="BD376" i="1"/>
  <c r="BE376" i="1"/>
  <c r="BF376" i="1"/>
  <c r="BG376" i="1"/>
  <c r="BB328" i="1"/>
  <c r="BI328" i="1"/>
  <c r="BJ328" i="1"/>
  <c r="BK328" i="1"/>
  <c r="BO328" i="1"/>
  <c r="BC328" i="1"/>
  <c r="BD328" i="1"/>
  <c r="BE328" i="1"/>
  <c r="BF328" i="1"/>
  <c r="BB244" i="1"/>
  <c r="BN244" i="1"/>
  <c r="BC244" i="1"/>
  <c r="BO244" i="1"/>
  <c r="BD244" i="1"/>
  <c r="BE244" i="1"/>
  <c r="BF244" i="1"/>
  <c r="BG244" i="1"/>
  <c r="BF220" i="1"/>
  <c r="BG220" i="1"/>
  <c r="BH220" i="1"/>
  <c r="BI220" i="1"/>
  <c r="BJ220" i="1"/>
  <c r="BN220" i="1"/>
  <c r="BO220" i="1"/>
  <c r="BK220" i="1"/>
  <c r="BC220" i="1"/>
  <c r="BD220" i="1"/>
  <c r="BE220" i="1"/>
  <c r="BF160" i="1"/>
  <c r="BG160" i="1"/>
  <c r="BH160" i="1"/>
  <c r="BI160" i="1"/>
  <c r="BJ160" i="1"/>
  <c r="BN160" i="1"/>
  <c r="BO160" i="1"/>
  <c r="BC160" i="1"/>
  <c r="BB100" i="1"/>
  <c r="BN100" i="1"/>
  <c r="BC100" i="1"/>
  <c r="BO100" i="1"/>
  <c r="BD100" i="1"/>
  <c r="BE100" i="1"/>
  <c r="BK100" i="1"/>
  <c r="BF100" i="1"/>
  <c r="BG100" i="1"/>
  <c r="BH100" i="1"/>
  <c r="BI100" i="1"/>
  <c r="BJ100" i="1"/>
  <c r="BB40" i="1"/>
  <c r="BG40" i="1"/>
  <c r="BH40" i="1"/>
  <c r="BI40" i="1"/>
  <c r="BJ40" i="1"/>
  <c r="BK40" i="1"/>
  <c r="BC40" i="1"/>
  <c r="BD40" i="1"/>
  <c r="BE40" i="1"/>
  <c r="BF40" i="1"/>
  <c r="BO40" i="1"/>
  <c r="BN40" i="1"/>
  <c r="BD498" i="1"/>
  <c r="BC491" i="1"/>
  <c r="BJ469" i="1"/>
  <c r="BC438" i="1"/>
  <c r="BI397" i="1"/>
  <c r="BK383" i="1"/>
  <c r="BO222" i="1"/>
  <c r="BB465" i="1"/>
  <c r="BG465" i="1"/>
  <c r="BH465" i="1"/>
  <c r="BI465" i="1"/>
  <c r="BJ465" i="1"/>
  <c r="BK465" i="1"/>
  <c r="BB441" i="1"/>
  <c r="BG441" i="1"/>
  <c r="BH441" i="1"/>
  <c r="BI441" i="1"/>
  <c r="BJ441" i="1"/>
  <c r="BK441" i="1"/>
  <c r="BB429" i="1"/>
  <c r="BG429" i="1"/>
  <c r="BH429" i="1"/>
  <c r="BI429" i="1"/>
  <c r="BJ429" i="1"/>
  <c r="BK429" i="1"/>
  <c r="BB393" i="1"/>
  <c r="BE393" i="1"/>
  <c r="BF393" i="1"/>
  <c r="BG393" i="1"/>
  <c r="BH393" i="1"/>
  <c r="BI393" i="1"/>
  <c r="BD393" i="1"/>
  <c r="BJ393" i="1"/>
  <c r="BK393" i="1"/>
  <c r="BB333" i="1"/>
  <c r="BD333" i="1"/>
  <c r="BE333" i="1"/>
  <c r="BF333" i="1"/>
  <c r="BG333" i="1"/>
  <c r="BH333" i="1"/>
  <c r="BK333" i="1"/>
  <c r="BN333" i="1"/>
  <c r="BO333" i="1"/>
  <c r="BC333" i="1"/>
  <c r="BI333" i="1"/>
  <c r="BJ333" i="1"/>
  <c r="BB321" i="1"/>
  <c r="BD321" i="1"/>
  <c r="BE321" i="1"/>
  <c r="BF321" i="1"/>
  <c r="BG321" i="1"/>
  <c r="BH321" i="1"/>
  <c r="BC321" i="1"/>
  <c r="BI321" i="1"/>
  <c r="BJ321" i="1"/>
  <c r="BN321" i="1"/>
  <c r="BO321" i="1"/>
  <c r="BB261" i="1"/>
  <c r="BI261" i="1"/>
  <c r="BJ261" i="1"/>
  <c r="BK261" i="1"/>
  <c r="BC261" i="1"/>
  <c r="BD261" i="1"/>
  <c r="BE261" i="1"/>
  <c r="BF261" i="1"/>
  <c r="BH261" i="1"/>
  <c r="BN261" i="1"/>
  <c r="BO261" i="1"/>
  <c r="BG261" i="1"/>
  <c r="BB165" i="1"/>
  <c r="BN165" i="1"/>
  <c r="BC165" i="1"/>
  <c r="BO165" i="1"/>
  <c r="BD165" i="1"/>
  <c r="BE165" i="1"/>
  <c r="BI165" i="1"/>
  <c r="BJ165" i="1"/>
  <c r="BK165" i="1"/>
  <c r="BF165" i="1"/>
  <c r="BG165" i="1"/>
  <c r="BH165" i="1"/>
  <c r="BB153" i="1"/>
  <c r="BN153" i="1"/>
  <c r="BC153" i="1"/>
  <c r="BO153" i="1"/>
  <c r="BD153" i="1"/>
  <c r="BE153" i="1"/>
  <c r="BF153" i="1"/>
  <c r="BG153" i="1"/>
  <c r="BH153" i="1"/>
  <c r="BI153" i="1"/>
  <c r="BJ153" i="1"/>
  <c r="BK153" i="1"/>
  <c r="BB81" i="1"/>
  <c r="BN81" i="1"/>
  <c r="BC81" i="1"/>
  <c r="BO81" i="1"/>
  <c r="BD81" i="1"/>
  <c r="BE81" i="1"/>
  <c r="BF81" i="1"/>
  <c r="BG81" i="1"/>
  <c r="BH81" i="1"/>
  <c r="BI81" i="1"/>
  <c r="BJ81" i="1"/>
  <c r="BK81" i="1"/>
  <c r="BB69" i="1"/>
  <c r="BN69" i="1"/>
  <c r="BC69" i="1"/>
  <c r="BO69" i="1"/>
  <c r="BD69" i="1"/>
  <c r="BE69" i="1"/>
  <c r="BF69" i="1"/>
  <c r="BG69" i="1"/>
  <c r="BH69" i="1"/>
  <c r="BK69" i="1"/>
  <c r="BI69" i="1"/>
  <c r="BJ69" i="1"/>
  <c r="BN501" i="1"/>
  <c r="BI472" i="1"/>
  <c r="BG450" i="1"/>
  <c r="BF436" i="1"/>
  <c r="BN429" i="1"/>
  <c r="BN419" i="1"/>
  <c r="BJ383" i="1"/>
  <c r="BC265" i="1"/>
  <c r="BB18" i="1"/>
  <c r="BE18" i="1"/>
  <c r="BF18" i="1"/>
  <c r="BG18" i="1"/>
  <c r="BH18" i="1"/>
  <c r="BI18" i="1"/>
  <c r="BC18" i="1"/>
  <c r="BD18" i="1"/>
  <c r="BN18" i="1"/>
  <c r="BO18" i="1"/>
  <c r="BJ18" i="1"/>
  <c r="BK18" i="1"/>
  <c r="BB314" i="1"/>
  <c r="BK314" i="1"/>
  <c r="BN314" i="1"/>
  <c r="BC314" i="1"/>
  <c r="BO314" i="1"/>
  <c r="BI314" i="1"/>
  <c r="BJ314" i="1"/>
  <c r="BD314" i="1"/>
  <c r="BE314" i="1"/>
  <c r="BF314" i="1"/>
  <c r="BG314" i="1"/>
  <c r="BH314" i="1"/>
  <c r="BB302" i="1"/>
  <c r="BK302" i="1"/>
  <c r="BN302" i="1"/>
  <c r="BC302" i="1"/>
  <c r="BO302" i="1"/>
  <c r="BD302" i="1"/>
  <c r="BE302" i="1"/>
  <c r="BF302" i="1"/>
  <c r="BG302" i="1"/>
  <c r="BH302" i="1"/>
  <c r="BB290" i="1"/>
  <c r="BD290" i="1"/>
  <c r="BG290" i="1"/>
  <c r="BH290" i="1"/>
  <c r="BN290" i="1"/>
  <c r="BO290" i="1"/>
  <c r="BC290" i="1"/>
  <c r="BE290" i="1"/>
  <c r="BF290" i="1"/>
  <c r="BI290" i="1"/>
  <c r="BJ290" i="1"/>
  <c r="BB230" i="1"/>
  <c r="BD230" i="1"/>
  <c r="BE230" i="1"/>
  <c r="BF230" i="1"/>
  <c r="BG230" i="1"/>
  <c r="BH230" i="1"/>
  <c r="BN230" i="1"/>
  <c r="BO230" i="1"/>
  <c r="BC230" i="1"/>
  <c r="BI489" i="1"/>
  <c r="BN440" i="1"/>
  <c r="BG424" i="1"/>
  <c r="BO412" i="1"/>
  <c r="BI383" i="1"/>
  <c r="BE352" i="1"/>
  <c r="BC138" i="1"/>
  <c r="BB463" i="1"/>
  <c r="BI463" i="1"/>
  <c r="BJ463" i="1"/>
  <c r="BK463" i="1"/>
  <c r="BB451" i="1"/>
  <c r="BI451" i="1"/>
  <c r="BJ451" i="1"/>
  <c r="BK451" i="1"/>
  <c r="BB439" i="1"/>
  <c r="BI439" i="1"/>
  <c r="BJ439" i="1"/>
  <c r="BK439" i="1"/>
  <c r="BB427" i="1"/>
  <c r="BG427" i="1"/>
  <c r="BJ427" i="1"/>
  <c r="BE427" i="1"/>
  <c r="BF427" i="1"/>
  <c r="BH427" i="1"/>
  <c r="BI427" i="1"/>
  <c r="BK427" i="1"/>
  <c r="BB415" i="1"/>
  <c r="BG415" i="1"/>
  <c r="BH415" i="1"/>
  <c r="BJ415" i="1"/>
  <c r="BK415" i="1"/>
  <c r="BC415" i="1"/>
  <c r="BD415" i="1"/>
  <c r="BB403" i="1"/>
  <c r="BG403" i="1"/>
  <c r="BH403" i="1"/>
  <c r="BI403" i="1"/>
  <c r="BJ403" i="1"/>
  <c r="BK403" i="1"/>
  <c r="BC403" i="1"/>
  <c r="BD403" i="1"/>
  <c r="BE403" i="1"/>
  <c r="BB199" i="1"/>
  <c r="BC199" i="1"/>
  <c r="BO199" i="1"/>
  <c r="BD199" i="1"/>
  <c r="BE199" i="1"/>
  <c r="BF199" i="1"/>
  <c r="BG199" i="1"/>
  <c r="BH199" i="1"/>
  <c r="BI199" i="1"/>
  <c r="BJ199" i="1"/>
  <c r="BK199" i="1"/>
  <c r="BB187" i="1"/>
  <c r="BC187" i="1"/>
  <c r="BO187" i="1"/>
  <c r="BD187" i="1"/>
  <c r="BE187" i="1"/>
  <c r="BF187" i="1"/>
  <c r="BG187" i="1"/>
  <c r="BK187" i="1"/>
  <c r="BN187" i="1"/>
  <c r="BH187" i="1"/>
  <c r="BI187" i="1"/>
  <c r="BJ187" i="1"/>
  <c r="BB175" i="1"/>
  <c r="BC175" i="1"/>
  <c r="BO175" i="1"/>
  <c r="BD175" i="1"/>
  <c r="BE175" i="1"/>
  <c r="BF175" i="1"/>
  <c r="BG175" i="1"/>
  <c r="BH175" i="1"/>
  <c r="BI175" i="1"/>
  <c r="BJ175" i="1"/>
  <c r="BK175" i="1"/>
  <c r="BB139" i="1"/>
  <c r="BC139" i="1"/>
  <c r="BO139" i="1"/>
  <c r="BD139" i="1"/>
  <c r="BE139" i="1"/>
  <c r="BF139" i="1"/>
  <c r="BG139" i="1"/>
  <c r="BI139" i="1"/>
  <c r="BJ139" i="1"/>
  <c r="BK139" i="1"/>
  <c r="BN139" i="1"/>
  <c r="BH139" i="1"/>
  <c r="BB31" i="1"/>
  <c r="BD31" i="1"/>
  <c r="BE31" i="1"/>
  <c r="BF31" i="1"/>
  <c r="BG31" i="1"/>
  <c r="BH31" i="1"/>
  <c r="BN31" i="1"/>
  <c r="BO31" i="1"/>
  <c r="BC31" i="1"/>
  <c r="BI31" i="1"/>
  <c r="BJ31" i="1"/>
  <c r="BJ493" i="1"/>
  <c r="BH486" i="1"/>
  <c r="BG472" i="1"/>
  <c r="BF422" i="1"/>
  <c r="BF410" i="1"/>
  <c r="BE391" i="1"/>
  <c r="BJ369" i="1"/>
  <c r="BH361" i="1"/>
  <c r="BH326" i="1"/>
  <c r="BJ302" i="1"/>
  <c r="BJ271" i="1"/>
  <c r="BG217" i="1"/>
  <c r="BG28" i="1"/>
  <c r="BH28" i="1"/>
  <c r="BI28" i="1"/>
  <c r="BJ28" i="1"/>
  <c r="BK28" i="1"/>
  <c r="BN28" i="1"/>
  <c r="BO28" i="1"/>
  <c r="BC28" i="1"/>
  <c r="BD28" i="1"/>
  <c r="BE28" i="1"/>
  <c r="BF28" i="1"/>
  <c r="BB16" i="1"/>
  <c r="BG16" i="1"/>
  <c r="BH16" i="1"/>
  <c r="BI16" i="1"/>
  <c r="BJ16" i="1"/>
  <c r="BK16" i="1"/>
  <c r="BD16" i="1"/>
  <c r="BE16" i="1"/>
  <c r="BF16" i="1"/>
  <c r="BO16" i="1"/>
  <c r="BC16" i="1"/>
  <c r="BN16" i="1"/>
  <c r="BB492" i="1"/>
  <c r="BD492" i="1"/>
  <c r="BE492" i="1"/>
  <c r="BG492" i="1"/>
  <c r="BH492" i="1"/>
  <c r="BB480" i="1"/>
  <c r="BD480" i="1"/>
  <c r="BE480" i="1"/>
  <c r="BF480" i="1"/>
  <c r="BG480" i="1"/>
  <c r="BH480" i="1"/>
  <c r="BB468" i="1"/>
  <c r="BD468" i="1"/>
  <c r="BE468" i="1"/>
  <c r="BF468" i="1"/>
  <c r="BG468" i="1"/>
  <c r="BH468" i="1"/>
  <c r="BB456" i="1"/>
  <c r="BD456" i="1"/>
  <c r="BE456" i="1"/>
  <c r="BF456" i="1"/>
  <c r="BG456" i="1"/>
  <c r="BH456" i="1"/>
  <c r="BB444" i="1"/>
  <c r="BD444" i="1"/>
  <c r="BE444" i="1"/>
  <c r="BF444" i="1"/>
  <c r="BG444" i="1"/>
  <c r="BH444" i="1"/>
  <c r="BB432" i="1"/>
  <c r="BD432" i="1"/>
  <c r="BE432" i="1"/>
  <c r="BF432" i="1"/>
  <c r="BG432" i="1"/>
  <c r="BH432" i="1"/>
  <c r="BB420" i="1"/>
  <c r="BN420" i="1"/>
  <c r="BC420" i="1"/>
  <c r="BO420" i="1"/>
  <c r="BE420" i="1"/>
  <c r="BF420" i="1"/>
  <c r="BG420" i="1"/>
  <c r="BH420" i="1"/>
  <c r="BI420" i="1"/>
  <c r="BJ420" i="1"/>
  <c r="BK420" i="1"/>
  <c r="BB408" i="1"/>
  <c r="BN408" i="1"/>
  <c r="BC408" i="1"/>
  <c r="BO408" i="1"/>
  <c r="BD408" i="1"/>
  <c r="BE408" i="1"/>
  <c r="BF408" i="1"/>
  <c r="BB396" i="1"/>
  <c r="BN396" i="1"/>
  <c r="BC396" i="1"/>
  <c r="BO396" i="1"/>
  <c r="BD396" i="1"/>
  <c r="BE396" i="1"/>
  <c r="BF396" i="1"/>
  <c r="BI396" i="1"/>
  <c r="BJ396" i="1"/>
  <c r="BK396" i="1"/>
  <c r="BB384" i="1"/>
  <c r="BN384" i="1"/>
  <c r="BC384" i="1"/>
  <c r="BO384" i="1"/>
  <c r="BD384" i="1"/>
  <c r="BE384" i="1"/>
  <c r="BF384" i="1"/>
  <c r="BG384" i="1"/>
  <c r="BH384" i="1"/>
  <c r="BB372" i="1"/>
  <c r="BN372" i="1"/>
  <c r="BC372" i="1"/>
  <c r="BO372" i="1"/>
  <c r="BD372" i="1"/>
  <c r="BE372" i="1"/>
  <c r="BF372" i="1"/>
  <c r="BK372" i="1"/>
  <c r="BB360" i="1"/>
  <c r="BN360" i="1"/>
  <c r="BC360" i="1"/>
  <c r="BO360" i="1"/>
  <c r="BD360" i="1"/>
  <c r="BE360" i="1"/>
  <c r="BF360" i="1"/>
  <c r="BG360" i="1"/>
  <c r="BH360" i="1"/>
  <c r="BI360" i="1"/>
  <c r="BJ360" i="1"/>
  <c r="BB348" i="1"/>
  <c r="BN348" i="1"/>
  <c r="BD348" i="1"/>
  <c r="BE348" i="1"/>
  <c r="BH348" i="1"/>
  <c r="BI348" i="1"/>
  <c r="BJ348" i="1"/>
  <c r="BK348" i="1"/>
  <c r="BC348" i="1"/>
  <c r="BF348" i="1"/>
  <c r="BG348" i="1"/>
  <c r="BO348" i="1"/>
  <c r="BB336" i="1"/>
  <c r="BN336" i="1"/>
  <c r="BC336" i="1"/>
  <c r="BO336" i="1"/>
  <c r="BD336" i="1"/>
  <c r="BE336" i="1"/>
  <c r="BK336" i="1"/>
  <c r="BF336" i="1"/>
  <c r="BG336" i="1"/>
  <c r="BH336" i="1"/>
  <c r="BB324" i="1"/>
  <c r="BN324" i="1"/>
  <c r="BC324" i="1"/>
  <c r="BO324" i="1"/>
  <c r="BD324" i="1"/>
  <c r="BE324" i="1"/>
  <c r="BF324" i="1"/>
  <c r="BG324" i="1"/>
  <c r="BH324" i="1"/>
  <c r="BI324" i="1"/>
  <c r="BJ324" i="1"/>
  <c r="BB312" i="1"/>
  <c r="BN312" i="1"/>
  <c r="BC312" i="1"/>
  <c r="BO312" i="1"/>
  <c r="BD312" i="1"/>
  <c r="BE312" i="1"/>
  <c r="BF312" i="1"/>
  <c r="BG312" i="1"/>
  <c r="BB300" i="1"/>
  <c r="BN300" i="1"/>
  <c r="BC300" i="1"/>
  <c r="BO300" i="1"/>
  <c r="BD300" i="1"/>
  <c r="BE300" i="1"/>
  <c r="BH300" i="1"/>
  <c r="BI300" i="1"/>
  <c r="BJ300" i="1"/>
  <c r="BK300" i="1"/>
  <c r="BF300" i="1"/>
  <c r="BG300" i="1"/>
  <c r="BB288" i="1"/>
  <c r="BF288" i="1"/>
  <c r="BG288" i="1"/>
  <c r="BI288" i="1"/>
  <c r="BJ288" i="1"/>
  <c r="BD288" i="1"/>
  <c r="BE288" i="1"/>
  <c r="BH288" i="1"/>
  <c r="BK288" i="1"/>
  <c r="BC288" i="1"/>
  <c r="BN288" i="1"/>
  <c r="BO288" i="1"/>
  <c r="BB276" i="1"/>
  <c r="BF276" i="1"/>
  <c r="BG276" i="1"/>
  <c r="BH276" i="1"/>
  <c r="BI276" i="1"/>
  <c r="BJ276" i="1"/>
  <c r="BN276" i="1"/>
  <c r="BO276" i="1"/>
  <c r="BC276" i="1"/>
  <c r="BD276" i="1"/>
  <c r="BE276" i="1"/>
  <c r="BB264" i="1"/>
  <c r="BF264" i="1"/>
  <c r="BG264" i="1"/>
  <c r="BH264" i="1"/>
  <c r="BI264" i="1"/>
  <c r="BJ264" i="1"/>
  <c r="BC264" i="1"/>
  <c r="BD264" i="1"/>
  <c r="BE264" i="1"/>
  <c r="BK264" i="1"/>
  <c r="BN264" i="1"/>
  <c r="BO264" i="1"/>
  <c r="BB252" i="1"/>
  <c r="BF252" i="1"/>
  <c r="BG252" i="1"/>
  <c r="BH252" i="1"/>
  <c r="BI252" i="1"/>
  <c r="BJ252" i="1"/>
  <c r="BN252" i="1"/>
  <c r="BO252" i="1"/>
  <c r="BC252" i="1"/>
  <c r="BD252" i="1"/>
  <c r="BE252" i="1"/>
  <c r="BK252" i="1"/>
  <c r="BB240" i="1"/>
  <c r="BF240" i="1"/>
  <c r="BG240" i="1"/>
  <c r="BH240" i="1"/>
  <c r="BI240" i="1"/>
  <c r="BJ240" i="1"/>
  <c r="BD240" i="1"/>
  <c r="BE240" i="1"/>
  <c r="BK240" i="1"/>
  <c r="BC240" i="1"/>
  <c r="BN240" i="1"/>
  <c r="BB228" i="1"/>
  <c r="BJ228" i="1"/>
  <c r="BK228" i="1"/>
  <c r="BN228" i="1"/>
  <c r="BO228" i="1"/>
  <c r="BH228" i="1"/>
  <c r="BI228" i="1"/>
  <c r="BE228" i="1"/>
  <c r="BF228" i="1"/>
  <c r="BG228" i="1"/>
  <c r="BC228" i="1"/>
  <c r="BD228" i="1"/>
  <c r="BB216" i="1"/>
  <c r="BJ216" i="1"/>
  <c r="BK216" i="1"/>
  <c r="BN216" i="1"/>
  <c r="BE216" i="1"/>
  <c r="BF216" i="1"/>
  <c r="BG216" i="1"/>
  <c r="BH216" i="1"/>
  <c r="BI216" i="1"/>
  <c r="BC216" i="1"/>
  <c r="BD216" i="1"/>
  <c r="BB204" i="1"/>
  <c r="BJ204" i="1"/>
  <c r="BK204" i="1"/>
  <c r="BN204" i="1"/>
  <c r="BC204" i="1"/>
  <c r="BD204" i="1"/>
  <c r="BG204" i="1"/>
  <c r="BH204" i="1"/>
  <c r="BI204" i="1"/>
  <c r="BO204" i="1"/>
  <c r="BE204" i="1"/>
  <c r="BF204" i="1"/>
  <c r="BB192" i="1"/>
  <c r="BJ192" i="1"/>
  <c r="BK192" i="1"/>
  <c r="BN192" i="1"/>
  <c r="BG192" i="1"/>
  <c r="BH192" i="1"/>
  <c r="BI192" i="1"/>
  <c r="BO192" i="1"/>
  <c r="BC192" i="1"/>
  <c r="BD192" i="1"/>
  <c r="BE192" i="1"/>
  <c r="BF192" i="1"/>
  <c r="BB180" i="1"/>
  <c r="BJ180" i="1"/>
  <c r="BK180" i="1"/>
  <c r="BN180" i="1"/>
  <c r="BC180" i="1"/>
  <c r="BD180" i="1"/>
  <c r="BE180" i="1"/>
  <c r="BF180" i="1"/>
  <c r="BG180" i="1"/>
  <c r="BH180" i="1"/>
  <c r="BI180" i="1"/>
  <c r="BO180" i="1"/>
  <c r="BB168" i="1"/>
  <c r="BJ168" i="1"/>
  <c r="BK168" i="1"/>
  <c r="BN168" i="1"/>
  <c r="BI168" i="1"/>
  <c r="BO168" i="1"/>
  <c r="BD168" i="1"/>
  <c r="BE168" i="1"/>
  <c r="BF168" i="1"/>
  <c r="BG168" i="1"/>
  <c r="BH168" i="1"/>
  <c r="BB156" i="1"/>
  <c r="BJ156" i="1"/>
  <c r="BK156" i="1"/>
  <c r="BN156" i="1"/>
  <c r="BD156" i="1"/>
  <c r="BE156" i="1"/>
  <c r="BF156" i="1"/>
  <c r="BG156" i="1"/>
  <c r="BH156" i="1"/>
  <c r="BC156" i="1"/>
  <c r="BI156" i="1"/>
  <c r="BO156" i="1"/>
  <c r="BB144" i="1"/>
  <c r="BJ144" i="1"/>
  <c r="BK144" i="1"/>
  <c r="BN144" i="1"/>
  <c r="BC144" i="1"/>
  <c r="BH144" i="1"/>
  <c r="BI144" i="1"/>
  <c r="BO144" i="1"/>
  <c r="BF144" i="1"/>
  <c r="BG144" i="1"/>
  <c r="BB132" i="1"/>
  <c r="BJ132" i="1"/>
  <c r="BK132" i="1"/>
  <c r="BN132" i="1"/>
  <c r="BF132" i="1"/>
  <c r="BG132" i="1"/>
  <c r="BH132" i="1"/>
  <c r="BI132" i="1"/>
  <c r="BO132" i="1"/>
  <c r="BC132" i="1"/>
  <c r="BD132" i="1"/>
  <c r="BE132" i="1"/>
  <c r="BB120" i="1"/>
  <c r="BJ120" i="1"/>
  <c r="BK120" i="1"/>
  <c r="BN120" i="1"/>
  <c r="BC120" i="1"/>
  <c r="BD120" i="1"/>
  <c r="BE120" i="1"/>
  <c r="BG120" i="1"/>
  <c r="BH120" i="1"/>
  <c r="BI120" i="1"/>
  <c r="BO120" i="1"/>
  <c r="BB108" i="1"/>
  <c r="BD108" i="1"/>
  <c r="BE108" i="1"/>
  <c r="BF108" i="1"/>
  <c r="BG108" i="1"/>
  <c r="BH108" i="1"/>
  <c r="BN108" i="1"/>
  <c r="BO108" i="1"/>
  <c r="BC108" i="1"/>
  <c r="BI108" i="1"/>
  <c r="BJ108" i="1"/>
  <c r="BK108" i="1"/>
  <c r="BB96" i="1"/>
  <c r="BD96" i="1"/>
  <c r="BE96" i="1"/>
  <c r="BF96" i="1"/>
  <c r="BG96" i="1"/>
  <c r="BH96" i="1"/>
  <c r="BI96" i="1"/>
  <c r="BJ96" i="1"/>
  <c r="BK96" i="1"/>
  <c r="BC96" i="1"/>
  <c r="BB84" i="1"/>
  <c r="BK84" i="1"/>
  <c r="BN84" i="1"/>
  <c r="BC84" i="1"/>
  <c r="BO84" i="1"/>
  <c r="BF84" i="1"/>
  <c r="BG84" i="1"/>
  <c r="BH84" i="1"/>
  <c r="BI84" i="1"/>
  <c r="BJ84" i="1"/>
  <c r="BD84" i="1"/>
  <c r="BE84" i="1"/>
  <c r="BB72" i="1"/>
  <c r="BK72" i="1"/>
  <c r="BN72" i="1"/>
  <c r="BC72" i="1"/>
  <c r="BO72" i="1"/>
  <c r="BD72" i="1"/>
  <c r="BE72" i="1"/>
  <c r="BF72" i="1"/>
  <c r="BG72" i="1"/>
  <c r="BH72" i="1"/>
  <c r="BI72" i="1"/>
  <c r="BB60" i="1"/>
  <c r="BK60" i="1"/>
  <c r="BN60" i="1"/>
  <c r="BC60" i="1"/>
  <c r="BO60" i="1"/>
  <c r="BH60" i="1"/>
  <c r="BI60" i="1"/>
  <c r="BJ60" i="1"/>
  <c r="BE60" i="1"/>
  <c r="BF60" i="1"/>
  <c r="BG60" i="1"/>
  <c r="BD60" i="1"/>
  <c r="BB48" i="1"/>
  <c r="BK48" i="1"/>
  <c r="BN48" i="1"/>
  <c r="BC48" i="1"/>
  <c r="BO48" i="1"/>
  <c r="BD48" i="1"/>
  <c r="BE48" i="1"/>
  <c r="BF48" i="1"/>
  <c r="BG48" i="1"/>
  <c r="BH48" i="1"/>
  <c r="BI48" i="1"/>
  <c r="BB36" i="1"/>
  <c r="BK36" i="1"/>
  <c r="BN36" i="1"/>
  <c r="BC36" i="1"/>
  <c r="BO36" i="1"/>
  <c r="BJ36" i="1"/>
  <c r="BD36" i="1"/>
  <c r="BE36" i="1"/>
  <c r="BF36" i="1"/>
  <c r="BG36" i="1"/>
  <c r="BH36" i="1"/>
  <c r="BI36" i="1"/>
  <c r="BI501" i="1"/>
  <c r="BF500" i="1"/>
  <c r="BI493" i="1"/>
  <c r="BO491" i="1"/>
  <c r="BE489" i="1"/>
  <c r="BG486" i="1"/>
  <c r="BK484" i="1"/>
  <c r="BG483" i="1"/>
  <c r="BK481" i="1"/>
  <c r="BO479" i="1"/>
  <c r="BK478" i="1"/>
  <c r="BO476" i="1"/>
  <c r="BF475" i="1"/>
  <c r="BF472" i="1"/>
  <c r="BN468" i="1"/>
  <c r="BJ467" i="1"/>
  <c r="BN465" i="1"/>
  <c r="BE464" i="1"/>
  <c r="BI462" i="1"/>
  <c r="BI459" i="1"/>
  <c r="BI456" i="1"/>
  <c r="BD453" i="1"/>
  <c r="BH451" i="1"/>
  <c r="BD450" i="1"/>
  <c r="BH448" i="1"/>
  <c r="BG440" i="1"/>
  <c r="BC439" i="1"/>
  <c r="BK435" i="1"/>
  <c r="BG434" i="1"/>
  <c r="BK432" i="1"/>
  <c r="BO430" i="1"/>
  <c r="BF429" i="1"/>
  <c r="BK419" i="1"/>
  <c r="BJ414" i="1"/>
  <c r="BH407" i="1"/>
  <c r="BO404" i="1"/>
  <c r="BF399" i="1"/>
  <c r="BH396" i="1"/>
  <c r="BO393" i="1"/>
  <c r="BD391" i="1"/>
  <c r="BF388" i="1"/>
  <c r="BO382" i="1"/>
  <c r="BD380" i="1"/>
  <c r="BE375" i="1"/>
  <c r="BG372" i="1"/>
  <c r="BC367" i="1"/>
  <c r="BG361" i="1"/>
  <c r="BJ355" i="1"/>
  <c r="BI339" i="1"/>
  <c r="BH312" i="1"/>
  <c r="BI302" i="1"/>
  <c r="BO296" i="1"/>
  <c r="BO292" i="1"/>
  <c r="BG286" i="1"/>
  <c r="BF263" i="1"/>
  <c r="BH246" i="1"/>
  <c r="BF217" i="1"/>
  <c r="BD193" i="1"/>
  <c r="BH176" i="1"/>
  <c r="BN151" i="1"/>
  <c r="BE105" i="1"/>
  <c r="BC469" i="1"/>
  <c r="BO469" i="1"/>
  <c r="BD469" i="1"/>
  <c r="BE469" i="1"/>
  <c r="BF469" i="1"/>
  <c r="BG469" i="1"/>
  <c r="BC445" i="1"/>
  <c r="BO445" i="1"/>
  <c r="BD445" i="1"/>
  <c r="BE445" i="1"/>
  <c r="BF445" i="1"/>
  <c r="BG445" i="1"/>
  <c r="BB433" i="1"/>
  <c r="BC433" i="1"/>
  <c r="BO433" i="1"/>
  <c r="BD433" i="1"/>
  <c r="BE433" i="1"/>
  <c r="BF433" i="1"/>
  <c r="BG433" i="1"/>
  <c r="BB421" i="1"/>
  <c r="BD421" i="1"/>
  <c r="BE421" i="1"/>
  <c r="BJ421" i="1"/>
  <c r="BK421" i="1"/>
  <c r="BN421" i="1"/>
  <c r="BO421" i="1"/>
  <c r="BB409" i="1"/>
  <c r="BN409" i="1"/>
  <c r="BC409" i="1"/>
  <c r="BD409" i="1"/>
  <c r="BE409" i="1"/>
  <c r="BF409" i="1"/>
  <c r="BG409" i="1"/>
  <c r="BH409" i="1"/>
  <c r="BI409" i="1"/>
  <c r="BJ409" i="1"/>
  <c r="BB385" i="1"/>
  <c r="BN385" i="1"/>
  <c r="BC385" i="1"/>
  <c r="BO385" i="1"/>
  <c r="BD385" i="1"/>
  <c r="BE385" i="1"/>
  <c r="BH385" i="1"/>
  <c r="BI385" i="1"/>
  <c r="BJ385" i="1"/>
  <c r="BK385" i="1"/>
  <c r="BB277" i="1"/>
  <c r="BE277" i="1"/>
  <c r="BF277" i="1"/>
  <c r="BG277" i="1"/>
  <c r="BH277" i="1"/>
  <c r="BI277" i="1"/>
  <c r="BC277" i="1"/>
  <c r="BN277" i="1"/>
  <c r="BO277" i="1"/>
  <c r="BB205" i="1"/>
  <c r="BI205" i="1"/>
  <c r="BJ205" i="1"/>
  <c r="BK205" i="1"/>
  <c r="BD205" i="1"/>
  <c r="BE205" i="1"/>
  <c r="BF205" i="1"/>
  <c r="BG205" i="1"/>
  <c r="BH205" i="1"/>
  <c r="BC205" i="1"/>
  <c r="BN205" i="1"/>
  <c r="BO205" i="1"/>
  <c r="BB169" i="1"/>
  <c r="BI169" i="1"/>
  <c r="BJ169" i="1"/>
  <c r="BK169" i="1"/>
  <c r="BC169" i="1"/>
  <c r="BD169" i="1"/>
  <c r="BE169" i="1"/>
  <c r="BF169" i="1"/>
  <c r="BG169" i="1"/>
  <c r="BH169" i="1"/>
  <c r="BN169" i="1"/>
  <c r="BO169" i="1"/>
  <c r="BB133" i="1"/>
  <c r="BI133" i="1"/>
  <c r="BJ133" i="1"/>
  <c r="BK133" i="1"/>
  <c r="BO133" i="1"/>
  <c r="BH133" i="1"/>
  <c r="BN133" i="1"/>
  <c r="BC133" i="1"/>
  <c r="BD133" i="1"/>
  <c r="BE133" i="1"/>
  <c r="BF133" i="1"/>
  <c r="BG133" i="1"/>
  <c r="BB37" i="1"/>
  <c r="BJ37" i="1"/>
  <c r="BK37" i="1"/>
  <c r="BN37" i="1"/>
  <c r="BC37" i="1"/>
  <c r="BD37" i="1"/>
  <c r="BE37" i="1"/>
  <c r="BF37" i="1"/>
  <c r="BH37" i="1"/>
  <c r="BI37" i="1"/>
  <c r="BO37" i="1"/>
  <c r="BK373" i="1"/>
  <c r="BB402" i="1"/>
  <c r="BH402" i="1"/>
  <c r="BI402" i="1"/>
  <c r="BJ402" i="1"/>
  <c r="BK402" i="1"/>
  <c r="BN402" i="1"/>
  <c r="BO402" i="1"/>
  <c r="BB390" i="1"/>
  <c r="BH390" i="1"/>
  <c r="BI390" i="1"/>
  <c r="BJ390" i="1"/>
  <c r="BK390" i="1"/>
  <c r="BD390" i="1"/>
  <c r="BE390" i="1"/>
  <c r="BF390" i="1"/>
  <c r="BG390" i="1"/>
  <c r="BB378" i="1"/>
  <c r="BH378" i="1"/>
  <c r="BI378" i="1"/>
  <c r="BJ378" i="1"/>
  <c r="BK378" i="1"/>
  <c r="BC378" i="1"/>
  <c r="BG330" i="1"/>
  <c r="BH330" i="1"/>
  <c r="BI330" i="1"/>
  <c r="BJ330" i="1"/>
  <c r="BK330" i="1"/>
  <c r="BF330" i="1"/>
  <c r="BN330" i="1"/>
  <c r="BO330" i="1"/>
  <c r="BC330" i="1"/>
  <c r="BD330" i="1"/>
  <c r="BE330" i="1"/>
  <c r="BG318" i="1"/>
  <c r="BH318" i="1"/>
  <c r="BI318" i="1"/>
  <c r="BJ318" i="1"/>
  <c r="BK318" i="1"/>
  <c r="BC318" i="1"/>
  <c r="BD318" i="1"/>
  <c r="BE318" i="1"/>
  <c r="BN258" i="1"/>
  <c r="BC258" i="1"/>
  <c r="BO258" i="1"/>
  <c r="BD258" i="1"/>
  <c r="BE258" i="1"/>
  <c r="BF258" i="1"/>
  <c r="BJ258" i="1"/>
  <c r="BK258" i="1"/>
  <c r="BH474" i="1"/>
  <c r="BO450" i="1"/>
  <c r="BJ373" i="1"/>
  <c r="BB227" i="1"/>
  <c r="BK227" i="1"/>
  <c r="BN227" i="1"/>
  <c r="BC227" i="1"/>
  <c r="BO227" i="1"/>
  <c r="BF227" i="1"/>
  <c r="BG227" i="1"/>
  <c r="BH227" i="1"/>
  <c r="BI227" i="1"/>
  <c r="BJ227" i="1"/>
  <c r="BE227" i="1"/>
  <c r="BB167" i="1"/>
  <c r="BK167" i="1"/>
  <c r="BN167" i="1"/>
  <c r="BC167" i="1"/>
  <c r="BO167" i="1"/>
  <c r="BE167" i="1"/>
  <c r="BF167" i="1"/>
  <c r="BG167" i="1"/>
  <c r="BH167" i="1"/>
  <c r="BI167" i="1"/>
  <c r="BD167" i="1"/>
  <c r="BB71" i="1"/>
  <c r="BN71" i="1"/>
  <c r="BC71" i="1"/>
  <c r="BO71" i="1"/>
  <c r="BD71" i="1"/>
  <c r="BI71" i="1"/>
  <c r="BJ71" i="1"/>
  <c r="BK71" i="1"/>
  <c r="BE71" i="1"/>
  <c r="BF71" i="1"/>
  <c r="BG71" i="1"/>
  <c r="BH71" i="1"/>
  <c r="BD491" i="1"/>
  <c r="BC479" i="1"/>
  <c r="BG474" i="1"/>
  <c r="BJ455" i="1"/>
  <c r="BI373" i="1"/>
  <c r="BI349" i="1"/>
  <c r="BF143" i="1"/>
  <c r="BC496" i="1"/>
  <c r="BO496" i="1"/>
  <c r="BD496" i="1"/>
  <c r="BN460" i="1"/>
  <c r="BC460" i="1"/>
  <c r="BO460" i="1"/>
  <c r="BD460" i="1"/>
  <c r="BJ412" i="1"/>
  <c r="BK412" i="1"/>
  <c r="BN412" i="1"/>
  <c r="BC412" i="1"/>
  <c r="BD412" i="1"/>
  <c r="BE412" i="1"/>
  <c r="BF412" i="1"/>
  <c r="BG412" i="1"/>
  <c r="BJ400" i="1"/>
  <c r="BK400" i="1"/>
  <c r="BN400" i="1"/>
  <c r="BC400" i="1"/>
  <c r="BD400" i="1"/>
  <c r="BE400" i="1"/>
  <c r="BJ364" i="1"/>
  <c r="BK364" i="1"/>
  <c r="BN364" i="1"/>
  <c r="BO364" i="1"/>
  <c r="BN280" i="1"/>
  <c r="BC280" i="1"/>
  <c r="BO280" i="1"/>
  <c r="BD280" i="1"/>
  <c r="BE280" i="1"/>
  <c r="BF280" i="1"/>
  <c r="BG280" i="1"/>
  <c r="BH280" i="1"/>
  <c r="BJ280" i="1"/>
  <c r="BK280" i="1"/>
  <c r="BI280" i="1"/>
  <c r="BN256" i="1"/>
  <c r="BC256" i="1"/>
  <c r="BO256" i="1"/>
  <c r="BD256" i="1"/>
  <c r="BE256" i="1"/>
  <c r="BF256" i="1"/>
  <c r="BG256" i="1"/>
  <c r="BH256" i="1"/>
  <c r="BI256" i="1"/>
  <c r="BJ256" i="1"/>
  <c r="BK256" i="1"/>
  <c r="BI364" i="1"/>
  <c r="BO340" i="1"/>
  <c r="BH323" i="1"/>
  <c r="BJ299" i="1"/>
  <c r="BE282" i="1"/>
  <c r="BH258" i="1"/>
  <c r="BJ241" i="1"/>
  <c r="BB19" i="1"/>
  <c r="BD19" i="1"/>
  <c r="BE19" i="1"/>
  <c r="BF19" i="1"/>
  <c r="BG19" i="1"/>
  <c r="BH19" i="1"/>
  <c r="BI19" i="1"/>
  <c r="BJ19" i="1"/>
  <c r="BK19" i="1"/>
  <c r="BC19" i="1"/>
  <c r="BN19" i="1"/>
  <c r="BO19" i="1"/>
  <c r="BB477" i="1"/>
  <c r="BG477" i="1"/>
  <c r="BH477" i="1"/>
  <c r="BI477" i="1"/>
  <c r="BJ477" i="1"/>
  <c r="BK477" i="1"/>
  <c r="BB417" i="1"/>
  <c r="BE417" i="1"/>
  <c r="BF417" i="1"/>
  <c r="BH417" i="1"/>
  <c r="BI417" i="1"/>
  <c r="BJ417" i="1"/>
  <c r="BK417" i="1"/>
  <c r="BN417" i="1"/>
  <c r="BB405" i="1"/>
  <c r="BE405" i="1"/>
  <c r="BF405" i="1"/>
  <c r="BG405" i="1"/>
  <c r="BH405" i="1"/>
  <c r="BI405" i="1"/>
  <c r="BN405" i="1"/>
  <c r="BO405" i="1"/>
  <c r="BB381" i="1"/>
  <c r="BE381" i="1"/>
  <c r="BF381" i="1"/>
  <c r="BG381" i="1"/>
  <c r="BH381" i="1"/>
  <c r="BI381" i="1"/>
  <c r="BC381" i="1"/>
  <c r="BB369" i="1"/>
  <c r="BE369" i="1"/>
  <c r="BF369" i="1"/>
  <c r="BG369" i="1"/>
  <c r="BH369" i="1"/>
  <c r="BI369" i="1"/>
  <c r="BK369" i="1"/>
  <c r="BN369" i="1"/>
  <c r="BO369" i="1"/>
  <c r="BB285" i="1"/>
  <c r="BI285" i="1"/>
  <c r="BJ285" i="1"/>
  <c r="BG285" i="1"/>
  <c r="BH285" i="1"/>
  <c r="BK285" i="1"/>
  <c r="BN285" i="1"/>
  <c r="BO285" i="1"/>
  <c r="BD285" i="1"/>
  <c r="BE285" i="1"/>
  <c r="BF285" i="1"/>
  <c r="BB273" i="1"/>
  <c r="BI273" i="1"/>
  <c r="BJ273" i="1"/>
  <c r="BK273" i="1"/>
  <c r="BG273" i="1"/>
  <c r="BH273" i="1"/>
  <c r="BN273" i="1"/>
  <c r="BO273" i="1"/>
  <c r="BC273" i="1"/>
  <c r="BD273" i="1"/>
  <c r="BB129" i="1"/>
  <c r="BN129" i="1"/>
  <c r="BC129" i="1"/>
  <c r="BO129" i="1"/>
  <c r="BD129" i="1"/>
  <c r="BE129" i="1"/>
  <c r="BF129" i="1"/>
  <c r="BG129" i="1"/>
  <c r="BH129" i="1"/>
  <c r="BI129" i="1"/>
  <c r="BJ129" i="1"/>
  <c r="BE477" i="1"/>
  <c r="BK448" i="1"/>
  <c r="BO417" i="1"/>
  <c r="BG402" i="1"/>
  <c r="BF378" i="1"/>
  <c r="BG349" i="1"/>
  <c r="BG258" i="1"/>
  <c r="BB470" i="1"/>
  <c r="BN470" i="1"/>
  <c r="BC470" i="1"/>
  <c r="BO470" i="1"/>
  <c r="BD470" i="1"/>
  <c r="BE470" i="1"/>
  <c r="BF470" i="1"/>
  <c r="BB446" i="1"/>
  <c r="BN446" i="1"/>
  <c r="BC446" i="1"/>
  <c r="BO446" i="1"/>
  <c r="BD446" i="1"/>
  <c r="BE446" i="1"/>
  <c r="BF446" i="1"/>
  <c r="BB410" i="1"/>
  <c r="BC410" i="1"/>
  <c r="BO410" i="1"/>
  <c r="BD410" i="1"/>
  <c r="BI410" i="1"/>
  <c r="BJ410" i="1"/>
  <c r="BK410" i="1"/>
  <c r="BN410" i="1"/>
  <c r="BB398" i="1"/>
  <c r="BN398" i="1"/>
  <c r="BC398" i="1"/>
  <c r="BO398" i="1"/>
  <c r="BD398" i="1"/>
  <c r="BE398" i="1"/>
  <c r="BF398" i="1"/>
  <c r="BG398" i="1"/>
  <c r="BH398" i="1"/>
  <c r="BI398" i="1"/>
  <c r="BB386" i="1"/>
  <c r="BN386" i="1"/>
  <c r="BC386" i="1"/>
  <c r="BO386" i="1"/>
  <c r="BD386" i="1"/>
  <c r="BB326" i="1"/>
  <c r="BK326" i="1"/>
  <c r="BN326" i="1"/>
  <c r="BC326" i="1"/>
  <c r="BO326" i="1"/>
  <c r="BD326" i="1"/>
  <c r="BE326" i="1"/>
  <c r="BF326" i="1"/>
  <c r="BB278" i="1"/>
  <c r="BD278" i="1"/>
  <c r="BE278" i="1"/>
  <c r="BF278" i="1"/>
  <c r="BG278" i="1"/>
  <c r="BH278" i="1"/>
  <c r="BC278" i="1"/>
  <c r="BI278" i="1"/>
  <c r="BJ278" i="1"/>
  <c r="BK278" i="1"/>
  <c r="BH194" i="1"/>
  <c r="BI194" i="1"/>
  <c r="BJ194" i="1"/>
  <c r="BK194" i="1"/>
  <c r="BC194" i="1"/>
  <c r="BD194" i="1"/>
  <c r="BE194" i="1"/>
  <c r="BF194" i="1"/>
  <c r="BG194" i="1"/>
  <c r="BB182" i="1"/>
  <c r="BH182" i="1"/>
  <c r="BI182" i="1"/>
  <c r="BJ182" i="1"/>
  <c r="BK182" i="1"/>
  <c r="BO182" i="1"/>
  <c r="BG182" i="1"/>
  <c r="BN182" i="1"/>
  <c r="BC182" i="1"/>
  <c r="BD182" i="1"/>
  <c r="BE182" i="1"/>
  <c r="BF182" i="1"/>
  <c r="BB158" i="1"/>
  <c r="BH158" i="1"/>
  <c r="BI158" i="1"/>
  <c r="BJ158" i="1"/>
  <c r="BK158" i="1"/>
  <c r="BC158" i="1"/>
  <c r="BD158" i="1"/>
  <c r="BF158" i="1"/>
  <c r="BG158" i="1"/>
  <c r="BN158" i="1"/>
  <c r="BO158" i="1"/>
  <c r="BE158" i="1"/>
  <c r="BB134" i="1"/>
  <c r="BH134" i="1"/>
  <c r="BI134" i="1"/>
  <c r="BJ134" i="1"/>
  <c r="BK134" i="1"/>
  <c r="BC134" i="1"/>
  <c r="BD134" i="1"/>
  <c r="BE134" i="1"/>
  <c r="BF134" i="1"/>
  <c r="BG134" i="1"/>
  <c r="BN134" i="1"/>
  <c r="BB122" i="1"/>
  <c r="BH122" i="1"/>
  <c r="BI122" i="1"/>
  <c r="BJ122" i="1"/>
  <c r="BK122" i="1"/>
  <c r="BN122" i="1"/>
  <c r="BO122" i="1"/>
  <c r="BC122" i="1"/>
  <c r="BD122" i="1"/>
  <c r="BE122" i="1"/>
  <c r="BF122" i="1"/>
  <c r="BK493" i="1"/>
  <c r="BI486" i="1"/>
  <c r="BF450" i="1"/>
  <c r="BN443" i="1"/>
  <c r="BE436" i="1"/>
  <c r="BI361" i="1"/>
  <c r="BE273" i="1"/>
  <c r="BB499" i="1"/>
  <c r="BI499" i="1"/>
  <c r="BJ499" i="1"/>
  <c r="BB487" i="1"/>
  <c r="BI487" i="1"/>
  <c r="BJ487" i="1"/>
  <c r="BB307" i="1"/>
  <c r="BF307" i="1"/>
  <c r="BG307" i="1"/>
  <c r="BH307" i="1"/>
  <c r="BI307" i="1"/>
  <c r="BJ307" i="1"/>
  <c r="BC307" i="1"/>
  <c r="BD307" i="1"/>
  <c r="BB283" i="1"/>
  <c r="BK283" i="1"/>
  <c r="BN283" i="1"/>
  <c r="BC283" i="1"/>
  <c r="BO283" i="1"/>
  <c r="BD283" i="1"/>
  <c r="BE283" i="1"/>
  <c r="BF283" i="1"/>
  <c r="BG283" i="1"/>
  <c r="BH283" i="1"/>
  <c r="BI283" i="1"/>
  <c r="BB223" i="1"/>
  <c r="BC223" i="1"/>
  <c r="BO223" i="1"/>
  <c r="BD223" i="1"/>
  <c r="BE223" i="1"/>
  <c r="BF223" i="1"/>
  <c r="BG223" i="1"/>
  <c r="BN223" i="1"/>
  <c r="BI223" i="1"/>
  <c r="BJ223" i="1"/>
  <c r="BK223" i="1"/>
  <c r="BH223" i="1"/>
  <c r="BI103" i="1"/>
  <c r="BJ103" i="1"/>
  <c r="BK103" i="1"/>
  <c r="BC103" i="1"/>
  <c r="BD103" i="1"/>
  <c r="BE103" i="1"/>
  <c r="BN103" i="1"/>
  <c r="BO103" i="1"/>
  <c r="BF103" i="1"/>
  <c r="BG103" i="1"/>
  <c r="BH103" i="1"/>
  <c r="BG496" i="1"/>
  <c r="BE453" i="1"/>
  <c r="BI445" i="1"/>
  <c r="BD439" i="1"/>
  <c r="BE415" i="1"/>
  <c r="BE402" i="1"/>
  <c r="BF386" i="1"/>
  <c r="BK355" i="1"/>
  <c r="BE179" i="1"/>
  <c r="BB27" i="1"/>
  <c r="BH27" i="1"/>
  <c r="BI27" i="1"/>
  <c r="BJ27" i="1"/>
  <c r="BK27" i="1"/>
  <c r="BE27" i="1"/>
  <c r="BF27" i="1"/>
  <c r="BG27" i="1"/>
  <c r="BN27" i="1"/>
  <c r="BO27" i="1"/>
  <c r="BD27" i="1"/>
  <c r="BC27" i="1"/>
  <c r="BB15" i="1"/>
  <c r="BH15" i="1"/>
  <c r="BI15" i="1"/>
  <c r="BJ15" i="1"/>
  <c r="BK15" i="1"/>
  <c r="BC15" i="1"/>
  <c r="BD15" i="1"/>
  <c r="BE15" i="1"/>
  <c r="BF15" i="1"/>
  <c r="BG15" i="1"/>
  <c r="BN15" i="1"/>
  <c r="BO15" i="1"/>
  <c r="BB497" i="1"/>
  <c r="BK497" i="1"/>
  <c r="BN497" i="1"/>
  <c r="BC497" i="1"/>
  <c r="BO497" i="1"/>
  <c r="BB485" i="1"/>
  <c r="BK485" i="1"/>
  <c r="BN485" i="1"/>
  <c r="BC485" i="1"/>
  <c r="BO485" i="1"/>
  <c r="BB473" i="1"/>
  <c r="BK473" i="1"/>
  <c r="BN473" i="1"/>
  <c r="BC473" i="1"/>
  <c r="BO473" i="1"/>
  <c r="BB461" i="1"/>
  <c r="BK461" i="1"/>
  <c r="BN461" i="1"/>
  <c r="BC461" i="1"/>
  <c r="BO461" i="1"/>
  <c r="BB449" i="1"/>
  <c r="BK449" i="1"/>
  <c r="BN449" i="1"/>
  <c r="BC449" i="1"/>
  <c r="BO449" i="1"/>
  <c r="BB437" i="1"/>
  <c r="BK437" i="1"/>
  <c r="BN437" i="1"/>
  <c r="BC437" i="1"/>
  <c r="BO437" i="1"/>
  <c r="BB425" i="1"/>
  <c r="BI425" i="1"/>
  <c r="BC425" i="1"/>
  <c r="BD425" i="1"/>
  <c r="BE425" i="1"/>
  <c r="BF425" i="1"/>
  <c r="BG425" i="1"/>
  <c r="BB413" i="1"/>
  <c r="BI413" i="1"/>
  <c r="BJ413" i="1"/>
  <c r="BF413" i="1"/>
  <c r="BG413" i="1"/>
  <c r="BH413" i="1"/>
  <c r="BK413" i="1"/>
  <c r="BN413" i="1"/>
  <c r="BB401" i="1"/>
  <c r="BI401" i="1"/>
  <c r="BJ401" i="1"/>
  <c r="BK401" i="1"/>
  <c r="BE401" i="1"/>
  <c r="BF401" i="1"/>
  <c r="BG401" i="1"/>
  <c r="BH401" i="1"/>
  <c r="BN401" i="1"/>
  <c r="BB389" i="1"/>
  <c r="BI389" i="1"/>
  <c r="BJ389" i="1"/>
  <c r="BK389" i="1"/>
  <c r="BC389" i="1"/>
  <c r="BD389" i="1"/>
  <c r="BB377" i="1"/>
  <c r="BI377" i="1"/>
  <c r="BJ377" i="1"/>
  <c r="BK377" i="1"/>
  <c r="BG377" i="1"/>
  <c r="BH377" i="1"/>
  <c r="BN377" i="1"/>
  <c r="BO377" i="1"/>
  <c r="BB365" i="1"/>
  <c r="BI365" i="1"/>
  <c r="BJ365" i="1"/>
  <c r="BK365" i="1"/>
  <c r="BC365" i="1"/>
  <c r="BD365" i="1"/>
  <c r="BE365" i="1"/>
  <c r="BF365" i="1"/>
  <c r="BB353" i="1"/>
  <c r="BH353" i="1"/>
  <c r="BK353" i="1"/>
  <c r="BJ353" i="1"/>
  <c r="BN353" i="1"/>
  <c r="BO353" i="1"/>
  <c r="BC353" i="1"/>
  <c r="BD353" i="1"/>
  <c r="BE353" i="1"/>
  <c r="BF353" i="1"/>
  <c r="BB341" i="1"/>
  <c r="BH341" i="1"/>
  <c r="BI341" i="1"/>
  <c r="BK341" i="1"/>
  <c r="BG341" i="1"/>
  <c r="BJ341" i="1"/>
  <c r="BN341" i="1"/>
  <c r="BO341" i="1"/>
  <c r="BC341" i="1"/>
  <c r="BD341" i="1"/>
  <c r="BE341" i="1"/>
  <c r="BF341" i="1"/>
  <c r="BB329" i="1"/>
  <c r="BH329" i="1"/>
  <c r="BI329" i="1"/>
  <c r="BJ329" i="1"/>
  <c r="BK329" i="1"/>
  <c r="BC329" i="1"/>
  <c r="BD329" i="1"/>
  <c r="BE329" i="1"/>
  <c r="BF329" i="1"/>
  <c r="BB317" i="1"/>
  <c r="BH317" i="1"/>
  <c r="BI317" i="1"/>
  <c r="BJ317" i="1"/>
  <c r="BK317" i="1"/>
  <c r="BN317" i="1"/>
  <c r="BO317" i="1"/>
  <c r="BC317" i="1"/>
  <c r="BD317" i="1"/>
  <c r="BE317" i="1"/>
  <c r="BF317" i="1"/>
  <c r="BB305" i="1"/>
  <c r="BH305" i="1"/>
  <c r="BI305" i="1"/>
  <c r="BJ305" i="1"/>
  <c r="BK305" i="1"/>
  <c r="BD305" i="1"/>
  <c r="BE305" i="1"/>
  <c r="BF305" i="1"/>
  <c r="BG305" i="1"/>
  <c r="BO305" i="1"/>
  <c r="BB293" i="1"/>
  <c r="BD293" i="1"/>
  <c r="BC293" i="1"/>
  <c r="BE293" i="1"/>
  <c r="BF293" i="1"/>
  <c r="BG293" i="1"/>
  <c r="BH293" i="1"/>
  <c r="BN293" i="1"/>
  <c r="BO293" i="1"/>
  <c r="BB281" i="1"/>
  <c r="BN281" i="1"/>
  <c r="BD281" i="1"/>
  <c r="BE281" i="1"/>
  <c r="BG281" i="1"/>
  <c r="BH281" i="1"/>
  <c r="BI281" i="1"/>
  <c r="BJ281" i="1"/>
  <c r="BK281" i="1"/>
  <c r="BC281" i="1"/>
  <c r="BF281" i="1"/>
  <c r="BB269" i="1"/>
  <c r="BN269" i="1"/>
  <c r="BC269" i="1"/>
  <c r="BO269" i="1"/>
  <c r="BD269" i="1"/>
  <c r="BE269" i="1"/>
  <c r="BF269" i="1"/>
  <c r="BG269" i="1"/>
  <c r="BJ269" i="1"/>
  <c r="BK269" i="1"/>
  <c r="BB257" i="1"/>
  <c r="BN257" i="1"/>
  <c r="BC257" i="1"/>
  <c r="BO257" i="1"/>
  <c r="BD257" i="1"/>
  <c r="BE257" i="1"/>
  <c r="BJ257" i="1"/>
  <c r="BK257" i="1"/>
  <c r="BF257" i="1"/>
  <c r="BG257" i="1"/>
  <c r="BH257" i="1"/>
  <c r="BI257" i="1"/>
  <c r="BB245" i="1"/>
  <c r="BN245" i="1"/>
  <c r="BC245" i="1"/>
  <c r="BO245" i="1"/>
  <c r="BD245" i="1"/>
  <c r="BE245" i="1"/>
  <c r="BF245" i="1"/>
  <c r="BG245" i="1"/>
  <c r="BH245" i="1"/>
  <c r="BI245" i="1"/>
  <c r="BJ245" i="1"/>
  <c r="BK245" i="1"/>
  <c r="BB233" i="1"/>
  <c r="BN233" i="1"/>
  <c r="BC233" i="1"/>
  <c r="BO233" i="1"/>
  <c r="BD233" i="1"/>
  <c r="BE233" i="1"/>
  <c r="BG233" i="1"/>
  <c r="BH233" i="1"/>
  <c r="BI233" i="1"/>
  <c r="BJ233" i="1"/>
  <c r="BK233" i="1"/>
  <c r="BB221" i="1"/>
  <c r="BE221" i="1"/>
  <c r="BF221" i="1"/>
  <c r="BG221" i="1"/>
  <c r="BH221" i="1"/>
  <c r="BI221" i="1"/>
  <c r="BC221" i="1"/>
  <c r="BD221" i="1"/>
  <c r="BJ221" i="1"/>
  <c r="BK221" i="1"/>
  <c r="BN221" i="1"/>
  <c r="BO221" i="1"/>
  <c r="BB209" i="1"/>
  <c r="BE209" i="1"/>
  <c r="BF209" i="1"/>
  <c r="BG209" i="1"/>
  <c r="BH209" i="1"/>
  <c r="BI209" i="1"/>
  <c r="BN209" i="1"/>
  <c r="BO209" i="1"/>
  <c r="BK209" i="1"/>
  <c r="BD209" i="1"/>
  <c r="BJ209" i="1"/>
  <c r="BB197" i="1"/>
  <c r="BE197" i="1"/>
  <c r="BF197" i="1"/>
  <c r="BG197" i="1"/>
  <c r="BH197" i="1"/>
  <c r="BI197" i="1"/>
  <c r="BC197" i="1"/>
  <c r="BD197" i="1"/>
  <c r="BJ197" i="1"/>
  <c r="BK197" i="1"/>
  <c r="BN197" i="1"/>
  <c r="BO197" i="1"/>
  <c r="BB185" i="1"/>
  <c r="BE185" i="1"/>
  <c r="BF185" i="1"/>
  <c r="BG185" i="1"/>
  <c r="BH185" i="1"/>
  <c r="BI185" i="1"/>
  <c r="BO185" i="1"/>
  <c r="BJ185" i="1"/>
  <c r="BK185" i="1"/>
  <c r="BN185" i="1"/>
  <c r="BB173" i="1"/>
  <c r="BE173" i="1"/>
  <c r="BF173" i="1"/>
  <c r="BG173" i="1"/>
  <c r="BH173" i="1"/>
  <c r="BI173" i="1"/>
  <c r="BJ173" i="1"/>
  <c r="BK173" i="1"/>
  <c r="BN173" i="1"/>
  <c r="BC173" i="1"/>
  <c r="BD173" i="1"/>
  <c r="BO173" i="1"/>
  <c r="BE161" i="1"/>
  <c r="BF161" i="1"/>
  <c r="BG161" i="1"/>
  <c r="BH161" i="1"/>
  <c r="BI161" i="1"/>
  <c r="BC161" i="1"/>
  <c r="BD161" i="1"/>
  <c r="BJ161" i="1"/>
  <c r="BK161" i="1"/>
  <c r="BE149" i="1"/>
  <c r="BF149" i="1"/>
  <c r="BG149" i="1"/>
  <c r="BH149" i="1"/>
  <c r="BI149" i="1"/>
  <c r="BN149" i="1"/>
  <c r="BO149" i="1"/>
  <c r="BC149" i="1"/>
  <c r="BD149" i="1"/>
  <c r="BJ149" i="1"/>
  <c r="BK149" i="1"/>
  <c r="BB137" i="1"/>
  <c r="BE137" i="1"/>
  <c r="BF137" i="1"/>
  <c r="BG137" i="1"/>
  <c r="BH137" i="1"/>
  <c r="BI137" i="1"/>
  <c r="BC137" i="1"/>
  <c r="BD137" i="1"/>
  <c r="BJ137" i="1"/>
  <c r="BK137" i="1"/>
  <c r="BB125" i="1"/>
  <c r="BE125" i="1"/>
  <c r="BF125" i="1"/>
  <c r="BG125" i="1"/>
  <c r="BH125" i="1"/>
  <c r="BI125" i="1"/>
  <c r="BN125" i="1"/>
  <c r="BO125" i="1"/>
  <c r="BK125" i="1"/>
  <c r="BJ125" i="1"/>
  <c r="BC125" i="1"/>
  <c r="BD125" i="1"/>
  <c r="BB113" i="1"/>
  <c r="BK113" i="1"/>
  <c r="BN113" i="1"/>
  <c r="BC113" i="1"/>
  <c r="BO113" i="1"/>
  <c r="BJ113" i="1"/>
  <c r="BD113" i="1"/>
  <c r="BE113" i="1"/>
  <c r="BF113" i="1"/>
  <c r="BG113" i="1"/>
  <c r="BH113" i="1"/>
  <c r="BI113" i="1"/>
  <c r="BB101" i="1"/>
  <c r="BK101" i="1"/>
  <c r="BN101" i="1"/>
  <c r="BC101" i="1"/>
  <c r="BO101" i="1"/>
  <c r="BE101" i="1"/>
  <c r="BF101" i="1"/>
  <c r="BG101" i="1"/>
  <c r="BH101" i="1"/>
  <c r="BI101" i="1"/>
  <c r="BD101" i="1"/>
  <c r="BJ101" i="1"/>
  <c r="BB89" i="1"/>
  <c r="BK89" i="1"/>
  <c r="BN89" i="1"/>
  <c r="BC89" i="1"/>
  <c r="BO89" i="1"/>
  <c r="BD89" i="1"/>
  <c r="BE89" i="1"/>
  <c r="BF89" i="1"/>
  <c r="BG89" i="1"/>
  <c r="BH89" i="1"/>
  <c r="BI89" i="1"/>
  <c r="BJ89" i="1"/>
  <c r="BF77" i="1"/>
  <c r="BG77" i="1"/>
  <c r="BH77" i="1"/>
  <c r="BI77" i="1"/>
  <c r="BJ77" i="1"/>
  <c r="BN77" i="1"/>
  <c r="BO77" i="1"/>
  <c r="BC77" i="1"/>
  <c r="BD77" i="1"/>
  <c r="BE77" i="1"/>
  <c r="BK77" i="1"/>
  <c r="BB65" i="1"/>
  <c r="BF65" i="1"/>
  <c r="BG65" i="1"/>
  <c r="BH65" i="1"/>
  <c r="BI65" i="1"/>
  <c r="BJ65" i="1"/>
  <c r="BD65" i="1"/>
  <c r="BE65" i="1"/>
  <c r="BK65" i="1"/>
  <c r="BN65" i="1"/>
  <c r="BO65" i="1"/>
  <c r="BC65" i="1"/>
  <c r="BB53" i="1"/>
  <c r="BF53" i="1"/>
  <c r="BG53" i="1"/>
  <c r="BH53" i="1"/>
  <c r="BI53" i="1"/>
  <c r="BJ53" i="1"/>
  <c r="BC53" i="1"/>
  <c r="BD53" i="1"/>
  <c r="BE53" i="1"/>
  <c r="BK53" i="1"/>
  <c r="BN53" i="1"/>
  <c r="BO53" i="1"/>
  <c r="BB41" i="1"/>
  <c r="BF41" i="1"/>
  <c r="BG41" i="1"/>
  <c r="BH41" i="1"/>
  <c r="BI41" i="1"/>
  <c r="BJ41" i="1"/>
  <c r="BK41" i="1"/>
  <c r="BN41" i="1"/>
  <c r="BO41" i="1"/>
  <c r="BC41" i="1"/>
  <c r="BD41" i="1"/>
  <c r="BE41" i="1"/>
  <c r="BB29" i="1"/>
  <c r="BF29" i="1"/>
  <c r="BG29" i="1"/>
  <c r="BH29" i="1"/>
  <c r="BI29" i="1"/>
  <c r="BJ29" i="1"/>
  <c r="BC29" i="1"/>
  <c r="BD29" i="1"/>
  <c r="BE29" i="1"/>
  <c r="BK29" i="1"/>
  <c r="BN29" i="1"/>
  <c r="BO29" i="1"/>
  <c r="BH501" i="1"/>
  <c r="BE500" i="1"/>
  <c r="BO498" i="1"/>
  <c r="BH497" i="1"/>
  <c r="BE496" i="1"/>
  <c r="BK494" i="1"/>
  <c r="BH493" i="1"/>
  <c r="BN491" i="1"/>
  <c r="BD489" i="1"/>
  <c r="BN487" i="1"/>
  <c r="BJ481" i="1"/>
  <c r="BN479" i="1"/>
  <c r="BN476" i="1"/>
  <c r="BE475" i="1"/>
  <c r="BI473" i="1"/>
  <c r="BE472" i="1"/>
  <c r="BI470" i="1"/>
  <c r="BD467" i="1"/>
  <c r="BD464" i="1"/>
  <c r="BD461" i="1"/>
  <c r="BH459" i="1"/>
  <c r="BC456" i="1"/>
  <c r="BC453" i="1"/>
  <c r="BG451" i="1"/>
  <c r="BC450" i="1"/>
  <c r="BG448" i="1"/>
  <c r="BK446" i="1"/>
  <c r="BO444" i="1"/>
  <c r="BK443" i="1"/>
  <c r="BO441" i="1"/>
  <c r="BF440" i="1"/>
  <c r="BO438" i="1"/>
  <c r="BF437" i="1"/>
  <c r="BJ435" i="1"/>
  <c r="BN433" i="1"/>
  <c r="BJ432" i="1"/>
  <c r="BE429" i="1"/>
  <c r="BK425" i="1"/>
  <c r="BJ423" i="1"/>
  <c r="BI421" i="1"/>
  <c r="BO416" i="1"/>
  <c r="BH412" i="1"/>
  <c r="BO409" i="1"/>
  <c r="BD404" i="1"/>
  <c r="BC402" i="1"/>
  <c r="BE399" i="1"/>
  <c r="BG396" i="1"/>
  <c r="BN393" i="1"/>
  <c r="BE388" i="1"/>
  <c r="BG385" i="1"/>
  <c r="BE377" i="1"/>
  <c r="BN371" i="1"/>
  <c r="BC369" i="1"/>
  <c r="BE366" i="1"/>
  <c r="BD364" i="1"/>
  <c r="BO351" i="1"/>
  <c r="BK347" i="1"/>
  <c r="BH339" i="1"/>
  <c r="BN329" i="1"/>
  <c r="BO315" i="1"/>
  <c r="BE307" i="1"/>
  <c r="BN296" i="1"/>
  <c r="BN278" i="1"/>
  <c r="BI269" i="1"/>
  <c r="BE263" i="1"/>
  <c r="BG246" i="1"/>
  <c r="BK230" i="1"/>
  <c r="BE203" i="1"/>
  <c r="BO161" i="1"/>
  <c r="BC73" i="1"/>
  <c r="BN397" i="1"/>
  <c r="BC397" i="1"/>
  <c r="BO397" i="1"/>
  <c r="BD397" i="1"/>
  <c r="BE397" i="1"/>
  <c r="BB337" i="1"/>
  <c r="BN337" i="1"/>
  <c r="BC337" i="1"/>
  <c r="BO337" i="1"/>
  <c r="BD337" i="1"/>
  <c r="BE337" i="1"/>
  <c r="BF337" i="1"/>
  <c r="BG337" i="1"/>
  <c r="BB301" i="1"/>
  <c r="BN301" i="1"/>
  <c r="BC301" i="1"/>
  <c r="BO301" i="1"/>
  <c r="BD301" i="1"/>
  <c r="BE301" i="1"/>
  <c r="BF301" i="1"/>
  <c r="BG301" i="1"/>
  <c r="BB289" i="1"/>
  <c r="BE289" i="1"/>
  <c r="BF289" i="1"/>
  <c r="BH289" i="1"/>
  <c r="BI289" i="1"/>
  <c r="BK289" i="1"/>
  <c r="BN289" i="1"/>
  <c r="BO289" i="1"/>
  <c r="BC289" i="1"/>
  <c r="BE241" i="1"/>
  <c r="BF241" i="1"/>
  <c r="BG241" i="1"/>
  <c r="BH241" i="1"/>
  <c r="BI241" i="1"/>
  <c r="BN241" i="1"/>
  <c r="BO241" i="1"/>
  <c r="BB217" i="1"/>
  <c r="BI217" i="1"/>
  <c r="BJ217" i="1"/>
  <c r="BK217" i="1"/>
  <c r="BN217" i="1"/>
  <c r="BO217" i="1"/>
  <c r="BH217" i="1"/>
  <c r="BB181" i="1"/>
  <c r="BI181" i="1"/>
  <c r="BJ181" i="1"/>
  <c r="BK181" i="1"/>
  <c r="BF181" i="1"/>
  <c r="BG181" i="1"/>
  <c r="BH181" i="1"/>
  <c r="BN181" i="1"/>
  <c r="BO181" i="1"/>
  <c r="BC181" i="1"/>
  <c r="BD181" i="1"/>
  <c r="BE181" i="1"/>
  <c r="BB157" i="1"/>
  <c r="BI157" i="1"/>
  <c r="BJ157" i="1"/>
  <c r="BK157" i="1"/>
  <c r="BH157" i="1"/>
  <c r="BN157" i="1"/>
  <c r="BO157" i="1"/>
  <c r="BC157" i="1"/>
  <c r="BD157" i="1"/>
  <c r="BE157" i="1"/>
  <c r="BF157" i="1"/>
  <c r="BI145" i="1"/>
  <c r="BJ145" i="1"/>
  <c r="BK145" i="1"/>
  <c r="BC145" i="1"/>
  <c r="BD145" i="1"/>
  <c r="BE145" i="1"/>
  <c r="BF145" i="1"/>
  <c r="BG145" i="1"/>
  <c r="BH145" i="1"/>
  <c r="BN145" i="1"/>
  <c r="BO145" i="1"/>
  <c r="BB486" i="1"/>
  <c r="BJ486" i="1"/>
  <c r="BK486" i="1"/>
  <c r="BN486" i="1"/>
  <c r="BB462" i="1"/>
  <c r="BJ462" i="1"/>
  <c r="BK462" i="1"/>
  <c r="BN462" i="1"/>
  <c r="BH426" i="1"/>
  <c r="BK426" i="1"/>
  <c r="BD426" i="1"/>
  <c r="BE426" i="1"/>
  <c r="BF426" i="1"/>
  <c r="BG426" i="1"/>
  <c r="BI426" i="1"/>
  <c r="BB414" i="1"/>
  <c r="BH414" i="1"/>
  <c r="BI414" i="1"/>
  <c r="BK414" i="1"/>
  <c r="BN414" i="1"/>
  <c r="BO414" i="1"/>
  <c r="BB222" i="1"/>
  <c r="BD222" i="1"/>
  <c r="BE222" i="1"/>
  <c r="BF222" i="1"/>
  <c r="BG222" i="1"/>
  <c r="BH222" i="1"/>
  <c r="BJ222" i="1"/>
  <c r="BK222" i="1"/>
  <c r="BN222" i="1"/>
  <c r="BB210" i="1"/>
  <c r="BD210" i="1"/>
  <c r="BE210" i="1"/>
  <c r="BF210" i="1"/>
  <c r="BG210" i="1"/>
  <c r="BH210" i="1"/>
  <c r="BC210" i="1"/>
  <c r="BI210" i="1"/>
  <c r="BJ210" i="1"/>
  <c r="BK210" i="1"/>
  <c r="BN210" i="1"/>
  <c r="BO210" i="1"/>
  <c r="BB198" i="1"/>
  <c r="BD198" i="1"/>
  <c r="BE198" i="1"/>
  <c r="BF198" i="1"/>
  <c r="BG198" i="1"/>
  <c r="BH198" i="1"/>
  <c r="BN198" i="1"/>
  <c r="BO198" i="1"/>
  <c r="BK198" i="1"/>
  <c r="BC198" i="1"/>
  <c r="BB186" i="1"/>
  <c r="BD186" i="1"/>
  <c r="BE186" i="1"/>
  <c r="BF186" i="1"/>
  <c r="BG186" i="1"/>
  <c r="BH186" i="1"/>
  <c r="BC186" i="1"/>
  <c r="BI186" i="1"/>
  <c r="BJ186" i="1"/>
  <c r="BK186" i="1"/>
  <c r="BN186" i="1"/>
  <c r="BO186" i="1"/>
  <c r="BB174" i="1"/>
  <c r="BD174" i="1"/>
  <c r="BE174" i="1"/>
  <c r="BF174" i="1"/>
  <c r="BG174" i="1"/>
  <c r="BH174" i="1"/>
  <c r="BN174" i="1"/>
  <c r="BO174" i="1"/>
  <c r="BJ174" i="1"/>
  <c r="BK174" i="1"/>
  <c r="BC174" i="1"/>
  <c r="BI174" i="1"/>
  <c r="BB138" i="1"/>
  <c r="BD138" i="1"/>
  <c r="BE138" i="1"/>
  <c r="BF138" i="1"/>
  <c r="BG138" i="1"/>
  <c r="BH138" i="1"/>
  <c r="BK138" i="1"/>
  <c r="BN138" i="1"/>
  <c r="BO138" i="1"/>
  <c r="BJ138" i="1"/>
  <c r="BJ90" i="1"/>
  <c r="BK90" i="1"/>
  <c r="BN90" i="1"/>
  <c r="BD90" i="1"/>
  <c r="BE90" i="1"/>
  <c r="BF90" i="1"/>
  <c r="BG90" i="1"/>
  <c r="BH90" i="1"/>
  <c r="BC90" i="1"/>
  <c r="BI90" i="1"/>
  <c r="BO90" i="1"/>
  <c r="BB54" i="1"/>
  <c r="BE54" i="1"/>
  <c r="BF54" i="1"/>
  <c r="BG54" i="1"/>
  <c r="BH54" i="1"/>
  <c r="BI54" i="1"/>
  <c r="BC54" i="1"/>
  <c r="BD54" i="1"/>
  <c r="BJ54" i="1"/>
  <c r="BK54" i="1"/>
  <c r="BN54" i="1"/>
  <c r="BO54" i="1"/>
  <c r="BN378" i="1"/>
  <c r="BG282" i="1"/>
  <c r="BB431" i="1"/>
  <c r="BE431" i="1"/>
  <c r="BF431" i="1"/>
  <c r="BG431" i="1"/>
  <c r="BH431" i="1"/>
  <c r="BI431" i="1"/>
  <c r="BB419" i="1"/>
  <c r="BC419" i="1"/>
  <c r="BO419" i="1"/>
  <c r="BD419" i="1"/>
  <c r="BF419" i="1"/>
  <c r="BG419" i="1"/>
  <c r="BE419" i="1"/>
  <c r="BH419" i="1"/>
  <c r="BB287" i="1"/>
  <c r="BG287" i="1"/>
  <c r="BH287" i="1"/>
  <c r="BJ287" i="1"/>
  <c r="BK287" i="1"/>
  <c r="BC287" i="1"/>
  <c r="BD287" i="1"/>
  <c r="BE287" i="1"/>
  <c r="BN287" i="1"/>
  <c r="BO287" i="1"/>
  <c r="BI287" i="1"/>
  <c r="BB155" i="1"/>
  <c r="BK155" i="1"/>
  <c r="BN155" i="1"/>
  <c r="BC155" i="1"/>
  <c r="BO155" i="1"/>
  <c r="BD155" i="1"/>
  <c r="BH155" i="1"/>
  <c r="BI155" i="1"/>
  <c r="BJ155" i="1"/>
  <c r="BE155" i="1"/>
  <c r="BF155" i="1"/>
  <c r="BO467" i="1"/>
  <c r="BI450" i="1"/>
  <c r="BH433" i="1"/>
  <c r="BK359" i="1"/>
  <c r="BN484" i="1"/>
  <c r="BC484" i="1"/>
  <c r="BO484" i="1"/>
  <c r="BD484" i="1"/>
  <c r="BB424" i="1"/>
  <c r="BJ424" i="1"/>
  <c r="BC424" i="1"/>
  <c r="BD424" i="1"/>
  <c r="BE424" i="1"/>
  <c r="BF424" i="1"/>
  <c r="BI316" i="1"/>
  <c r="BJ316" i="1"/>
  <c r="BK316" i="1"/>
  <c r="BE316" i="1"/>
  <c r="BF316" i="1"/>
  <c r="BG316" i="1"/>
  <c r="BH316" i="1"/>
  <c r="BN316" i="1"/>
  <c r="BO316" i="1"/>
  <c r="BN268" i="1"/>
  <c r="BC268" i="1"/>
  <c r="BO268" i="1"/>
  <c r="BD268" i="1"/>
  <c r="BE268" i="1"/>
  <c r="BF268" i="1"/>
  <c r="BK268" i="1"/>
  <c r="BN88" i="1"/>
  <c r="BC88" i="1"/>
  <c r="BO88" i="1"/>
  <c r="BD88" i="1"/>
  <c r="BH88" i="1"/>
  <c r="BI88" i="1"/>
  <c r="BJ88" i="1"/>
  <c r="BK88" i="1"/>
  <c r="BE88" i="1"/>
  <c r="BF88" i="1"/>
  <c r="BG88" i="1"/>
  <c r="BG52" i="1"/>
  <c r="BH52" i="1"/>
  <c r="BI52" i="1"/>
  <c r="BJ52" i="1"/>
  <c r="BK52" i="1"/>
  <c r="BN52" i="1"/>
  <c r="BO52" i="1"/>
  <c r="BC52" i="1"/>
  <c r="BD52" i="1"/>
  <c r="BE52" i="1"/>
  <c r="BF52" i="1"/>
  <c r="BN467" i="1"/>
  <c r="BE460" i="1"/>
  <c r="BH450" i="1"/>
  <c r="BJ426" i="1"/>
  <c r="BH373" i="1"/>
  <c r="BB357" i="1"/>
  <c r="BD357" i="1"/>
  <c r="BG357" i="1"/>
  <c r="BO357" i="1"/>
  <c r="BC357" i="1"/>
  <c r="BE357" i="1"/>
  <c r="BF357" i="1"/>
  <c r="BH357" i="1"/>
  <c r="BB345" i="1"/>
  <c r="BD345" i="1"/>
  <c r="BE345" i="1"/>
  <c r="BG345" i="1"/>
  <c r="BH345" i="1"/>
  <c r="BK345" i="1"/>
  <c r="BN345" i="1"/>
  <c r="BO345" i="1"/>
  <c r="BJ345" i="1"/>
  <c r="BB309" i="1"/>
  <c r="BD309" i="1"/>
  <c r="BE309" i="1"/>
  <c r="BF309" i="1"/>
  <c r="BG309" i="1"/>
  <c r="BH309" i="1"/>
  <c r="BN309" i="1"/>
  <c r="BO309" i="1"/>
  <c r="BC309" i="1"/>
  <c r="BI309" i="1"/>
  <c r="BB297" i="1"/>
  <c r="BD297" i="1"/>
  <c r="BE297" i="1"/>
  <c r="BF297" i="1"/>
  <c r="BG297" i="1"/>
  <c r="BH297" i="1"/>
  <c r="BC297" i="1"/>
  <c r="BI297" i="1"/>
  <c r="BJ297" i="1"/>
  <c r="BK297" i="1"/>
  <c r="BN297" i="1"/>
  <c r="BO297" i="1"/>
  <c r="BB201" i="1"/>
  <c r="BN201" i="1"/>
  <c r="BC201" i="1"/>
  <c r="BO201" i="1"/>
  <c r="BD201" i="1"/>
  <c r="BE201" i="1"/>
  <c r="BI201" i="1"/>
  <c r="BJ201" i="1"/>
  <c r="BK201" i="1"/>
  <c r="BF201" i="1"/>
  <c r="BG201" i="1"/>
  <c r="BH201" i="1"/>
  <c r="BB189" i="1"/>
  <c r="BN189" i="1"/>
  <c r="BC189" i="1"/>
  <c r="BO189" i="1"/>
  <c r="BD189" i="1"/>
  <c r="BE189" i="1"/>
  <c r="BG189" i="1"/>
  <c r="BH189" i="1"/>
  <c r="BI189" i="1"/>
  <c r="BJ189" i="1"/>
  <c r="BK189" i="1"/>
  <c r="BF189" i="1"/>
  <c r="BB177" i="1"/>
  <c r="BN177" i="1"/>
  <c r="BC177" i="1"/>
  <c r="BO177" i="1"/>
  <c r="BD177" i="1"/>
  <c r="BE177" i="1"/>
  <c r="BF177" i="1"/>
  <c r="BH177" i="1"/>
  <c r="BI177" i="1"/>
  <c r="BJ177" i="1"/>
  <c r="BK177" i="1"/>
  <c r="BG177" i="1"/>
  <c r="BN141" i="1"/>
  <c r="BC141" i="1"/>
  <c r="BO141" i="1"/>
  <c r="BD141" i="1"/>
  <c r="BE141" i="1"/>
  <c r="BK141" i="1"/>
  <c r="BJ141" i="1"/>
  <c r="BF141" i="1"/>
  <c r="BG141" i="1"/>
  <c r="BH141" i="1"/>
  <c r="BI141" i="1"/>
  <c r="BB117" i="1"/>
  <c r="BG117" i="1"/>
  <c r="BH117" i="1"/>
  <c r="BI117" i="1"/>
  <c r="BJ117" i="1"/>
  <c r="BK117" i="1"/>
  <c r="BC117" i="1"/>
  <c r="BD117" i="1"/>
  <c r="BE117" i="1"/>
  <c r="BF117" i="1"/>
  <c r="BN117" i="1"/>
  <c r="BO117" i="1"/>
  <c r="BB105" i="1"/>
  <c r="BG105" i="1"/>
  <c r="BH105" i="1"/>
  <c r="BI105" i="1"/>
  <c r="BJ105" i="1"/>
  <c r="BK105" i="1"/>
  <c r="BN105" i="1"/>
  <c r="BO105" i="1"/>
  <c r="BC105" i="1"/>
  <c r="BD105" i="1"/>
  <c r="BB57" i="1"/>
  <c r="BN57" i="1"/>
  <c r="BC57" i="1"/>
  <c r="BO57" i="1"/>
  <c r="BD57" i="1"/>
  <c r="BE57" i="1"/>
  <c r="BF57" i="1"/>
  <c r="BH57" i="1"/>
  <c r="BI57" i="1"/>
  <c r="BJ57" i="1"/>
  <c r="BK57" i="1"/>
  <c r="BG57" i="1"/>
  <c r="BI496" i="1"/>
  <c r="BI469" i="1"/>
  <c r="BK445" i="1"/>
  <c r="BH397" i="1"/>
  <c r="BD381" i="1"/>
  <c r="BB374" i="1"/>
  <c r="BN374" i="1"/>
  <c r="BC374" i="1"/>
  <c r="BO374" i="1"/>
  <c r="BD374" i="1"/>
  <c r="BG374" i="1"/>
  <c r="BH374" i="1"/>
  <c r="BI374" i="1"/>
  <c r="BJ374" i="1"/>
  <c r="BK374" i="1"/>
  <c r="BB362" i="1"/>
  <c r="BN362" i="1"/>
  <c r="BC362" i="1"/>
  <c r="BO362" i="1"/>
  <c r="BD362" i="1"/>
  <c r="BE362" i="1"/>
  <c r="BF362" i="1"/>
  <c r="BB266" i="1"/>
  <c r="BD266" i="1"/>
  <c r="BE266" i="1"/>
  <c r="BF266" i="1"/>
  <c r="BG266" i="1"/>
  <c r="BH266" i="1"/>
  <c r="BO266" i="1"/>
  <c r="BN266" i="1"/>
  <c r="BC266" i="1"/>
  <c r="BI266" i="1"/>
  <c r="BJ266" i="1"/>
  <c r="BK266" i="1"/>
  <c r="BB254" i="1"/>
  <c r="BD254" i="1"/>
  <c r="BE254" i="1"/>
  <c r="BF254" i="1"/>
  <c r="BG254" i="1"/>
  <c r="BH254" i="1"/>
  <c r="BJ254" i="1"/>
  <c r="BK254" i="1"/>
  <c r="BN254" i="1"/>
  <c r="BB218" i="1"/>
  <c r="BH218" i="1"/>
  <c r="BI218" i="1"/>
  <c r="BJ218" i="1"/>
  <c r="BK218" i="1"/>
  <c r="BC218" i="1"/>
  <c r="BD218" i="1"/>
  <c r="BE218" i="1"/>
  <c r="BF218" i="1"/>
  <c r="BG218" i="1"/>
  <c r="BN218" i="1"/>
  <c r="BO218" i="1"/>
  <c r="BB206" i="1"/>
  <c r="BH206" i="1"/>
  <c r="BI206" i="1"/>
  <c r="BJ206" i="1"/>
  <c r="BK206" i="1"/>
  <c r="BN206" i="1"/>
  <c r="BO206" i="1"/>
  <c r="BC206" i="1"/>
  <c r="BD206" i="1"/>
  <c r="BE206" i="1"/>
  <c r="BF206" i="1"/>
  <c r="BH146" i="1"/>
  <c r="BI146" i="1"/>
  <c r="BJ146" i="1"/>
  <c r="BK146" i="1"/>
  <c r="BG146" i="1"/>
  <c r="BN146" i="1"/>
  <c r="BO146" i="1"/>
  <c r="BC146" i="1"/>
  <c r="BD146" i="1"/>
  <c r="BH496" i="1"/>
  <c r="BD474" i="1"/>
  <c r="BJ448" i="1"/>
  <c r="BG417" i="1"/>
  <c r="BF402" i="1"/>
  <c r="BE378" i="1"/>
  <c r="BG37" i="1"/>
  <c r="BF17" i="1"/>
  <c r="BG17" i="1"/>
  <c r="BH17" i="1"/>
  <c r="BI17" i="1"/>
  <c r="BJ17" i="1"/>
  <c r="BN17" i="1"/>
  <c r="BO17" i="1"/>
  <c r="BC17" i="1"/>
  <c r="BD17" i="1"/>
  <c r="BE17" i="1"/>
  <c r="BK17" i="1"/>
  <c r="BB391" i="1"/>
  <c r="BG391" i="1"/>
  <c r="BH391" i="1"/>
  <c r="BI391" i="1"/>
  <c r="BJ391" i="1"/>
  <c r="BK391" i="1"/>
  <c r="BN391" i="1"/>
  <c r="BO391" i="1"/>
  <c r="BB379" i="1"/>
  <c r="BG379" i="1"/>
  <c r="BH379" i="1"/>
  <c r="BI379" i="1"/>
  <c r="BJ379" i="1"/>
  <c r="BK379" i="1"/>
  <c r="BC379" i="1"/>
  <c r="BD379" i="1"/>
  <c r="BE379" i="1"/>
  <c r="BF379" i="1"/>
  <c r="BB355" i="1"/>
  <c r="BF355" i="1"/>
  <c r="BI355" i="1"/>
  <c r="BN355" i="1"/>
  <c r="BO355" i="1"/>
  <c r="BC355" i="1"/>
  <c r="BD355" i="1"/>
  <c r="BE355" i="1"/>
  <c r="BG355" i="1"/>
  <c r="BB67" i="1"/>
  <c r="BD67" i="1"/>
  <c r="BE67" i="1"/>
  <c r="BF67" i="1"/>
  <c r="BG67" i="1"/>
  <c r="BH67" i="1"/>
  <c r="BC67" i="1"/>
  <c r="BI67" i="1"/>
  <c r="BO67" i="1"/>
  <c r="BJ67" i="1"/>
  <c r="BK67" i="1"/>
  <c r="BN67" i="1"/>
  <c r="BB55" i="1"/>
  <c r="BD55" i="1"/>
  <c r="BE55" i="1"/>
  <c r="BF55" i="1"/>
  <c r="BG55" i="1"/>
  <c r="BH55" i="1"/>
  <c r="BN55" i="1"/>
  <c r="BO55" i="1"/>
  <c r="BC55" i="1"/>
  <c r="BI55" i="1"/>
  <c r="BJ55" i="1"/>
  <c r="BK55" i="1"/>
  <c r="BD43" i="1"/>
  <c r="BE43" i="1"/>
  <c r="BF43" i="1"/>
  <c r="BG43" i="1"/>
  <c r="BH43" i="1"/>
  <c r="BC43" i="1"/>
  <c r="BI43" i="1"/>
  <c r="BJ43" i="1"/>
  <c r="BK43" i="1"/>
  <c r="BN43" i="1"/>
  <c r="BO43" i="1"/>
  <c r="BF489" i="1"/>
  <c r="BO465" i="1"/>
  <c r="BN457" i="1"/>
  <c r="BH434" i="1"/>
  <c r="BF397" i="1"/>
  <c r="BF364" i="1"/>
  <c r="BB26" i="1"/>
  <c r="BI26" i="1"/>
  <c r="BJ26" i="1"/>
  <c r="BK26" i="1"/>
  <c r="BC26" i="1"/>
  <c r="BD26" i="1"/>
  <c r="BE26" i="1"/>
  <c r="BH26" i="1"/>
  <c r="BN26" i="1"/>
  <c r="BO26" i="1"/>
  <c r="BF26" i="1"/>
  <c r="BG26" i="1"/>
  <c r="BB14" i="1"/>
  <c r="BI14" i="1"/>
  <c r="BJ14" i="1"/>
  <c r="BK14" i="1"/>
  <c r="BH14" i="1"/>
  <c r="BN14" i="1"/>
  <c r="BO14" i="1"/>
  <c r="BD14" i="1"/>
  <c r="BE14" i="1"/>
  <c r="BF14" i="1"/>
  <c r="BG14" i="1"/>
  <c r="BC14" i="1"/>
  <c r="BF490" i="1"/>
  <c r="BG490" i="1"/>
  <c r="BI490" i="1"/>
  <c r="BJ490" i="1"/>
  <c r="BB478" i="1"/>
  <c r="BF478" i="1"/>
  <c r="BG478" i="1"/>
  <c r="BH478" i="1"/>
  <c r="BI478" i="1"/>
  <c r="BJ478" i="1"/>
  <c r="BB466" i="1"/>
  <c r="BF466" i="1"/>
  <c r="BG466" i="1"/>
  <c r="BH466" i="1"/>
  <c r="BI466" i="1"/>
  <c r="BJ466" i="1"/>
  <c r="BB454" i="1"/>
  <c r="BF454" i="1"/>
  <c r="BG454" i="1"/>
  <c r="BH454" i="1"/>
  <c r="BI454" i="1"/>
  <c r="BJ454" i="1"/>
  <c r="BB442" i="1"/>
  <c r="BF442" i="1"/>
  <c r="BG442" i="1"/>
  <c r="BH442" i="1"/>
  <c r="BI442" i="1"/>
  <c r="BJ442" i="1"/>
  <c r="BB430" i="1"/>
  <c r="BF430" i="1"/>
  <c r="BG430" i="1"/>
  <c r="BH430" i="1"/>
  <c r="BI430" i="1"/>
  <c r="BJ430" i="1"/>
  <c r="BD418" i="1"/>
  <c r="BE418" i="1"/>
  <c r="BG418" i="1"/>
  <c r="BH418" i="1"/>
  <c r="BN418" i="1"/>
  <c r="BO418" i="1"/>
  <c r="BB406" i="1"/>
  <c r="BD406" i="1"/>
  <c r="BE406" i="1"/>
  <c r="BF406" i="1"/>
  <c r="BG406" i="1"/>
  <c r="BH406" i="1"/>
  <c r="BC406" i="1"/>
  <c r="BI406" i="1"/>
  <c r="BJ406" i="1"/>
  <c r="BB394" i="1"/>
  <c r="BD394" i="1"/>
  <c r="BE394" i="1"/>
  <c r="BF394" i="1"/>
  <c r="BG394" i="1"/>
  <c r="BH394" i="1"/>
  <c r="BN394" i="1"/>
  <c r="BO394" i="1"/>
  <c r="BB382" i="1"/>
  <c r="BD382" i="1"/>
  <c r="BE382" i="1"/>
  <c r="BF382" i="1"/>
  <c r="BG382" i="1"/>
  <c r="BH382" i="1"/>
  <c r="BC382" i="1"/>
  <c r="BI382" i="1"/>
  <c r="BJ382" i="1"/>
  <c r="BK382" i="1"/>
  <c r="BB370" i="1"/>
  <c r="BD370" i="1"/>
  <c r="BE370" i="1"/>
  <c r="BF370" i="1"/>
  <c r="BG370" i="1"/>
  <c r="BH370" i="1"/>
  <c r="BO370" i="1"/>
  <c r="BC358" i="1"/>
  <c r="BF358" i="1"/>
  <c r="BD358" i="1"/>
  <c r="BE358" i="1"/>
  <c r="BG358" i="1"/>
  <c r="BH358" i="1"/>
  <c r="BJ358" i="1"/>
  <c r="BK358" i="1"/>
  <c r="BN358" i="1"/>
  <c r="BB346" i="1"/>
  <c r="BC346" i="1"/>
  <c r="BO346" i="1"/>
  <c r="BD346" i="1"/>
  <c r="BF346" i="1"/>
  <c r="BG346" i="1"/>
  <c r="BN346" i="1"/>
  <c r="BE346" i="1"/>
  <c r="BH346" i="1"/>
  <c r="BI346" i="1"/>
  <c r="BJ346" i="1"/>
  <c r="BB334" i="1"/>
  <c r="BC334" i="1"/>
  <c r="BO334" i="1"/>
  <c r="BD334" i="1"/>
  <c r="BE334" i="1"/>
  <c r="BF334" i="1"/>
  <c r="BG334" i="1"/>
  <c r="BB322" i="1"/>
  <c r="BC322" i="1"/>
  <c r="BO322" i="1"/>
  <c r="BD322" i="1"/>
  <c r="BE322" i="1"/>
  <c r="BF322" i="1"/>
  <c r="BG322" i="1"/>
  <c r="BJ322" i="1"/>
  <c r="BK322" i="1"/>
  <c r="BN322" i="1"/>
  <c r="BH322" i="1"/>
  <c r="BI322" i="1"/>
  <c r="BB310" i="1"/>
  <c r="BC310" i="1"/>
  <c r="BO310" i="1"/>
  <c r="BD310" i="1"/>
  <c r="BE310" i="1"/>
  <c r="BF310" i="1"/>
  <c r="BG310" i="1"/>
  <c r="BH310" i="1"/>
  <c r="BI310" i="1"/>
  <c r="BN310" i="1"/>
  <c r="BB298" i="1"/>
  <c r="BC298" i="1"/>
  <c r="BO298" i="1"/>
  <c r="BD298" i="1"/>
  <c r="BE298" i="1"/>
  <c r="BF298" i="1"/>
  <c r="BG298" i="1"/>
  <c r="BN298" i="1"/>
  <c r="BH298" i="1"/>
  <c r="BI298" i="1"/>
  <c r="BB286" i="1"/>
  <c r="BH286" i="1"/>
  <c r="BI286" i="1"/>
  <c r="BK286" i="1"/>
  <c r="BN286" i="1"/>
  <c r="BO286" i="1"/>
  <c r="BC286" i="1"/>
  <c r="BD286" i="1"/>
  <c r="BB274" i="1"/>
  <c r="BH274" i="1"/>
  <c r="BI274" i="1"/>
  <c r="BJ274" i="1"/>
  <c r="BK274" i="1"/>
  <c r="BC274" i="1"/>
  <c r="BN274" i="1"/>
  <c r="BO274" i="1"/>
  <c r="BG274" i="1"/>
  <c r="BB262" i="1"/>
  <c r="BH262" i="1"/>
  <c r="BI262" i="1"/>
  <c r="BJ262" i="1"/>
  <c r="BK262" i="1"/>
  <c r="BF262" i="1"/>
  <c r="BG262" i="1"/>
  <c r="BN262" i="1"/>
  <c r="BO262" i="1"/>
  <c r="BC262" i="1"/>
  <c r="BD262" i="1"/>
  <c r="BE262" i="1"/>
  <c r="BB250" i="1"/>
  <c r="BH250" i="1"/>
  <c r="BI250" i="1"/>
  <c r="BJ250" i="1"/>
  <c r="BK250" i="1"/>
  <c r="BC250" i="1"/>
  <c r="BD250" i="1"/>
  <c r="BE250" i="1"/>
  <c r="BN250" i="1"/>
  <c r="BO250" i="1"/>
  <c r="BH238" i="1"/>
  <c r="BI238" i="1"/>
  <c r="BJ238" i="1"/>
  <c r="BK238" i="1"/>
  <c r="BN238" i="1"/>
  <c r="BO238" i="1"/>
  <c r="BC238" i="1"/>
  <c r="BD238" i="1"/>
  <c r="BE238" i="1"/>
  <c r="BF238" i="1"/>
  <c r="BG238" i="1"/>
  <c r="BB226" i="1"/>
  <c r="BN226" i="1"/>
  <c r="BC226" i="1"/>
  <c r="BO226" i="1"/>
  <c r="BD226" i="1"/>
  <c r="BE226" i="1"/>
  <c r="BF226" i="1"/>
  <c r="BG226" i="1"/>
  <c r="BH226" i="1"/>
  <c r="BI226" i="1"/>
  <c r="BJ226" i="1"/>
  <c r="BK226" i="1"/>
  <c r="BB214" i="1"/>
  <c r="BN214" i="1"/>
  <c r="BC214" i="1"/>
  <c r="BO214" i="1"/>
  <c r="BD214" i="1"/>
  <c r="BI214" i="1"/>
  <c r="BJ214" i="1"/>
  <c r="BK214" i="1"/>
  <c r="BF214" i="1"/>
  <c r="BG214" i="1"/>
  <c r="BH214" i="1"/>
  <c r="BB202" i="1"/>
  <c r="BN202" i="1"/>
  <c r="BC202" i="1"/>
  <c r="BO202" i="1"/>
  <c r="BD202" i="1"/>
  <c r="BE202" i="1"/>
  <c r="BF202" i="1"/>
  <c r="BG202" i="1"/>
  <c r="BH202" i="1"/>
  <c r="BI202" i="1"/>
  <c r="BJ202" i="1"/>
  <c r="BB190" i="1"/>
  <c r="BN190" i="1"/>
  <c r="BC190" i="1"/>
  <c r="BO190" i="1"/>
  <c r="BD190" i="1"/>
  <c r="BK190" i="1"/>
  <c r="BI190" i="1"/>
  <c r="BJ190" i="1"/>
  <c r="BH190" i="1"/>
  <c r="BE190" i="1"/>
  <c r="BN178" i="1"/>
  <c r="BC178" i="1"/>
  <c r="BO178" i="1"/>
  <c r="BD178" i="1"/>
  <c r="BF178" i="1"/>
  <c r="BG178" i="1"/>
  <c r="BH178" i="1"/>
  <c r="BI178" i="1"/>
  <c r="BJ178" i="1"/>
  <c r="BE178" i="1"/>
  <c r="BK178" i="1"/>
  <c r="BB166" i="1"/>
  <c r="BN166" i="1"/>
  <c r="BC166" i="1"/>
  <c r="BO166" i="1"/>
  <c r="BD166" i="1"/>
  <c r="BE166" i="1"/>
  <c r="BH166" i="1"/>
  <c r="BI166" i="1"/>
  <c r="BJ166" i="1"/>
  <c r="BK166" i="1"/>
  <c r="BF166" i="1"/>
  <c r="BN154" i="1"/>
  <c r="BC154" i="1"/>
  <c r="BO154" i="1"/>
  <c r="BD154" i="1"/>
  <c r="BH154" i="1"/>
  <c r="BI154" i="1"/>
  <c r="BJ154" i="1"/>
  <c r="BK154" i="1"/>
  <c r="BE154" i="1"/>
  <c r="BF154" i="1"/>
  <c r="BG154" i="1"/>
  <c r="BN142" i="1"/>
  <c r="BC142" i="1"/>
  <c r="BO142" i="1"/>
  <c r="BD142" i="1"/>
  <c r="BE142" i="1"/>
  <c r="BF142" i="1"/>
  <c r="BG142" i="1"/>
  <c r="BH142" i="1"/>
  <c r="BI142" i="1"/>
  <c r="BJ142" i="1"/>
  <c r="BK142" i="1"/>
  <c r="BB130" i="1"/>
  <c r="BN130" i="1"/>
  <c r="BC130" i="1"/>
  <c r="BO130" i="1"/>
  <c r="BD130" i="1"/>
  <c r="BJ130" i="1"/>
  <c r="BK130" i="1"/>
  <c r="BG130" i="1"/>
  <c r="BH130" i="1"/>
  <c r="BI130" i="1"/>
  <c r="BF118" i="1"/>
  <c r="BG118" i="1"/>
  <c r="BH118" i="1"/>
  <c r="BI118" i="1"/>
  <c r="BJ118" i="1"/>
  <c r="BK118" i="1"/>
  <c r="BN118" i="1"/>
  <c r="BO118" i="1"/>
  <c r="BC118" i="1"/>
  <c r="BD118" i="1"/>
  <c r="BE118" i="1"/>
  <c r="BB106" i="1"/>
  <c r="BF106" i="1"/>
  <c r="BG106" i="1"/>
  <c r="BH106" i="1"/>
  <c r="BI106" i="1"/>
  <c r="BJ106" i="1"/>
  <c r="BC106" i="1"/>
  <c r="BD106" i="1"/>
  <c r="BE106" i="1"/>
  <c r="BN106" i="1"/>
  <c r="BO106" i="1"/>
  <c r="BK106" i="1"/>
  <c r="BB94" i="1"/>
  <c r="BF94" i="1"/>
  <c r="BG94" i="1"/>
  <c r="BH94" i="1"/>
  <c r="BI94" i="1"/>
  <c r="BJ94" i="1"/>
  <c r="BN94" i="1"/>
  <c r="BO94" i="1"/>
  <c r="BC94" i="1"/>
  <c r="BD94" i="1"/>
  <c r="BE94" i="1"/>
  <c r="BK94" i="1"/>
  <c r="BB82" i="1"/>
  <c r="BN82" i="1"/>
  <c r="BC82" i="1"/>
  <c r="BO82" i="1"/>
  <c r="BD82" i="1"/>
  <c r="BE82" i="1"/>
  <c r="BJ82" i="1"/>
  <c r="BK82" i="1"/>
  <c r="BF82" i="1"/>
  <c r="BG82" i="1"/>
  <c r="BH82" i="1"/>
  <c r="BI82" i="1"/>
  <c r="BB70" i="1"/>
  <c r="BN70" i="1"/>
  <c r="BC70" i="1"/>
  <c r="BO70" i="1"/>
  <c r="BD70" i="1"/>
  <c r="BE70" i="1"/>
  <c r="BF70" i="1"/>
  <c r="BG70" i="1"/>
  <c r="BH70" i="1"/>
  <c r="BI70" i="1"/>
  <c r="BJ70" i="1"/>
  <c r="BK70" i="1"/>
  <c r="BB58" i="1"/>
  <c r="BN58" i="1"/>
  <c r="BC58" i="1"/>
  <c r="BO58" i="1"/>
  <c r="BD58" i="1"/>
  <c r="BE58" i="1"/>
  <c r="BF58" i="1"/>
  <c r="BG58" i="1"/>
  <c r="BH58" i="1"/>
  <c r="BJ58" i="1"/>
  <c r="BK58" i="1"/>
  <c r="BB46" i="1"/>
  <c r="BN46" i="1"/>
  <c r="BC46" i="1"/>
  <c r="BO46" i="1"/>
  <c r="BD46" i="1"/>
  <c r="BE46" i="1"/>
  <c r="BG46" i="1"/>
  <c r="BH46" i="1"/>
  <c r="BI46" i="1"/>
  <c r="BJ46" i="1"/>
  <c r="BK46" i="1"/>
  <c r="BF46" i="1"/>
  <c r="BN34" i="1"/>
  <c r="BC34" i="1"/>
  <c r="BO34" i="1"/>
  <c r="BD34" i="1"/>
  <c r="BE34" i="1"/>
  <c r="BF34" i="1"/>
  <c r="BG34" i="1"/>
  <c r="BH34" i="1"/>
  <c r="BI34" i="1"/>
  <c r="BK34" i="1"/>
  <c r="BF501" i="1"/>
  <c r="BD500" i="1"/>
  <c r="BG497" i="1"/>
  <c r="BJ494" i="1"/>
  <c r="BH490" i="1"/>
  <c r="BK487" i="1"/>
  <c r="BE486" i="1"/>
  <c r="BI484" i="1"/>
  <c r="BI481" i="1"/>
  <c r="BD478" i="1"/>
  <c r="BH473" i="1"/>
  <c r="BH470" i="1"/>
  <c r="BC467" i="1"/>
  <c r="BG462" i="1"/>
  <c r="BK460" i="1"/>
  <c r="BK457" i="1"/>
  <c r="BO455" i="1"/>
  <c r="BK454" i="1"/>
  <c r="BO452" i="1"/>
  <c r="BF451" i="1"/>
  <c r="BJ449" i="1"/>
  <c r="BF448" i="1"/>
  <c r="BJ446" i="1"/>
  <c r="BN444" i="1"/>
  <c r="BN441" i="1"/>
  <c r="BE440" i="1"/>
  <c r="BI438" i="1"/>
  <c r="BE437" i="1"/>
  <c r="BI432" i="1"/>
  <c r="BD429" i="1"/>
  <c r="BD427" i="1"/>
  <c r="BJ425" i="1"/>
  <c r="BH421" i="1"/>
  <c r="BI419" i="1"/>
  <c r="BN416" i="1"/>
  <c r="BF414" i="1"/>
  <c r="BN406" i="1"/>
  <c r="BO401" i="1"/>
  <c r="BN395" i="1"/>
  <c r="BC393" i="1"/>
  <c r="BO390" i="1"/>
  <c r="BF385" i="1"/>
  <c r="BO379" i="1"/>
  <c r="BD377" i="1"/>
  <c r="BF374" i="1"/>
  <c r="BO368" i="1"/>
  <c r="BD366" i="1"/>
  <c r="BC364" i="1"/>
  <c r="BH354" i="1"/>
  <c r="BJ334" i="1"/>
  <c r="BK324" i="1"/>
  <c r="BK320" i="1"/>
  <c r="BJ301" i="1"/>
  <c r="BE286" i="1"/>
  <c r="BK277" i="1"/>
  <c r="BH269" i="1"/>
  <c r="BD263" i="1"/>
  <c r="BI254" i="1"/>
  <c r="BI236" i="1"/>
  <c r="BJ230" i="1"/>
  <c r="BD217" i="1"/>
  <c r="BF190" i="1"/>
  <c r="BN175" i="1"/>
  <c r="BN161" i="1"/>
  <c r="BF120" i="1"/>
  <c r="BO96" i="1"/>
  <c r="BJ72" i="1"/>
  <c r="BK31" i="1"/>
  <c r="BN11" i="1"/>
  <c r="BC11" i="1"/>
  <c r="BO11" i="1"/>
  <c r="BD11" i="1"/>
  <c r="BH11" i="1"/>
  <c r="BI11" i="1"/>
  <c r="BJ11" i="1"/>
  <c r="BK11" i="1"/>
  <c r="BF11" i="1"/>
  <c r="BG11" i="1"/>
  <c r="BE11" i="1"/>
  <c r="BB361" i="1"/>
  <c r="BN361" i="1"/>
  <c r="BC361" i="1"/>
  <c r="BO361" i="1"/>
  <c r="BD361" i="1"/>
  <c r="BE361" i="1"/>
  <c r="BJ361" i="1"/>
  <c r="BK361" i="1"/>
  <c r="BB229" i="1"/>
  <c r="BI229" i="1"/>
  <c r="BJ229" i="1"/>
  <c r="BC229" i="1"/>
  <c r="BD229" i="1"/>
  <c r="BE229" i="1"/>
  <c r="BF229" i="1"/>
  <c r="BG229" i="1"/>
  <c r="BH229" i="1"/>
  <c r="BK229" i="1"/>
  <c r="BN229" i="1"/>
  <c r="BO229" i="1"/>
  <c r="BB121" i="1"/>
  <c r="BI121" i="1"/>
  <c r="BJ121" i="1"/>
  <c r="BK121" i="1"/>
  <c r="BE121" i="1"/>
  <c r="BF121" i="1"/>
  <c r="BG121" i="1"/>
  <c r="BH121" i="1"/>
  <c r="BN121" i="1"/>
  <c r="BC121" i="1"/>
  <c r="BO121" i="1"/>
  <c r="BB97" i="1"/>
  <c r="BC97" i="1"/>
  <c r="BO97" i="1"/>
  <c r="BD97" i="1"/>
  <c r="BE97" i="1"/>
  <c r="BF97" i="1"/>
  <c r="BG97" i="1"/>
  <c r="BN97" i="1"/>
  <c r="BJ97" i="1"/>
  <c r="BK97" i="1"/>
  <c r="BI97" i="1"/>
  <c r="BB85" i="1"/>
  <c r="BJ85" i="1"/>
  <c r="BK85" i="1"/>
  <c r="BN85" i="1"/>
  <c r="BO85" i="1"/>
  <c r="BC85" i="1"/>
  <c r="BD85" i="1"/>
  <c r="BE85" i="1"/>
  <c r="BF85" i="1"/>
  <c r="BG85" i="1"/>
  <c r="BH85" i="1"/>
  <c r="BI85" i="1"/>
  <c r="BH457" i="1"/>
  <c r="BB10" i="1"/>
  <c r="BN10" i="1"/>
  <c r="BC10" i="1"/>
  <c r="BO10" i="1"/>
  <c r="BD10" i="1"/>
  <c r="BE10" i="1"/>
  <c r="BF10" i="1"/>
  <c r="BG10" i="1"/>
  <c r="BH10" i="1"/>
  <c r="BI10" i="1"/>
  <c r="BJ10" i="1"/>
  <c r="BK10" i="1"/>
  <c r="BB474" i="1"/>
  <c r="BJ474" i="1"/>
  <c r="BK474" i="1"/>
  <c r="BN474" i="1"/>
  <c r="BB306" i="1"/>
  <c r="BG306" i="1"/>
  <c r="BH306" i="1"/>
  <c r="BI306" i="1"/>
  <c r="BJ306" i="1"/>
  <c r="BK306" i="1"/>
  <c r="BN306" i="1"/>
  <c r="BO306" i="1"/>
  <c r="BC306" i="1"/>
  <c r="BD306" i="1"/>
  <c r="BE306" i="1"/>
  <c r="BF306" i="1"/>
  <c r="BC294" i="1"/>
  <c r="BO294" i="1"/>
  <c r="BE294" i="1"/>
  <c r="BF294" i="1"/>
  <c r="BG294" i="1"/>
  <c r="BH294" i="1"/>
  <c r="BI294" i="1"/>
  <c r="BD294" i="1"/>
  <c r="BJ294" i="1"/>
  <c r="BN294" i="1"/>
  <c r="BB246" i="1"/>
  <c r="BN246" i="1"/>
  <c r="BC246" i="1"/>
  <c r="BO246" i="1"/>
  <c r="BD246" i="1"/>
  <c r="BI246" i="1"/>
  <c r="BJ246" i="1"/>
  <c r="BK246" i="1"/>
  <c r="BE246" i="1"/>
  <c r="BB114" i="1"/>
  <c r="BJ114" i="1"/>
  <c r="BK114" i="1"/>
  <c r="BN114" i="1"/>
  <c r="BC114" i="1"/>
  <c r="BD114" i="1"/>
  <c r="BE114" i="1"/>
  <c r="BF114" i="1"/>
  <c r="BI114" i="1"/>
  <c r="BO114" i="1"/>
  <c r="BH114" i="1"/>
  <c r="BG114" i="1"/>
  <c r="BB102" i="1"/>
  <c r="BJ102" i="1"/>
  <c r="BK102" i="1"/>
  <c r="BN102" i="1"/>
  <c r="BI102" i="1"/>
  <c r="BO102" i="1"/>
  <c r="BC102" i="1"/>
  <c r="BD102" i="1"/>
  <c r="BG102" i="1"/>
  <c r="BH102" i="1"/>
  <c r="BE102" i="1"/>
  <c r="BF102" i="1"/>
  <c r="BB42" i="1"/>
  <c r="BE42" i="1"/>
  <c r="BF42" i="1"/>
  <c r="BG42" i="1"/>
  <c r="BH42" i="1"/>
  <c r="BI42" i="1"/>
  <c r="BO42" i="1"/>
  <c r="BC42" i="1"/>
  <c r="BD42" i="1"/>
  <c r="BJ42" i="1"/>
  <c r="BK42" i="1"/>
  <c r="BN42" i="1"/>
  <c r="BN445" i="1"/>
  <c r="BE438" i="1"/>
  <c r="BK397" i="1"/>
  <c r="BC354" i="1"/>
  <c r="BI337" i="1"/>
  <c r="BJ289" i="1"/>
  <c r="BB9" i="1"/>
  <c r="BN9" i="1"/>
  <c r="BC9" i="1"/>
  <c r="BO9" i="1"/>
  <c r="BD9" i="1"/>
  <c r="BE9" i="1"/>
  <c r="BF9" i="1"/>
  <c r="BG9" i="1"/>
  <c r="BH9" i="1"/>
  <c r="BI9" i="1"/>
  <c r="BJ9" i="1"/>
  <c r="BK9" i="1"/>
  <c r="BE491" i="1"/>
  <c r="BF491" i="1"/>
  <c r="BH491" i="1"/>
  <c r="BI491" i="1"/>
  <c r="BE443" i="1"/>
  <c r="BF443" i="1"/>
  <c r="BG443" i="1"/>
  <c r="BH443" i="1"/>
  <c r="BI443" i="1"/>
  <c r="BB407" i="1"/>
  <c r="BC407" i="1"/>
  <c r="BO407" i="1"/>
  <c r="BD407" i="1"/>
  <c r="BE407" i="1"/>
  <c r="BF407" i="1"/>
  <c r="BG407" i="1"/>
  <c r="BJ407" i="1"/>
  <c r="BK407" i="1"/>
  <c r="BN407" i="1"/>
  <c r="BB383" i="1"/>
  <c r="BC383" i="1"/>
  <c r="BO383" i="1"/>
  <c r="BD383" i="1"/>
  <c r="BE383" i="1"/>
  <c r="BF383" i="1"/>
  <c r="BG383" i="1"/>
  <c r="BN383" i="1"/>
  <c r="BB275" i="1"/>
  <c r="BG275" i="1"/>
  <c r="BH275" i="1"/>
  <c r="BI275" i="1"/>
  <c r="BJ275" i="1"/>
  <c r="BK275" i="1"/>
  <c r="BC275" i="1"/>
  <c r="BD275" i="1"/>
  <c r="BE275" i="1"/>
  <c r="BF275" i="1"/>
  <c r="BN275" i="1"/>
  <c r="BO275" i="1"/>
  <c r="BB239" i="1"/>
  <c r="BG239" i="1"/>
  <c r="BH239" i="1"/>
  <c r="BI239" i="1"/>
  <c r="BJ239" i="1"/>
  <c r="BK239" i="1"/>
  <c r="BC239" i="1"/>
  <c r="BD239" i="1"/>
  <c r="BN239" i="1"/>
  <c r="BO239" i="1"/>
  <c r="BE239" i="1"/>
  <c r="BK203" i="1"/>
  <c r="BN203" i="1"/>
  <c r="BC203" i="1"/>
  <c r="BO203" i="1"/>
  <c r="BH203" i="1"/>
  <c r="BI203" i="1"/>
  <c r="BJ203" i="1"/>
  <c r="BF203" i="1"/>
  <c r="BG203" i="1"/>
  <c r="BB143" i="1"/>
  <c r="BK143" i="1"/>
  <c r="BN143" i="1"/>
  <c r="BC143" i="1"/>
  <c r="BO143" i="1"/>
  <c r="BG143" i="1"/>
  <c r="BH143" i="1"/>
  <c r="BI143" i="1"/>
  <c r="BJ143" i="1"/>
  <c r="BD143" i="1"/>
  <c r="BB35" i="1"/>
  <c r="BN35" i="1"/>
  <c r="BC35" i="1"/>
  <c r="BO35" i="1"/>
  <c r="BD35" i="1"/>
  <c r="BF35" i="1"/>
  <c r="BG35" i="1"/>
  <c r="BH35" i="1"/>
  <c r="BI35" i="1"/>
  <c r="BJ35" i="1"/>
  <c r="BE35" i="1"/>
  <c r="BK35" i="1"/>
  <c r="BC476" i="1"/>
  <c r="BK469" i="1"/>
  <c r="BD342" i="1"/>
  <c r="BI323" i="1"/>
  <c r="BK299" i="1"/>
  <c r="BI258" i="1"/>
  <c r="BG155" i="1"/>
  <c r="BD49" i="1"/>
  <c r="BC8" i="1"/>
  <c r="BO8" i="1"/>
  <c r="BD8" i="1"/>
  <c r="BE8" i="1"/>
  <c r="BF8" i="1"/>
  <c r="BG8" i="1"/>
  <c r="BH8" i="1"/>
  <c r="BI8" i="1"/>
  <c r="BJ8" i="1"/>
  <c r="BK8" i="1"/>
  <c r="BN8" i="1"/>
  <c r="BN472" i="1"/>
  <c r="BC472" i="1"/>
  <c r="BO472" i="1"/>
  <c r="BD472" i="1"/>
  <c r="BJ388" i="1"/>
  <c r="BK388" i="1"/>
  <c r="BN388" i="1"/>
  <c r="BH388" i="1"/>
  <c r="BI388" i="1"/>
  <c r="BO388" i="1"/>
  <c r="BB352" i="1"/>
  <c r="BI352" i="1"/>
  <c r="BG352" i="1"/>
  <c r="BH352" i="1"/>
  <c r="BJ352" i="1"/>
  <c r="BK352" i="1"/>
  <c r="BN352" i="1"/>
  <c r="BO352" i="1"/>
  <c r="BB304" i="1"/>
  <c r="BI304" i="1"/>
  <c r="BJ304" i="1"/>
  <c r="BK304" i="1"/>
  <c r="BC304" i="1"/>
  <c r="BD304" i="1"/>
  <c r="BE304" i="1"/>
  <c r="BF208" i="1"/>
  <c r="BG208" i="1"/>
  <c r="BH208" i="1"/>
  <c r="BI208" i="1"/>
  <c r="BJ208" i="1"/>
  <c r="BD208" i="1"/>
  <c r="BE208" i="1"/>
  <c r="BK208" i="1"/>
  <c r="BF148" i="1"/>
  <c r="BG148" i="1"/>
  <c r="BH148" i="1"/>
  <c r="BI148" i="1"/>
  <c r="BJ148" i="1"/>
  <c r="BC148" i="1"/>
  <c r="BD148" i="1"/>
  <c r="BE148" i="1"/>
  <c r="BK148" i="1"/>
  <c r="BN148" i="1"/>
  <c r="BO148" i="1"/>
  <c r="BF136" i="1"/>
  <c r="BG136" i="1"/>
  <c r="BH136" i="1"/>
  <c r="BI136" i="1"/>
  <c r="BJ136" i="1"/>
  <c r="BO136" i="1"/>
  <c r="BK136" i="1"/>
  <c r="BN136" i="1"/>
  <c r="BC136" i="1"/>
  <c r="BD136" i="1"/>
  <c r="BE136" i="1"/>
  <c r="BF124" i="1"/>
  <c r="BG124" i="1"/>
  <c r="BH124" i="1"/>
  <c r="BI124" i="1"/>
  <c r="BJ124" i="1"/>
  <c r="BE124" i="1"/>
  <c r="BK124" i="1"/>
  <c r="BN124" i="1"/>
  <c r="BC124" i="1"/>
  <c r="BD124" i="1"/>
  <c r="BO124" i="1"/>
  <c r="BB112" i="1"/>
  <c r="BN112" i="1"/>
  <c r="BC112" i="1"/>
  <c r="BO112" i="1"/>
  <c r="BD112" i="1"/>
  <c r="BF112" i="1"/>
  <c r="BG112" i="1"/>
  <c r="BH112" i="1"/>
  <c r="BI112" i="1"/>
  <c r="BJ112" i="1"/>
  <c r="BE112" i="1"/>
  <c r="BK112" i="1"/>
  <c r="BJ496" i="1"/>
  <c r="BF474" i="1"/>
  <c r="BD455" i="1"/>
  <c r="BG436" i="1"/>
  <c r="BK431" i="1"/>
  <c r="BI424" i="1"/>
  <c r="BK294" i="1"/>
  <c r="BD265" i="1"/>
  <c r="BO208" i="1"/>
  <c r="BC49" i="1"/>
  <c r="BG453" i="1"/>
  <c r="BH453" i="1"/>
  <c r="BI453" i="1"/>
  <c r="BJ453" i="1"/>
  <c r="BK453" i="1"/>
  <c r="BB249" i="1"/>
  <c r="BI249" i="1"/>
  <c r="BJ249" i="1"/>
  <c r="BK249" i="1"/>
  <c r="BN249" i="1"/>
  <c r="BO249" i="1"/>
  <c r="BC249" i="1"/>
  <c r="BD249" i="1"/>
  <c r="BB45" i="1"/>
  <c r="BN45" i="1"/>
  <c r="BC45" i="1"/>
  <c r="BO45" i="1"/>
  <c r="BD45" i="1"/>
  <c r="BE45" i="1"/>
  <c r="BF45" i="1"/>
  <c r="BG45" i="1"/>
  <c r="BH45" i="1"/>
  <c r="BI45" i="1"/>
  <c r="BJ45" i="1"/>
  <c r="BK45" i="1"/>
  <c r="BB33" i="1"/>
  <c r="BN33" i="1"/>
  <c r="BC33" i="1"/>
  <c r="BO33" i="1"/>
  <c r="BD33" i="1"/>
  <c r="BE33" i="1"/>
  <c r="BF33" i="1"/>
  <c r="BJ33" i="1"/>
  <c r="BK33" i="1"/>
  <c r="BG33" i="1"/>
  <c r="BH33" i="1"/>
  <c r="BI33" i="1"/>
  <c r="BN481" i="1"/>
  <c r="BE474" i="1"/>
  <c r="BO443" i="1"/>
  <c r="BC426" i="1"/>
  <c r="BF400" i="1"/>
  <c r="BH364" i="1"/>
  <c r="BF352" i="1"/>
  <c r="BF273" i="1"/>
  <c r="BD241" i="1"/>
  <c r="BB482" i="1"/>
  <c r="BN482" i="1"/>
  <c r="BC482" i="1"/>
  <c r="BO482" i="1"/>
  <c r="BD482" i="1"/>
  <c r="BE482" i="1"/>
  <c r="BF482" i="1"/>
  <c r="BB458" i="1"/>
  <c r="BN458" i="1"/>
  <c r="BC458" i="1"/>
  <c r="BO458" i="1"/>
  <c r="BD458" i="1"/>
  <c r="BE458" i="1"/>
  <c r="BF458" i="1"/>
  <c r="BB422" i="1"/>
  <c r="BC422" i="1"/>
  <c r="BO422" i="1"/>
  <c r="BD422" i="1"/>
  <c r="BN422" i="1"/>
  <c r="BB338" i="1"/>
  <c r="BK338" i="1"/>
  <c r="BN338" i="1"/>
  <c r="BC338" i="1"/>
  <c r="BO338" i="1"/>
  <c r="BG338" i="1"/>
  <c r="BH338" i="1"/>
  <c r="BI338" i="1"/>
  <c r="BJ338" i="1"/>
  <c r="BE338" i="1"/>
  <c r="BF338" i="1"/>
  <c r="BB242" i="1"/>
  <c r="BD242" i="1"/>
  <c r="BE242" i="1"/>
  <c r="BF242" i="1"/>
  <c r="BG242" i="1"/>
  <c r="BH242" i="1"/>
  <c r="BC242" i="1"/>
  <c r="BI242" i="1"/>
  <c r="BK242" i="1"/>
  <c r="BN242" i="1"/>
  <c r="BO242" i="1"/>
  <c r="BJ242" i="1"/>
  <c r="BB110" i="1"/>
  <c r="BN110" i="1"/>
  <c r="BC110" i="1"/>
  <c r="BO110" i="1"/>
  <c r="BD110" i="1"/>
  <c r="BE110" i="1"/>
  <c r="BF110" i="1"/>
  <c r="BJ110" i="1"/>
  <c r="BK110" i="1"/>
  <c r="BG110" i="1"/>
  <c r="BB98" i="1"/>
  <c r="BN98" i="1"/>
  <c r="BC98" i="1"/>
  <c r="BO98" i="1"/>
  <c r="BD98" i="1"/>
  <c r="BE98" i="1"/>
  <c r="BF98" i="1"/>
  <c r="BG98" i="1"/>
  <c r="BH98" i="1"/>
  <c r="BI98" i="1"/>
  <c r="BJ98" i="1"/>
  <c r="BK98" i="1"/>
  <c r="BB74" i="1"/>
  <c r="BI74" i="1"/>
  <c r="BJ74" i="1"/>
  <c r="BK74" i="1"/>
  <c r="BN74" i="1"/>
  <c r="BO74" i="1"/>
  <c r="BC74" i="1"/>
  <c r="BD74" i="1"/>
  <c r="BE74" i="1"/>
  <c r="BF74" i="1"/>
  <c r="BG74" i="1"/>
  <c r="BH74" i="1"/>
  <c r="BB50" i="1"/>
  <c r="BI50" i="1"/>
  <c r="BJ50" i="1"/>
  <c r="BK50" i="1"/>
  <c r="BC50" i="1"/>
  <c r="BD50" i="1"/>
  <c r="BE50" i="1"/>
  <c r="BF50" i="1"/>
  <c r="BO50" i="1"/>
  <c r="BG50" i="1"/>
  <c r="BH50" i="1"/>
  <c r="BN50" i="1"/>
  <c r="BB38" i="1"/>
  <c r="BI38" i="1"/>
  <c r="BJ38" i="1"/>
  <c r="BK38" i="1"/>
  <c r="BF38" i="1"/>
  <c r="BG38" i="1"/>
  <c r="BH38" i="1"/>
  <c r="BN38" i="1"/>
  <c r="BO38" i="1"/>
  <c r="BE38" i="1"/>
  <c r="BC38" i="1"/>
  <c r="BD38" i="1"/>
  <c r="BI500" i="1"/>
  <c r="BH472" i="1"/>
  <c r="BD405" i="1"/>
  <c r="BG397" i="1"/>
  <c r="BG386" i="1"/>
  <c r="BG364" i="1"/>
  <c r="BF349" i="1"/>
  <c r="BC222" i="1"/>
  <c r="BB475" i="1"/>
  <c r="BI475" i="1"/>
  <c r="BJ475" i="1"/>
  <c r="BK475" i="1"/>
  <c r="BB343" i="1"/>
  <c r="BF343" i="1"/>
  <c r="BG343" i="1"/>
  <c r="BI343" i="1"/>
  <c r="BJ343" i="1"/>
  <c r="BC343" i="1"/>
  <c r="BD343" i="1"/>
  <c r="BE343" i="1"/>
  <c r="BK343" i="1"/>
  <c r="BN343" i="1"/>
  <c r="BO343" i="1"/>
  <c r="BB331" i="1"/>
  <c r="BF331" i="1"/>
  <c r="BG331" i="1"/>
  <c r="BH331" i="1"/>
  <c r="BI331" i="1"/>
  <c r="BJ331" i="1"/>
  <c r="BO331" i="1"/>
  <c r="BC331" i="1"/>
  <c r="BD331" i="1"/>
  <c r="BB247" i="1"/>
  <c r="BK247" i="1"/>
  <c r="BN247" i="1"/>
  <c r="BC247" i="1"/>
  <c r="BO247" i="1"/>
  <c r="BD247" i="1"/>
  <c r="BE247" i="1"/>
  <c r="BJ247" i="1"/>
  <c r="BF247" i="1"/>
  <c r="BG247" i="1"/>
  <c r="BH247" i="1"/>
  <c r="BI247" i="1"/>
  <c r="BB211" i="1"/>
  <c r="BC211" i="1"/>
  <c r="BO211" i="1"/>
  <c r="BD211" i="1"/>
  <c r="BE211" i="1"/>
  <c r="BF211" i="1"/>
  <c r="BG211" i="1"/>
  <c r="BI211" i="1"/>
  <c r="BJ211" i="1"/>
  <c r="BK211" i="1"/>
  <c r="BN211" i="1"/>
  <c r="BB163" i="1"/>
  <c r="BC163" i="1"/>
  <c r="BO163" i="1"/>
  <c r="BD163" i="1"/>
  <c r="BE163" i="1"/>
  <c r="BF163" i="1"/>
  <c r="BG163" i="1"/>
  <c r="BN163" i="1"/>
  <c r="BJ163" i="1"/>
  <c r="BK163" i="1"/>
  <c r="BH163" i="1"/>
  <c r="BI163" i="1"/>
  <c r="BB151" i="1"/>
  <c r="BC151" i="1"/>
  <c r="BO151" i="1"/>
  <c r="BD151" i="1"/>
  <c r="BE151" i="1"/>
  <c r="BF151" i="1"/>
  <c r="BG151" i="1"/>
  <c r="BH151" i="1"/>
  <c r="BI151" i="1"/>
  <c r="BJ151" i="1"/>
  <c r="BK151" i="1"/>
  <c r="BB127" i="1"/>
  <c r="BC127" i="1"/>
  <c r="BO127" i="1"/>
  <c r="BD127" i="1"/>
  <c r="BE127" i="1"/>
  <c r="BF127" i="1"/>
  <c r="BG127" i="1"/>
  <c r="BJ127" i="1"/>
  <c r="BK127" i="1"/>
  <c r="BN127" i="1"/>
  <c r="BH127" i="1"/>
  <c r="BB115" i="1"/>
  <c r="BI115" i="1"/>
  <c r="BJ115" i="1"/>
  <c r="BK115" i="1"/>
  <c r="BF115" i="1"/>
  <c r="BG115" i="1"/>
  <c r="BH115" i="1"/>
  <c r="BN115" i="1"/>
  <c r="BO115" i="1"/>
  <c r="BC115" i="1"/>
  <c r="BD115" i="1"/>
  <c r="BE115" i="1"/>
  <c r="BD499" i="1"/>
  <c r="BG475" i="1"/>
  <c r="BN451" i="1"/>
  <c r="BI448" i="1"/>
  <c r="BC431" i="1"/>
  <c r="BD417" i="1"/>
  <c r="BD352" i="1"/>
  <c r="BK321" i="1"/>
  <c r="BE249" i="1"/>
  <c r="BJ25" i="1"/>
  <c r="BK25" i="1"/>
  <c r="BN25" i="1"/>
  <c r="BI25" i="1"/>
  <c r="BO25" i="1"/>
  <c r="BD25" i="1"/>
  <c r="BE25" i="1"/>
  <c r="BF25" i="1"/>
  <c r="BG25" i="1"/>
  <c r="BH25" i="1"/>
  <c r="BJ13" i="1"/>
  <c r="BK13" i="1"/>
  <c r="BN13" i="1"/>
  <c r="BD13" i="1"/>
  <c r="BE13" i="1"/>
  <c r="BF13" i="1"/>
  <c r="BG13" i="1"/>
  <c r="BH13" i="1"/>
  <c r="BO13" i="1"/>
  <c r="BC13" i="1"/>
  <c r="BI13" i="1"/>
  <c r="BB495" i="1"/>
  <c r="BN495" i="1"/>
  <c r="BD495" i="1"/>
  <c r="BE495" i="1"/>
  <c r="BN483" i="1"/>
  <c r="BC483" i="1"/>
  <c r="BO483" i="1"/>
  <c r="BD483" i="1"/>
  <c r="BE483" i="1"/>
  <c r="BN471" i="1"/>
  <c r="BC471" i="1"/>
  <c r="BO471" i="1"/>
  <c r="BD471" i="1"/>
  <c r="BE471" i="1"/>
  <c r="BB459" i="1"/>
  <c r="BN459" i="1"/>
  <c r="BC459" i="1"/>
  <c r="BO459" i="1"/>
  <c r="BD459" i="1"/>
  <c r="BE459" i="1"/>
  <c r="BB447" i="1"/>
  <c r="BN447" i="1"/>
  <c r="BC447" i="1"/>
  <c r="BO447" i="1"/>
  <c r="BD447" i="1"/>
  <c r="BE447" i="1"/>
  <c r="BB435" i="1"/>
  <c r="BN435" i="1"/>
  <c r="BC435" i="1"/>
  <c r="BO435" i="1"/>
  <c r="BD435" i="1"/>
  <c r="BE435" i="1"/>
  <c r="BB423" i="1"/>
  <c r="BK423" i="1"/>
  <c r="BN423" i="1"/>
  <c r="BO423" i="1"/>
  <c r="BC423" i="1"/>
  <c r="BD423" i="1"/>
  <c r="BE423" i="1"/>
  <c r="BB411" i="1"/>
  <c r="BK411" i="1"/>
  <c r="BN411" i="1"/>
  <c r="BC411" i="1"/>
  <c r="BO411" i="1"/>
  <c r="BD411" i="1"/>
  <c r="BB399" i="1"/>
  <c r="BK399" i="1"/>
  <c r="BN399" i="1"/>
  <c r="BC399" i="1"/>
  <c r="BO399" i="1"/>
  <c r="BI399" i="1"/>
  <c r="BJ399" i="1"/>
  <c r="BB387" i="1"/>
  <c r="BK387" i="1"/>
  <c r="BN387" i="1"/>
  <c r="BC387" i="1"/>
  <c r="BO387" i="1"/>
  <c r="BD387" i="1"/>
  <c r="BE387" i="1"/>
  <c r="BF387" i="1"/>
  <c r="BG387" i="1"/>
  <c r="BH387" i="1"/>
  <c r="BB375" i="1"/>
  <c r="BK375" i="1"/>
  <c r="BN375" i="1"/>
  <c r="BC375" i="1"/>
  <c r="BO375" i="1"/>
  <c r="BB363" i="1"/>
  <c r="BK363" i="1"/>
  <c r="BN363" i="1"/>
  <c r="BC363" i="1"/>
  <c r="BO363" i="1"/>
  <c r="BF363" i="1"/>
  <c r="BG363" i="1"/>
  <c r="BH363" i="1"/>
  <c r="BI363" i="1"/>
  <c r="BJ363" i="1"/>
  <c r="BB351" i="1"/>
  <c r="BJ351" i="1"/>
  <c r="BN351" i="1"/>
  <c r="BE351" i="1"/>
  <c r="BF351" i="1"/>
  <c r="BG351" i="1"/>
  <c r="BH351" i="1"/>
  <c r="BI351" i="1"/>
  <c r="BC351" i="1"/>
  <c r="BD351" i="1"/>
  <c r="BB339" i="1"/>
  <c r="BJ339" i="1"/>
  <c r="BK339" i="1"/>
  <c r="BN339" i="1"/>
  <c r="BC339" i="1"/>
  <c r="BD339" i="1"/>
  <c r="BE339" i="1"/>
  <c r="BF339" i="1"/>
  <c r="BB327" i="1"/>
  <c r="BJ327" i="1"/>
  <c r="BK327" i="1"/>
  <c r="BN327" i="1"/>
  <c r="BF327" i="1"/>
  <c r="BG327" i="1"/>
  <c r="BH327" i="1"/>
  <c r="BI327" i="1"/>
  <c r="BO327" i="1"/>
  <c r="BE327" i="1"/>
  <c r="BB315" i="1"/>
  <c r="BJ315" i="1"/>
  <c r="BK315" i="1"/>
  <c r="BN315" i="1"/>
  <c r="BC315" i="1"/>
  <c r="BD315" i="1"/>
  <c r="BE315" i="1"/>
  <c r="BB303" i="1"/>
  <c r="BJ303" i="1"/>
  <c r="BK303" i="1"/>
  <c r="BN303" i="1"/>
  <c r="BH303" i="1"/>
  <c r="BI303" i="1"/>
  <c r="BO303" i="1"/>
  <c r="BD303" i="1"/>
  <c r="BE303" i="1"/>
  <c r="BF303" i="1"/>
  <c r="BG303" i="1"/>
  <c r="BB291" i="1"/>
  <c r="BC291" i="1"/>
  <c r="BO291" i="1"/>
  <c r="BF291" i="1"/>
  <c r="BN291" i="1"/>
  <c r="BD291" i="1"/>
  <c r="BE291" i="1"/>
  <c r="BI291" i="1"/>
  <c r="BJ291" i="1"/>
  <c r="BK291" i="1"/>
  <c r="BB279" i="1"/>
  <c r="BC279" i="1"/>
  <c r="BO279" i="1"/>
  <c r="BD279" i="1"/>
  <c r="BE279" i="1"/>
  <c r="BF279" i="1"/>
  <c r="BG279" i="1"/>
  <c r="BN279" i="1"/>
  <c r="BI279" i="1"/>
  <c r="BJ279" i="1"/>
  <c r="BK279" i="1"/>
  <c r="BB267" i="1"/>
  <c r="BC267" i="1"/>
  <c r="BO267" i="1"/>
  <c r="BD267" i="1"/>
  <c r="BE267" i="1"/>
  <c r="BF267" i="1"/>
  <c r="BG267" i="1"/>
  <c r="BH267" i="1"/>
  <c r="BI267" i="1"/>
  <c r="BJ267" i="1"/>
  <c r="BK267" i="1"/>
  <c r="BB255" i="1"/>
  <c r="BC255" i="1"/>
  <c r="BO255" i="1"/>
  <c r="BD255" i="1"/>
  <c r="BE255" i="1"/>
  <c r="BF255" i="1"/>
  <c r="BG255" i="1"/>
  <c r="BN255" i="1"/>
  <c r="BK255" i="1"/>
  <c r="BB243" i="1"/>
  <c r="BC243" i="1"/>
  <c r="BO243" i="1"/>
  <c r="BD243" i="1"/>
  <c r="BE243" i="1"/>
  <c r="BF243" i="1"/>
  <c r="BG243" i="1"/>
  <c r="BI243" i="1"/>
  <c r="BJ243" i="1"/>
  <c r="BK243" i="1"/>
  <c r="BH243" i="1"/>
  <c r="BN243" i="1"/>
  <c r="BB231" i="1"/>
  <c r="BC231" i="1"/>
  <c r="BO231" i="1"/>
  <c r="BD231" i="1"/>
  <c r="BE231" i="1"/>
  <c r="BF231" i="1"/>
  <c r="BG231" i="1"/>
  <c r="BH231" i="1"/>
  <c r="BK231" i="1"/>
  <c r="BN231" i="1"/>
  <c r="BB219" i="1"/>
  <c r="BG219" i="1"/>
  <c r="BH219" i="1"/>
  <c r="BI219" i="1"/>
  <c r="BJ219" i="1"/>
  <c r="BK219" i="1"/>
  <c r="BE219" i="1"/>
  <c r="BF219" i="1"/>
  <c r="BN219" i="1"/>
  <c r="BC219" i="1"/>
  <c r="BD219" i="1"/>
  <c r="BO219" i="1"/>
  <c r="BB207" i="1"/>
  <c r="BG207" i="1"/>
  <c r="BH207" i="1"/>
  <c r="BI207" i="1"/>
  <c r="BJ207" i="1"/>
  <c r="BK207" i="1"/>
  <c r="BC207" i="1"/>
  <c r="BD207" i="1"/>
  <c r="BE207" i="1"/>
  <c r="BF207" i="1"/>
  <c r="BN207" i="1"/>
  <c r="BB195" i="1"/>
  <c r="BG195" i="1"/>
  <c r="BH195" i="1"/>
  <c r="BI195" i="1"/>
  <c r="BJ195" i="1"/>
  <c r="BK195" i="1"/>
  <c r="BN195" i="1"/>
  <c r="BO195" i="1"/>
  <c r="BE195" i="1"/>
  <c r="BF195" i="1"/>
  <c r="BC195" i="1"/>
  <c r="BD195" i="1"/>
  <c r="BB183" i="1"/>
  <c r="BG183" i="1"/>
  <c r="BH183" i="1"/>
  <c r="BI183" i="1"/>
  <c r="BJ183" i="1"/>
  <c r="BK183" i="1"/>
  <c r="BC183" i="1"/>
  <c r="BD183" i="1"/>
  <c r="BE183" i="1"/>
  <c r="BF183" i="1"/>
  <c r="BN183" i="1"/>
  <c r="BB171" i="1"/>
  <c r="BG171" i="1"/>
  <c r="BH171" i="1"/>
  <c r="BI171" i="1"/>
  <c r="BJ171" i="1"/>
  <c r="BK171" i="1"/>
  <c r="BN171" i="1"/>
  <c r="BO171" i="1"/>
  <c r="BD171" i="1"/>
  <c r="BE171" i="1"/>
  <c r="BF171" i="1"/>
  <c r="BB159" i="1"/>
  <c r="BG159" i="1"/>
  <c r="BH159" i="1"/>
  <c r="BI159" i="1"/>
  <c r="BJ159" i="1"/>
  <c r="BK159" i="1"/>
  <c r="BD159" i="1"/>
  <c r="BE159" i="1"/>
  <c r="BF159" i="1"/>
  <c r="BC159" i="1"/>
  <c r="BN159" i="1"/>
  <c r="BO159" i="1"/>
  <c r="BB147" i="1"/>
  <c r="BG147" i="1"/>
  <c r="BH147" i="1"/>
  <c r="BI147" i="1"/>
  <c r="BJ147" i="1"/>
  <c r="BK147" i="1"/>
  <c r="BC147" i="1"/>
  <c r="BF147" i="1"/>
  <c r="BN147" i="1"/>
  <c r="BO147" i="1"/>
  <c r="BE147" i="1"/>
  <c r="BG135" i="1"/>
  <c r="BH135" i="1"/>
  <c r="BI135" i="1"/>
  <c r="BJ135" i="1"/>
  <c r="BK135" i="1"/>
  <c r="BF135" i="1"/>
  <c r="BN135" i="1"/>
  <c r="BO135" i="1"/>
  <c r="BD135" i="1"/>
  <c r="BE135" i="1"/>
  <c r="BB123" i="1"/>
  <c r="BG123" i="1"/>
  <c r="BH123" i="1"/>
  <c r="BI123" i="1"/>
  <c r="BJ123" i="1"/>
  <c r="BK123" i="1"/>
  <c r="BC123" i="1"/>
  <c r="BD123" i="1"/>
  <c r="BE123" i="1"/>
  <c r="BF123" i="1"/>
  <c r="BN123" i="1"/>
  <c r="BN111" i="1"/>
  <c r="BC111" i="1"/>
  <c r="BO111" i="1"/>
  <c r="BD111" i="1"/>
  <c r="BE111" i="1"/>
  <c r="BF111" i="1"/>
  <c r="BK111" i="1"/>
  <c r="BI111" i="1"/>
  <c r="BJ111" i="1"/>
  <c r="BB99" i="1"/>
  <c r="BN99" i="1"/>
  <c r="BC99" i="1"/>
  <c r="BO99" i="1"/>
  <c r="BD99" i="1"/>
  <c r="BE99" i="1"/>
  <c r="BI99" i="1"/>
  <c r="BJ99" i="1"/>
  <c r="BK99" i="1"/>
  <c r="BF99" i="1"/>
  <c r="BG99" i="1"/>
  <c r="BH99" i="1"/>
  <c r="BB87" i="1"/>
  <c r="BN87" i="1"/>
  <c r="BC87" i="1"/>
  <c r="BO87" i="1"/>
  <c r="BD87" i="1"/>
  <c r="BE87" i="1"/>
  <c r="BF87" i="1"/>
  <c r="BG87" i="1"/>
  <c r="BH87" i="1"/>
  <c r="BJ87" i="1"/>
  <c r="BK87" i="1"/>
  <c r="BI87" i="1"/>
  <c r="BB75" i="1"/>
  <c r="BH75" i="1"/>
  <c r="BI75" i="1"/>
  <c r="BJ75" i="1"/>
  <c r="BK75" i="1"/>
  <c r="BC75" i="1"/>
  <c r="BD75" i="1"/>
  <c r="BE75" i="1"/>
  <c r="BF75" i="1"/>
  <c r="BG75" i="1"/>
  <c r="BN75" i="1"/>
  <c r="BO75" i="1"/>
  <c r="BH63" i="1"/>
  <c r="BI63" i="1"/>
  <c r="BJ63" i="1"/>
  <c r="BK63" i="1"/>
  <c r="BN63" i="1"/>
  <c r="BO63" i="1"/>
  <c r="BC63" i="1"/>
  <c r="BD63" i="1"/>
  <c r="BE63" i="1"/>
  <c r="BF63" i="1"/>
  <c r="BG63" i="1"/>
  <c r="BB51" i="1"/>
  <c r="BH51" i="1"/>
  <c r="BI51" i="1"/>
  <c r="BJ51" i="1"/>
  <c r="BK51" i="1"/>
  <c r="BC51" i="1"/>
  <c r="BD51" i="1"/>
  <c r="BE51" i="1"/>
  <c r="BF51" i="1"/>
  <c r="BG51" i="1"/>
  <c r="BN51" i="1"/>
  <c r="BO51" i="1"/>
  <c r="BB39" i="1"/>
  <c r="BH39" i="1"/>
  <c r="BI39" i="1"/>
  <c r="BJ39" i="1"/>
  <c r="BK39" i="1"/>
  <c r="BO39" i="1"/>
  <c r="BC39" i="1"/>
  <c r="BD39" i="1"/>
  <c r="BE39" i="1"/>
  <c r="BF39" i="1"/>
  <c r="BN39" i="1"/>
  <c r="BG39" i="1"/>
  <c r="BI498" i="1"/>
  <c r="BF497" i="1"/>
  <c r="BO492" i="1"/>
  <c r="BE490" i="1"/>
  <c r="BH487" i="1"/>
  <c r="BD486" i="1"/>
  <c r="BH484" i="1"/>
  <c r="BH481" i="1"/>
  <c r="BC478" i="1"/>
  <c r="BC475" i="1"/>
  <c r="BG473" i="1"/>
  <c r="BK471" i="1"/>
  <c r="BG470" i="1"/>
  <c r="BK468" i="1"/>
  <c r="BO466" i="1"/>
  <c r="BF465" i="1"/>
  <c r="BO463" i="1"/>
  <c r="BF462" i="1"/>
  <c r="BJ460" i="1"/>
  <c r="BF459" i="1"/>
  <c r="BJ457" i="1"/>
  <c r="BE454" i="1"/>
  <c r="BE451" i="1"/>
  <c r="BI449" i="1"/>
  <c r="BE448" i="1"/>
  <c r="BI446" i="1"/>
  <c r="BD443" i="1"/>
  <c r="BD437" i="1"/>
  <c r="BH435" i="1"/>
  <c r="BC432" i="1"/>
  <c r="BC429" i="1"/>
  <c r="BC427" i="1"/>
  <c r="BH425" i="1"/>
  <c r="BH423" i="1"/>
  <c r="BG421" i="1"/>
  <c r="BE414" i="1"/>
  <c r="BJ411" i="1"/>
  <c r="BK409" i="1"/>
  <c r="BO403" i="1"/>
  <c r="BD401" i="1"/>
  <c r="BK398" i="1"/>
  <c r="BN390" i="1"/>
  <c r="BC388" i="1"/>
  <c r="BO381" i="1"/>
  <c r="BN379" i="1"/>
  <c r="BC377" i="1"/>
  <c r="BE374" i="1"/>
  <c r="BC366" i="1"/>
  <c r="BE363" i="1"/>
  <c r="BF354" i="1"/>
  <c r="BK351" i="1"/>
  <c r="BD338" i="1"/>
  <c r="BI334" i="1"/>
  <c r="BG329" i="1"/>
  <c r="BH315" i="1"/>
  <c r="BK310" i="1"/>
  <c r="BN305" i="1"/>
  <c r="BI301" i="1"/>
  <c r="BG291" i="1"/>
  <c r="BC285" i="1"/>
  <c r="BJ277" i="1"/>
  <c r="BJ268" i="1"/>
  <c r="BC254" i="1"/>
  <c r="BK244" i="1"/>
  <c r="BI230" i="1"/>
  <c r="BC217" i="1"/>
  <c r="BK202" i="1"/>
  <c r="BK160" i="1"/>
  <c r="BF146" i="1"/>
  <c r="BO134" i="1"/>
  <c r="BN96" i="1"/>
  <c r="BC25" i="1"/>
  <c r="BN23" i="1"/>
  <c r="BC23" i="1"/>
  <c r="BO23" i="1"/>
  <c r="BD23" i="1"/>
  <c r="BE23" i="1"/>
  <c r="BF23" i="1"/>
  <c r="BG23" i="1"/>
  <c r="BI23" i="1"/>
  <c r="BJ23" i="1"/>
  <c r="BK23" i="1"/>
  <c r="BC493" i="1"/>
  <c r="BO493" i="1"/>
  <c r="BD493" i="1"/>
  <c r="BF493" i="1"/>
  <c r="BG493" i="1"/>
  <c r="BB325" i="1"/>
  <c r="BN325" i="1"/>
  <c r="BC325" i="1"/>
  <c r="BO325" i="1"/>
  <c r="BD325" i="1"/>
  <c r="BJ325" i="1"/>
  <c r="BK325" i="1"/>
  <c r="BE325" i="1"/>
  <c r="BF325" i="1"/>
  <c r="BG325" i="1"/>
  <c r="BH325" i="1"/>
  <c r="BN313" i="1"/>
  <c r="BC313" i="1"/>
  <c r="BO313" i="1"/>
  <c r="BD313" i="1"/>
  <c r="BE313" i="1"/>
  <c r="BF313" i="1"/>
  <c r="BG313" i="1"/>
  <c r="BH313" i="1"/>
  <c r="BI313" i="1"/>
  <c r="BB193" i="1"/>
  <c r="BI193" i="1"/>
  <c r="BJ193" i="1"/>
  <c r="BK193" i="1"/>
  <c r="BC193" i="1"/>
  <c r="BG193" i="1"/>
  <c r="BH193" i="1"/>
  <c r="BN193" i="1"/>
  <c r="BO193" i="1"/>
  <c r="BB61" i="1"/>
  <c r="BJ61" i="1"/>
  <c r="BK61" i="1"/>
  <c r="BN61" i="1"/>
  <c r="BC61" i="1"/>
  <c r="BD61" i="1"/>
  <c r="BE61" i="1"/>
  <c r="BF61" i="1"/>
  <c r="BG61" i="1"/>
  <c r="BH61" i="1"/>
  <c r="BI61" i="1"/>
  <c r="BO61" i="1"/>
  <c r="BJ433" i="1"/>
  <c r="BB22" i="1"/>
  <c r="BN22" i="1"/>
  <c r="BC22" i="1"/>
  <c r="BO22" i="1"/>
  <c r="BD22" i="1"/>
  <c r="BE22" i="1"/>
  <c r="BI22" i="1"/>
  <c r="BJ22" i="1"/>
  <c r="BK22" i="1"/>
  <c r="BF22" i="1"/>
  <c r="BG22" i="1"/>
  <c r="BH22" i="1"/>
  <c r="BB450" i="1"/>
  <c r="BJ450" i="1"/>
  <c r="BK450" i="1"/>
  <c r="BN450" i="1"/>
  <c r="BB438" i="1"/>
  <c r="BJ438" i="1"/>
  <c r="BK438" i="1"/>
  <c r="BN438" i="1"/>
  <c r="BG342" i="1"/>
  <c r="BH342" i="1"/>
  <c r="BJ342" i="1"/>
  <c r="BK342" i="1"/>
  <c r="BN342" i="1"/>
  <c r="BO342" i="1"/>
  <c r="BC342" i="1"/>
  <c r="BB282" i="1"/>
  <c r="BC282" i="1"/>
  <c r="BO282" i="1"/>
  <c r="BD282" i="1"/>
  <c r="BJ282" i="1"/>
  <c r="BK282" i="1"/>
  <c r="BN282" i="1"/>
  <c r="BI282" i="1"/>
  <c r="BB270" i="1"/>
  <c r="BN270" i="1"/>
  <c r="BC270" i="1"/>
  <c r="BO270" i="1"/>
  <c r="BD270" i="1"/>
  <c r="BG270" i="1"/>
  <c r="BH270" i="1"/>
  <c r="BI270" i="1"/>
  <c r="BJ270" i="1"/>
  <c r="BK270" i="1"/>
  <c r="BE270" i="1"/>
  <c r="BF270" i="1"/>
  <c r="BB234" i="1"/>
  <c r="BN234" i="1"/>
  <c r="BC234" i="1"/>
  <c r="BO234" i="1"/>
  <c r="BD234" i="1"/>
  <c r="BE234" i="1"/>
  <c r="BF234" i="1"/>
  <c r="BG234" i="1"/>
  <c r="BH234" i="1"/>
  <c r="BI234" i="1"/>
  <c r="BJ234" i="1"/>
  <c r="BK234" i="1"/>
  <c r="BD162" i="1"/>
  <c r="BE162" i="1"/>
  <c r="BF162" i="1"/>
  <c r="BG162" i="1"/>
  <c r="BH162" i="1"/>
  <c r="BI162" i="1"/>
  <c r="BJ162" i="1"/>
  <c r="BK162" i="1"/>
  <c r="BO162" i="1"/>
  <c r="BN162" i="1"/>
  <c r="BD150" i="1"/>
  <c r="BE150" i="1"/>
  <c r="BF150" i="1"/>
  <c r="BG150" i="1"/>
  <c r="BH150" i="1"/>
  <c r="BC150" i="1"/>
  <c r="BI150" i="1"/>
  <c r="BJ150" i="1"/>
  <c r="BK150" i="1"/>
  <c r="BN150" i="1"/>
  <c r="BO150" i="1"/>
  <c r="BB30" i="1"/>
  <c r="BE30" i="1"/>
  <c r="BF30" i="1"/>
  <c r="BG30" i="1"/>
  <c r="BH30" i="1"/>
  <c r="BI30" i="1"/>
  <c r="BJ30" i="1"/>
  <c r="BK30" i="1"/>
  <c r="BN30" i="1"/>
  <c r="BC30" i="1"/>
  <c r="BD30" i="1"/>
  <c r="BO30" i="1"/>
  <c r="BF498" i="1"/>
  <c r="BI433" i="1"/>
  <c r="BJ349" i="1"/>
  <c r="BJ198" i="1"/>
  <c r="BG157" i="1"/>
  <c r="BB21" i="1"/>
  <c r="BN21" i="1"/>
  <c r="BC21" i="1"/>
  <c r="BO21" i="1"/>
  <c r="BD21" i="1"/>
  <c r="BE21" i="1"/>
  <c r="BF21" i="1"/>
  <c r="BG21" i="1"/>
  <c r="BH21" i="1"/>
  <c r="BI21" i="1"/>
  <c r="BJ21" i="1"/>
  <c r="BK21" i="1"/>
  <c r="BB479" i="1"/>
  <c r="BE479" i="1"/>
  <c r="BF479" i="1"/>
  <c r="BG479" i="1"/>
  <c r="BH479" i="1"/>
  <c r="BI479" i="1"/>
  <c r="BB467" i="1"/>
  <c r="BE467" i="1"/>
  <c r="BF467" i="1"/>
  <c r="BG467" i="1"/>
  <c r="BH467" i="1"/>
  <c r="BI467" i="1"/>
  <c r="BE455" i="1"/>
  <c r="BF455" i="1"/>
  <c r="BG455" i="1"/>
  <c r="BH455" i="1"/>
  <c r="BI455" i="1"/>
  <c r="BB395" i="1"/>
  <c r="BC395" i="1"/>
  <c r="BO395" i="1"/>
  <c r="BD395" i="1"/>
  <c r="BE395" i="1"/>
  <c r="BF395" i="1"/>
  <c r="BG395" i="1"/>
  <c r="BH395" i="1"/>
  <c r="BI395" i="1"/>
  <c r="BB359" i="1"/>
  <c r="BC359" i="1"/>
  <c r="BO359" i="1"/>
  <c r="BD359" i="1"/>
  <c r="BE359" i="1"/>
  <c r="BF359" i="1"/>
  <c r="BG359" i="1"/>
  <c r="BN359" i="1"/>
  <c r="BB347" i="1"/>
  <c r="BN347" i="1"/>
  <c r="BC347" i="1"/>
  <c r="BO347" i="1"/>
  <c r="BE347" i="1"/>
  <c r="BF347" i="1"/>
  <c r="BD347" i="1"/>
  <c r="BG347" i="1"/>
  <c r="BH347" i="1"/>
  <c r="BI347" i="1"/>
  <c r="BB323" i="1"/>
  <c r="BN323" i="1"/>
  <c r="BC323" i="1"/>
  <c r="BO323" i="1"/>
  <c r="BD323" i="1"/>
  <c r="BE323" i="1"/>
  <c r="BF323" i="1"/>
  <c r="BG323" i="1"/>
  <c r="BB311" i="1"/>
  <c r="BN311" i="1"/>
  <c r="BC311" i="1"/>
  <c r="BO311" i="1"/>
  <c r="BD311" i="1"/>
  <c r="BE311" i="1"/>
  <c r="BF311" i="1"/>
  <c r="BI311" i="1"/>
  <c r="BJ311" i="1"/>
  <c r="BK311" i="1"/>
  <c r="BG311" i="1"/>
  <c r="BH311" i="1"/>
  <c r="BB299" i="1"/>
  <c r="BN299" i="1"/>
  <c r="BC299" i="1"/>
  <c r="BO299" i="1"/>
  <c r="BD299" i="1"/>
  <c r="BE299" i="1"/>
  <c r="BF299" i="1"/>
  <c r="BG299" i="1"/>
  <c r="BH299" i="1"/>
  <c r="BK215" i="1"/>
  <c r="BN215" i="1"/>
  <c r="BC215" i="1"/>
  <c r="BO215" i="1"/>
  <c r="BD215" i="1"/>
  <c r="BE215" i="1"/>
  <c r="BG215" i="1"/>
  <c r="BH215" i="1"/>
  <c r="BI215" i="1"/>
  <c r="BJ215" i="1"/>
  <c r="BF215" i="1"/>
  <c r="BB191" i="1"/>
  <c r="BK191" i="1"/>
  <c r="BN191" i="1"/>
  <c r="BC191" i="1"/>
  <c r="BO191" i="1"/>
  <c r="BD191" i="1"/>
  <c r="BE191" i="1"/>
  <c r="BF191" i="1"/>
  <c r="BG191" i="1"/>
  <c r="BH191" i="1"/>
  <c r="BI191" i="1"/>
  <c r="BJ191" i="1"/>
  <c r="BE119" i="1"/>
  <c r="BK119" i="1"/>
  <c r="BN119" i="1"/>
  <c r="BO119" i="1"/>
  <c r="BI119" i="1"/>
  <c r="BJ119" i="1"/>
  <c r="BC119" i="1"/>
  <c r="BD119" i="1"/>
  <c r="BB95" i="1"/>
  <c r="BE95" i="1"/>
  <c r="BF95" i="1"/>
  <c r="BG95" i="1"/>
  <c r="BH95" i="1"/>
  <c r="BI95" i="1"/>
  <c r="BC95" i="1"/>
  <c r="BD95" i="1"/>
  <c r="BN95" i="1"/>
  <c r="BO95" i="1"/>
  <c r="BB59" i="1"/>
  <c r="BN59" i="1"/>
  <c r="BC59" i="1"/>
  <c r="BO59" i="1"/>
  <c r="BD59" i="1"/>
  <c r="BE59" i="1"/>
  <c r="BF59" i="1"/>
  <c r="BG59" i="1"/>
  <c r="BH59" i="1"/>
  <c r="BI59" i="1"/>
  <c r="BJ59" i="1"/>
  <c r="BK59" i="1"/>
  <c r="BB47" i="1"/>
  <c r="BN47" i="1"/>
  <c r="BC47" i="1"/>
  <c r="BO47" i="1"/>
  <c r="BD47" i="1"/>
  <c r="BK47" i="1"/>
  <c r="BE47" i="1"/>
  <c r="BF47" i="1"/>
  <c r="BG47" i="1"/>
  <c r="BH47" i="1"/>
  <c r="BI47" i="1"/>
  <c r="BJ47" i="1"/>
  <c r="BN493" i="1"/>
  <c r="BD438" i="1"/>
  <c r="BK241" i="1"/>
  <c r="BI198" i="1"/>
  <c r="BI340" i="1"/>
  <c r="BJ340" i="1"/>
  <c r="BK340" i="1"/>
  <c r="BC340" i="1"/>
  <c r="BD340" i="1"/>
  <c r="BE340" i="1"/>
  <c r="BF340" i="1"/>
  <c r="BG340" i="1"/>
  <c r="BN292" i="1"/>
  <c r="BE292" i="1"/>
  <c r="BC292" i="1"/>
  <c r="BD292" i="1"/>
  <c r="BF292" i="1"/>
  <c r="BG292" i="1"/>
  <c r="BH292" i="1"/>
  <c r="BI292" i="1"/>
  <c r="BJ292" i="1"/>
  <c r="BK292" i="1"/>
  <c r="BB232" i="1"/>
  <c r="BN232" i="1"/>
  <c r="BC232" i="1"/>
  <c r="BO232" i="1"/>
  <c r="BD232" i="1"/>
  <c r="BE232" i="1"/>
  <c r="BF232" i="1"/>
  <c r="BH232" i="1"/>
  <c r="BI232" i="1"/>
  <c r="BJ232" i="1"/>
  <c r="BK232" i="1"/>
  <c r="BG232" i="1"/>
  <c r="BB196" i="1"/>
  <c r="BF196" i="1"/>
  <c r="BG196" i="1"/>
  <c r="BH196" i="1"/>
  <c r="BI196" i="1"/>
  <c r="BJ196" i="1"/>
  <c r="BC196" i="1"/>
  <c r="BE196" i="1"/>
  <c r="BK196" i="1"/>
  <c r="BN196" i="1"/>
  <c r="BD196" i="1"/>
  <c r="BO196" i="1"/>
  <c r="BF184" i="1"/>
  <c r="BG184" i="1"/>
  <c r="BH184" i="1"/>
  <c r="BI184" i="1"/>
  <c r="BJ184" i="1"/>
  <c r="BK184" i="1"/>
  <c r="BN184" i="1"/>
  <c r="BO184" i="1"/>
  <c r="BB172" i="1"/>
  <c r="BF172" i="1"/>
  <c r="BG172" i="1"/>
  <c r="BH172" i="1"/>
  <c r="BI172" i="1"/>
  <c r="BJ172" i="1"/>
  <c r="BC172" i="1"/>
  <c r="BD172" i="1"/>
  <c r="BE172" i="1"/>
  <c r="BK172" i="1"/>
  <c r="BN172" i="1"/>
  <c r="BO172" i="1"/>
  <c r="BG76" i="1"/>
  <c r="BH76" i="1"/>
  <c r="BI76" i="1"/>
  <c r="BJ76" i="1"/>
  <c r="BK76" i="1"/>
  <c r="BE76" i="1"/>
  <c r="BF76" i="1"/>
  <c r="BN76" i="1"/>
  <c r="BD76" i="1"/>
  <c r="BO76" i="1"/>
  <c r="BC76" i="1"/>
  <c r="BB64" i="1"/>
  <c r="BG64" i="1"/>
  <c r="BH64" i="1"/>
  <c r="BI64" i="1"/>
  <c r="BJ64" i="1"/>
  <c r="BK64" i="1"/>
  <c r="BC64" i="1"/>
  <c r="BD64" i="1"/>
  <c r="BN64" i="1"/>
  <c r="BO64" i="1"/>
  <c r="BE64" i="1"/>
  <c r="BF64" i="1"/>
  <c r="BG378" i="1"/>
  <c r="BH349" i="1"/>
  <c r="BF318" i="1"/>
  <c r="BG304" i="1"/>
  <c r="BD289" i="1"/>
  <c r="BC184" i="1"/>
  <c r="BB501" i="1"/>
  <c r="BG501" i="1"/>
  <c r="BJ501" i="1"/>
  <c r="BK501" i="1"/>
  <c r="BB489" i="1"/>
  <c r="BG489" i="1"/>
  <c r="BH489" i="1"/>
  <c r="BJ489" i="1"/>
  <c r="BK489" i="1"/>
  <c r="BI237" i="1"/>
  <c r="BJ237" i="1"/>
  <c r="BK237" i="1"/>
  <c r="BD237" i="1"/>
  <c r="BE237" i="1"/>
  <c r="BF237" i="1"/>
  <c r="BG237" i="1"/>
  <c r="BH237" i="1"/>
  <c r="BC237" i="1"/>
  <c r="BN237" i="1"/>
  <c r="BO237" i="1"/>
  <c r="BB225" i="1"/>
  <c r="BN225" i="1"/>
  <c r="BC225" i="1"/>
  <c r="BO225" i="1"/>
  <c r="BD225" i="1"/>
  <c r="BE225" i="1"/>
  <c r="BJ225" i="1"/>
  <c r="BK225" i="1"/>
  <c r="BF225" i="1"/>
  <c r="BB213" i="1"/>
  <c r="BN213" i="1"/>
  <c r="BC213" i="1"/>
  <c r="BO213" i="1"/>
  <c r="BD213" i="1"/>
  <c r="BE213" i="1"/>
  <c r="BF213" i="1"/>
  <c r="BG213" i="1"/>
  <c r="BH213" i="1"/>
  <c r="BI213" i="1"/>
  <c r="BJ213" i="1"/>
  <c r="BK213" i="1"/>
  <c r="BB93" i="1"/>
  <c r="BG93" i="1"/>
  <c r="BH93" i="1"/>
  <c r="BI93" i="1"/>
  <c r="BJ93" i="1"/>
  <c r="BK93" i="1"/>
  <c r="BD93" i="1"/>
  <c r="BE93" i="1"/>
  <c r="BF93" i="1"/>
  <c r="BC93" i="1"/>
  <c r="BN93" i="1"/>
  <c r="BO93" i="1"/>
  <c r="BC498" i="1"/>
  <c r="BO486" i="1"/>
  <c r="BC455" i="1"/>
  <c r="BJ431" i="1"/>
  <c r="BJ405" i="1"/>
  <c r="BI359" i="1"/>
  <c r="BG249" i="1"/>
  <c r="BN208" i="1"/>
  <c r="BB494" i="1"/>
  <c r="BN494" i="1"/>
  <c r="BC494" i="1"/>
  <c r="BO494" i="1"/>
  <c r="BE494" i="1"/>
  <c r="BF494" i="1"/>
  <c r="BB434" i="1"/>
  <c r="BN434" i="1"/>
  <c r="BC434" i="1"/>
  <c r="BO434" i="1"/>
  <c r="BD434" i="1"/>
  <c r="BE434" i="1"/>
  <c r="BF434" i="1"/>
  <c r="BK350" i="1"/>
  <c r="BN350" i="1"/>
  <c r="BC350" i="1"/>
  <c r="BO350" i="1"/>
  <c r="BD350" i="1"/>
  <c r="BE350" i="1"/>
  <c r="BF350" i="1"/>
  <c r="BI350" i="1"/>
  <c r="BJ350" i="1"/>
  <c r="BB170" i="1"/>
  <c r="BH170" i="1"/>
  <c r="BI170" i="1"/>
  <c r="BJ170" i="1"/>
  <c r="BK170" i="1"/>
  <c r="BE170" i="1"/>
  <c r="BF170" i="1"/>
  <c r="BG170" i="1"/>
  <c r="BN170" i="1"/>
  <c r="BB86" i="1"/>
  <c r="BN86" i="1"/>
  <c r="BC86" i="1"/>
  <c r="BO86" i="1"/>
  <c r="BD86" i="1"/>
  <c r="BE86" i="1"/>
  <c r="BF86" i="1"/>
  <c r="BG86" i="1"/>
  <c r="BH86" i="1"/>
  <c r="BJ86" i="1"/>
  <c r="BK86" i="1"/>
  <c r="BB62" i="1"/>
  <c r="BI62" i="1"/>
  <c r="BJ62" i="1"/>
  <c r="BK62" i="1"/>
  <c r="BD62" i="1"/>
  <c r="BE62" i="1"/>
  <c r="BF62" i="1"/>
  <c r="BG62" i="1"/>
  <c r="BH62" i="1"/>
  <c r="BO62" i="1"/>
  <c r="BF453" i="1"/>
  <c r="BJ445" i="1"/>
  <c r="BD431" i="1"/>
  <c r="BG422" i="1"/>
  <c r="BG410" i="1"/>
  <c r="BH359" i="1"/>
  <c r="BH340" i="1"/>
  <c r="BI326" i="1"/>
  <c r="BF249" i="1"/>
  <c r="BF179" i="1"/>
  <c r="BJ167" i="1"/>
  <c r="BK78" i="1"/>
  <c r="BB367" i="1"/>
  <c r="BG367" i="1"/>
  <c r="BH367" i="1"/>
  <c r="BI367" i="1"/>
  <c r="BJ367" i="1"/>
  <c r="BK367" i="1"/>
  <c r="BO367" i="1"/>
  <c r="BB319" i="1"/>
  <c r="BF319" i="1"/>
  <c r="BG319" i="1"/>
  <c r="BH319" i="1"/>
  <c r="BI319" i="1"/>
  <c r="BJ319" i="1"/>
  <c r="BE319" i="1"/>
  <c r="BK319" i="1"/>
  <c r="BN319" i="1"/>
  <c r="BC319" i="1"/>
  <c r="BD319" i="1"/>
  <c r="BO319" i="1"/>
  <c r="BB295" i="1"/>
  <c r="BF295" i="1"/>
  <c r="BG295" i="1"/>
  <c r="BH295" i="1"/>
  <c r="BI295" i="1"/>
  <c r="BJ295" i="1"/>
  <c r="BN295" i="1"/>
  <c r="BO295" i="1"/>
  <c r="BC295" i="1"/>
  <c r="BD295" i="1"/>
  <c r="BE295" i="1"/>
  <c r="BK295" i="1"/>
  <c r="BB271" i="1"/>
  <c r="BK271" i="1"/>
  <c r="BN271" i="1"/>
  <c r="BC271" i="1"/>
  <c r="BO271" i="1"/>
  <c r="BD271" i="1"/>
  <c r="BE271" i="1"/>
  <c r="BF271" i="1"/>
  <c r="BG271" i="1"/>
  <c r="BH271" i="1"/>
  <c r="BB259" i="1"/>
  <c r="BK259" i="1"/>
  <c r="BN259" i="1"/>
  <c r="BC259" i="1"/>
  <c r="BO259" i="1"/>
  <c r="BF259" i="1"/>
  <c r="BG259" i="1"/>
  <c r="BH259" i="1"/>
  <c r="BI259" i="1"/>
  <c r="BJ259" i="1"/>
  <c r="BD259" i="1"/>
  <c r="BE259" i="1"/>
  <c r="BB235" i="1"/>
  <c r="BK235" i="1"/>
  <c r="BN235" i="1"/>
  <c r="BC235" i="1"/>
  <c r="BO235" i="1"/>
  <c r="BH235" i="1"/>
  <c r="BI235" i="1"/>
  <c r="BJ235" i="1"/>
  <c r="BD235" i="1"/>
  <c r="BE235" i="1"/>
  <c r="BB91" i="1"/>
  <c r="BI91" i="1"/>
  <c r="BJ91" i="1"/>
  <c r="BK91" i="1"/>
  <c r="BH91" i="1"/>
  <c r="BN91" i="1"/>
  <c r="BO91" i="1"/>
  <c r="BC91" i="1"/>
  <c r="BD91" i="1"/>
  <c r="BF91" i="1"/>
  <c r="BG91" i="1"/>
  <c r="BB79" i="1"/>
  <c r="BD79" i="1"/>
  <c r="BE79" i="1"/>
  <c r="BF79" i="1"/>
  <c r="BG79" i="1"/>
  <c r="BH79" i="1"/>
  <c r="BJ79" i="1"/>
  <c r="BK79" i="1"/>
  <c r="BN79" i="1"/>
  <c r="BC79" i="1"/>
  <c r="BI79" i="1"/>
  <c r="BO79" i="1"/>
  <c r="BC477" i="1"/>
  <c r="BK470" i="1"/>
  <c r="BO462" i="1"/>
  <c r="BN427" i="1"/>
  <c r="BC405" i="1"/>
  <c r="BG388" i="1"/>
  <c r="BD316" i="1"/>
  <c r="BE193" i="1"/>
  <c r="BF105" i="1"/>
  <c r="BK24" i="1"/>
  <c r="BN24" i="1"/>
  <c r="BC24" i="1"/>
  <c r="BO24" i="1"/>
  <c r="BE24" i="1"/>
  <c r="BF24" i="1"/>
  <c r="BG24" i="1"/>
  <c r="BH24" i="1"/>
  <c r="BI24" i="1"/>
  <c r="BD24" i="1"/>
  <c r="BJ24" i="1"/>
  <c r="BB12" i="1"/>
  <c r="BK12" i="1"/>
  <c r="BN12" i="1"/>
  <c r="BC12" i="1"/>
  <c r="BO12" i="1"/>
  <c r="BD12" i="1"/>
  <c r="BE12" i="1"/>
  <c r="BF12" i="1"/>
  <c r="BG12" i="1"/>
  <c r="BH12" i="1"/>
  <c r="BI12" i="1"/>
  <c r="BJ12" i="1"/>
  <c r="BH500" i="1"/>
  <c r="BK500" i="1"/>
  <c r="BH488" i="1"/>
  <c r="BI488" i="1"/>
  <c r="BK488" i="1"/>
  <c r="BB476" i="1"/>
  <c r="BH476" i="1"/>
  <c r="BI476" i="1"/>
  <c r="BJ476" i="1"/>
  <c r="BK476" i="1"/>
  <c r="BH464" i="1"/>
  <c r="BI464" i="1"/>
  <c r="BJ464" i="1"/>
  <c r="BK464" i="1"/>
  <c r="BB452" i="1"/>
  <c r="BH452" i="1"/>
  <c r="BI452" i="1"/>
  <c r="BJ452" i="1"/>
  <c r="BK452" i="1"/>
  <c r="BH440" i="1"/>
  <c r="BI440" i="1"/>
  <c r="BJ440" i="1"/>
  <c r="BK440" i="1"/>
  <c r="BB428" i="1"/>
  <c r="BF428" i="1"/>
  <c r="BI428" i="1"/>
  <c r="BG428" i="1"/>
  <c r="BH428" i="1"/>
  <c r="BJ428" i="1"/>
  <c r="BK428" i="1"/>
  <c r="BB416" i="1"/>
  <c r="BF416" i="1"/>
  <c r="BG416" i="1"/>
  <c r="BI416" i="1"/>
  <c r="BJ416" i="1"/>
  <c r="BC416" i="1"/>
  <c r="BD416" i="1"/>
  <c r="BE416" i="1"/>
  <c r="BH416" i="1"/>
  <c r="BK416" i="1"/>
  <c r="BB404" i="1"/>
  <c r="BF404" i="1"/>
  <c r="BG404" i="1"/>
  <c r="BH404" i="1"/>
  <c r="BI404" i="1"/>
  <c r="BJ404" i="1"/>
  <c r="BE404" i="1"/>
  <c r="BK404" i="1"/>
  <c r="BN404" i="1"/>
  <c r="BF392" i="1"/>
  <c r="BG392" i="1"/>
  <c r="BH392" i="1"/>
  <c r="BI392" i="1"/>
  <c r="BJ392" i="1"/>
  <c r="BC392" i="1"/>
  <c r="BD392" i="1"/>
  <c r="BF380" i="1"/>
  <c r="BG380" i="1"/>
  <c r="BH380" i="1"/>
  <c r="BI380" i="1"/>
  <c r="BJ380" i="1"/>
  <c r="BN380" i="1"/>
  <c r="BO380" i="1"/>
  <c r="BB368" i="1"/>
  <c r="BF368" i="1"/>
  <c r="BG368" i="1"/>
  <c r="BH368" i="1"/>
  <c r="BI368" i="1"/>
  <c r="BJ368" i="1"/>
  <c r="BC368" i="1"/>
  <c r="BD368" i="1"/>
  <c r="BE368" i="1"/>
  <c r="BK368" i="1"/>
  <c r="BE356" i="1"/>
  <c r="BH356" i="1"/>
  <c r="BN356" i="1"/>
  <c r="BO356" i="1"/>
  <c r="BC356" i="1"/>
  <c r="BD356" i="1"/>
  <c r="BJ356" i="1"/>
  <c r="BK356" i="1"/>
  <c r="BE344" i="1"/>
  <c r="BF344" i="1"/>
  <c r="BH344" i="1"/>
  <c r="BI344" i="1"/>
  <c r="BD344" i="1"/>
  <c r="BG344" i="1"/>
  <c r="BJ344" i="1"/>
  <c r="BK344" i="1"/>
  <c r="BE332" i="1"/>
  <c r="BF332" i="1"/>
  <c r="BG332" i="1"/>
  <c r="BH332" i="1"/>
  <c r="BI332" i="1"/>
  <c r="BC332" i="1"/>
  <c r="BD332" i="1"/>
  <c r="BJ332" i="1"/>
  <c r="BK332" i="1"/>
  <c r="BN332" i="1"/>
  <c r="BO332" i="1"/>
  <c r="BE320" i="1"/>
  <c r="BF320" i="1"/>
  <c r="BG320" i="1"/>
  <c r="BH320" i="1"/>
  <c r="BI320" i="1"/>
  <c r="BN320" i="1"/>
  <c r="BO320" i="1"/>
  <c r="BC320" i="1"/>
  <c r="BD320" i="1"/>
  <c r="BB308" i="1"/>
  <c r="BE308" i="1"/>
  <c r="BF308" i="1"/>
  <c r="BG308" i="1"/>
  <c r="BH308" i="1"/>
  <c r="BI308" i="1"/>
  <c r="BD308" i="1"/>
  <c r="BJ308" i="1"/>
  <c r="BK308" i="1"/>
  <c r="BC308" i="1"/>
  <c r="BN308" i="1"/>
  <c r="BO308" i="1"/>
  <c r="BB296" i="1"/>
  <c r="BE296" i="1"/>
  <c r="BF296" i="1"/>
  <c r="BG296" i="1"/>
  <c r="BH296" i="1"/>
  <c r="BI296" i="1"/>
  <c r="BC296" i="1"/>
  <c r="BB284" i="1"/>
  <c r="BJ284" i="1"/>
  <c r="BK284" i="1"/>
  <c r="BN284" i="1"/>
  <c r="BD284" i="1"/>
  <c r="BE284" i="1"/>
  <c r="BF284" i="1"/>
  <c r="BG284" i="1"/>
  <c r="BH284" i="1"/>
  <c r="BC284" i="1"/>
  <c r="BI284" i="1"/>
  <c r="BO284" i="1"/>
  <c r="BJ272" i="1"/>
  <c r="BK272" i="1"/>
  <c r="BN272" i="1"/>
  <c r="BC272" i="1"/>
  <c r="BD272" i="1"/>
  <c r="BE272" i="1"/>
  <c r="BF272" i="1"/>
  <c r="BG272" i="1"/>
  <c r="BH272" i="1"/>
  <c r="BI272" i="1"/>
  <c r="BO272" i="1"/>
  <c r="BJ260" i="1"/>
  <c r="BK260" i="1"/>
  <c r="BN260" i="1"/>
  <c r="BO260" i="1"/>
  <c r="BC260" i="1"/>
  <c r="BH260" i="1"/>
  <c r="BI260" i="1"/>
  <c r="BB248" i="1"/>
  <c r="BJ248" i="1"/>
  <c r="BK248" i="1"/>
  <c r="BN248" i="1"/>
  <c r="BE248" i="1"/>
  <c r="BF248" i="1"/>
  <c r="BG248" i="1"/>
  <c r="BH248" i="1"/>
  <c r="BI248" i="1"/>
  <c r="BC248" i="1"/>
  <c r="BD248" i="1"/>
  <c r="BO248" i="1"/>
  <c r="BJ236" i="1"/>
  <c r="BK236" i="1"/>
  <c r="BN236" i="1"/>
  <c r="BC236" i="1"/>
  <c r="BD236" i="1"/>
  <c r="BO236" i="1"/>
  <c r="BB224" i="1"/>
  <c r="BN224" i="1"/>
  <c r="BC224" i="1"/>
  <c r="BO224" i="1"/>
  <c r="BD224" i="1"/>
  <c r="BE224" i="1"/>
  <c r="BF224" i="1"/>
  <c r="BG224" i="1"/>
  <c r="BH224" i="1"/>
  <c r="BI224" i="1"/>
  <c r="BJ224" i="1"/>
  <c r="BK224" i="1"/>
  <c r="BN212" i="1"/>
  <c r="BC212" i="1"/>
  <c r="BO212" i="1"/>
  <c r="BD212" i="1"/>
  <c r="BE212" i="1"/>
  <c r="BF212" i="1"/>
  <c r="BI212" i="1"/>
  <c r="BJ212" i="1"/>
  <c r="BK212" i="1"/>
  <c r="BG212" i="1"/>
  <c r="BH212" i="1"/>
  <c r="BB200" i="1"/>
  <c r="BN200" i="1"/>
  <c r="BC200" i="1"/>
  <c r="BO200" i="1"/>
  <c r="BD200" i="1"/>
  <c r="BE200" i="1"/>
  <c r="BF200" i="1"/>
  <c r="BH200" i="1"/>
  <c r="BI200" i="1"/>
  <c r="BJ200" i="1"/>
  <c r="BK200" i="1"/>
  <c r="BG200" i="1"/>
  <c r="BB188" i="1"/>
  <c r="BN188" i="1"/>
  <c r="BC188" i="1"/>
  <c r="BO188" i="1"/>
  <c r="BD188" i="1"/>
  <c r="BE188" i="1"/>
  <c r="BF188" i="1"/>
  <c r="BG188" i="1"/>
  <c r="BH188" i="1"/>
  <c r="BI188" i="1"/>
  <c r="BJ188" i="1"/>
  <c r="BK188" i="1"/>
  <c r="BB176" i="1"/>
  <c r="BN176" i="1"/>
  <c r="BC176" i="1"/>
  <c r="BO176" i="1"/>
  <c r="BD176" i="1"/>
  <c r="BE176" i="1"/>
  <c r="BF176" i="1"/>
  <c r="BJ176" i="1"/>
  <c r="BK176" i="1"/>
  <c r="BI176" i="1"/>
  <c r="BB164" i="1"/>
  <c r="BN164" i="1"/>
  <c r="BC164" i="1"/>
  <c r="BO164" i="1"/>
  <c r="BD164" i="1"/>
  <c r="BE164" i="1"/>
  <c r="BF164" i="1"/>
  <c r="BG164" i="1"/>
  <c r="BH164" i="1"/>
  <c r="BI164" i="1"/>
  <c r="BJ164" i="1"/>
  <c r="BK164" i="1"/>
  <c r="BN152" i="1"/>
  <c r="BC152" i="1"/>
  <c r="BO152" i="1"/>
  <c r="BD152" i="1"/>
  <c r="BE152" i="1"/>
  <c r="BF152" i="1"/>
  <c r="BJ152" i="1"/>
  <c r="BK152" i="1"/>
  <c r="BB140" i="1"/>
  <c r="BN140" i="1"/>
  <c r="BC140" i="1"/>
  <c r="BO140" i="1"/>
  <c r="BD140" i="1"/>
  <c r="BE140" i="1"/>
  <c r="BF140" i="1"/>
  <c r="BG140" i="1"/>
  <c r="BH140" i="1"/>
  <c r="BI140" i="1"/>
  <c r="BJ140" i="1"/>
  <c r="BK140" i="1"/>
  <c r="BN128" i="1"/>
  <c r="BC128" i="1"/>
  <c r="BO128" i="1"/>
  <c r="BD128" i="1"/>
  <c r="BE128" i="1"/>
  <c r="BF128" i="1"/>
  <c r="BI128" i="1"/>
  <c r="BJ128" i="1"/>
  <c r="BK128" i="1"/>
  <c r="BH116" i="1"/>
  <c r="BI116" i="1"/>
  <c r="BJ116" i="1"/>
  <c r="BK116" i="1"/>
  <c r="BO116" i="1"/>
  <c r="BF116" i="1"/>
  <c r="BG116" i="1"/>
  <c r="BN116" i="1"/>
  <c r="BC116" i="1"/>
  <c r="BD116" i="1"/>
  <c r="BE116" i="1"/>
  <c r="BB104" i="1"/>
  <c r="BH104" i="1"/>
  <c r="BI104" i="1"/>
  <c r="BJ104" i="1"/>
  <c r="BK104" i="1"/>
  <c r="BE104" i="1"/>
  <c r="BF104" i="1"/>
  <c r="BG104" i="1"/>
  <c r="BN104" i="1"/>
  <c r="BC104" i="1"/>
  <c r="BD104" i="1"/>
  <c r="BO104" i="1"/>
  <c r="BB92" i="1"/>
  <c r="BH92" i="1"/>
  <c r="BI92" i="1"/>
  <c r="BJ92" i="1"/>
  <c r="BK92" i="1"/>
  <c r="BC92" i="1"/>
  <c r="BD92" i="1"/>
  <c r="BN92" i="1"/>
  <c r="BO92" i="1"/>
  <c r="BE92" i="1"/>
  <c r="BF92" i="1"/>
  <c r="BG92" i="1"/>
  <c r="BC80" i="1"/>
  <c r="BO80" i="1"/>
  <c r="BD80" i="1"/>
  <c r="BE80" i="1"/>
  <c r="BF80" i="1"/>
  <c r="BG80" i="1"/>
  <c r="BN80" i="1"/>
  <c r="BH80" i="1"/>
  <c r="BI80" i="1"/>
  <c r="BJ80" i="1"/>
  <c r="BK80" i="1"/>
  <c r="BC68" i="1"/>
  <c r="BO68" i="1"/>
  <c r="BD68" i="1"/>
  <c r="BE68" i="1"/>
  <c r="BF68" i="1"/>
  <c r="BG68" i="1"/>
  <c r="BI68" i="1"/>
  <c r="BJ68" i="1"/>
  <c r="BK68" i="1"/>
  <c r="BH68" i="1"/>
  <c r="BN68" i="1"/>
  <c r="BC56" i="1"/>
  <c r="BO56" i="1"/>
  <c r="BD56" i="1"/>
  <c r="BE56" i="1"/>
  <c r="BF56" i="1"/>
  <c r="BG56" i="1"/>
  <c r="BH56" i="1"/>
  <c r="BI56" i="1"/>
  <c r="BJ56" i="1"/>
  <c r="BK56" i="1"/>
  <c r="BN56" i="1"/>
  <c r="BB44" i="1"/>
  <c r="BC44" i="1"/>
  <c r="BO44" i="1"/>
  <c r="BD44" i="1"/>
  <c r="BE44" i="1"/>
  <c r="BF44" i="1"/>
  <c r="BG44" i="1"/>
  <c r="BK44" i="1"/>
  <c r="BN44" i="1"/>
  <c r="BH44" i="1"/>
  <c r="BI44" i="1"/>
  <c r="BJ44" i="1"/>
  <c r="BB32" i="1"/>
  <c r="BC32" i="1"/>
  <c r="BO32" i="1"/>
  <c r="BD32" i="1"/>
  <c r="BE32" i="1"/>
  <c r="BF32" i="1"/>
  <c r="BG32" i="1"/>
  <c r="BH32" i="1"/>
  <c r="BI32" i="1"/>
  <c r="BJ32" i="1"/>
  <c r="BN32" i="1"/>
  <c r="BK32" i="1"/>
  <c r="BD501" i="1"/>
  <c r="BO499" i="1"/>
  <c r="BH498" i="1"/>
  <c r="BE497" i="1"/>
  <c r="BK495" i="1"/>
  <c r="BH494" i="1"/>
  <c r="BN492" i="1"/>
  <c r="BK491" i="1"/>
  <c r="BD490" i="1"/>
  <c r="BN488" i="1"/>
  <c r="BG487" i="1"/>
  <c r="BC486" i="1"/>
  <c r="BG484" i="1"/>
  <c r="BK482" i="1"/>
  <c r="BO480" i="1"/>
  <c r="BK479" i="1"/>
  <c r="BO477" i="1"/>
  <c r="BF476" i="1"/>
  <c r="BO474" i="1"/>
  <c r="BF473" i="1"/>
  <c r="BJ471" i="1"/>
  <c r="BN469" i="1"/>
  <c r="BJ468" i="1"/>
  <c r="BN466" i="1"/>
  <c r="BE465" i="1"/>
  <c r="BN463" i="1"/>
  <c r="BE462" i="1"/>
  <c r="BI460" i="1"/>
  <c r="BI457" i="1"/>
  <c r="BD454" i="1"/>
  <c r="BD451" i="1"/>
  <c r="BH449" i="1"/>
  <c r="BH446" i="1"/>
  <c r="BC443" i="1"/>
  <c r="BC440" i="1"/>
  <c r="BG438" i="1"/>
  <c r="BK436" i="1"/>
  <c r="BG435" i="1"/>
  <c r="BK433" i="1"/>
  <c r="BO431" i="1"/>
  <c r="BK430" i="1"/>
  <c r="BO428" i="1"/>
  <c r="BO426" i="1"/>
  <c r="BO424" i="1"/>
  <c r="BG423" i="1"/>
  <c r="BF421" i="1"/>
  <c r="BK418" i="1"/>
  <c r="BD414" i="1"/>
  <c r="BI411" i="1"/>
  <c r="BN403" i="1"/>
  <c r="BC401" i="1"/>
  <c r="BJ398" i="1"/>
  <c r="BN392" i="1"/>
  <c r="BC390" i="1"/>
  <c r="BJ387" i="1"/>
  <c r="BN381" i="1"/>
  <c r="BO376" i="1"/>
  <c r="BN370" i="1"/>
  <c r="BO365" i="1"/>
  <c r="BD363" i="1"/>
  <c r="BK360" i="1"/>
  <c r="BK357" i="1"/>
  <c r="BE354" i="1"/>
  <c r="BH350" i="1"/>
  <c r="BI342" i="1"/>
  <c r="BK337" i="1"/>
  <c r="BH334" i="1"/>
  <c r="BN328" i="1"/>
  <c r="BO318" i="1"/>
  <c r="BG315" i="1"/>
  <c r="BJ310" i="1"/>
  <c r="BC305" i="1"/>
  <c r="BH301" i="1"/>
  <c r="BK296" i="1"/>
  <c r="BJ283" i="1"/>
  <c r="BD277" i="1"/>
  <c r="BI268" i="1"/>
  <c r="BF260" i="1"/>
  <c r="BJ244" i="1"/>
  <c r="BG236" i="1"/>
  <c r="BD227" i="1"/>
  <c r="BO216" i="1"/>
  <c r="BN199" i="1"/>
  <c r="BD185" i="1"/>
  <c r="BE160" i="1"/>
  <c r="BE146" i="1"/>
  <c r="BF130" i="1"/>
  <c r="BG119" i="1"/>
  <c r="BK95" i="1"/>
  <c r="BC62" i="1"/>
  <c r="BH23" i="1"/>
  <c r="BB491" i="1"/>
  <c r="BB263" i="1"/>
  <c r="BB208" i="1"/>
  <c r="BB136" i="1"/>
  <c r="BO7" i="1"/>
  <c r="BB344" i="1"/>
  <c r="BB236" i="1"/>
  <c r="BB426" i="1"/>
  <c r="BB354" i="1"/>
  <c r="BB78" i="1"/>
  <c r="BB388" i="1"/>
  <c r="BB220" i="1"/>
  <c r="BN7" i="1"/>
  <c r="BB481" i="1"/>
  <c r="BB49" i="1"/>
  <c r="BB83" i="1"/>
  <c r="BB484" i="1"/>
  <c r="BB280" i="1"/>
  <c r="BB380" i="1"/>
  <c r="BB23" i="1"/>
  <c r="BB90" i="1"/>
  <c r="BB8" i="1"/>
  <c r="BB25" i="1"/>
  <c r="BB111" i="1"/>
  <c r="BB464" i="1"/>
  <c r="BB392" i="1"/>
  <c r="BB80" i="1"/>
  <c r="BB330" i="1"/>
  <c r="BB88" i="1"/>
  <c r="BK7" i="1"/>
  <c r="BB272" i="1"/>
  <c r="BB260" i="1"/>
  <c r="BB56" i="1"/>
  <c r="BB162" i="1"/>
  <c r="BB472" i="1"/>
  <c r="BJ7" i="1"/>
  <c r="BB455" i="1"/>
  <c r="BB203" i="1"/>
  <c r="BB119" i="1"/>
  <c r="BB52" i="1"/>
  <c r="BI7" i="1"/>
  <c r="BB440" i="1"/>
  <c r="BB152" i="1"/>
  <c r="BB68" i="1"/>
  <c r="BB460" i="1"/>
  <c r="BB292" i="1"/>
  <c r="BB268" i="1"/>
  <c r="BB160" i="1"/>
  <c r="BB148" i="1"/>
  <c r="BB483" i="1"/>
  <c r="BB135" i="1"/>
  <c r="BB63" i="1"/>
  <c r="BB445" i="1"/>
  <c r="BB294" i="1"/>
  <c r="BB150" i="1"/>
  <c r="BB400" i="1"/>
  <c r="BB376" i="1"/>
  <c r="BB316" i="1"/>
  <c r="BB76" i="1"/>
  <c r="BG7" i="1"/>
  <c r="BB212" i="1"/>
  <c r="BB116" i="1"/>
  <c r="BB11" i="1"/>
  <c r="BB126" i="1"/>
  <c r="BB20" i="1"/>
  <c r="BB340" i="1"/>
  <c r="BB184" i="1"/>
  <c r="BB124" i="1"/>
  <c r="BF7" i="1"/>
  <c r="BB24" i="1"/>
  <c r="BB500" i="1"/>
  <c r="BB488" i="1"/>
  <c r="BB332" i="1"/>
  <c r="BB320" i="1"/>
  <c r="BB366" i="1"/>
  <c r="BB364" i="1"/>
  <c r="BE7" i="1"/>
  <c r="BB13" i="1"/>
  <c r="BB471" i="1"/>
  <c r="BB73" i="1"/>
  <c r="BB496" i="1"/>
  <c r="BB412" i="1"/>
  <c r="BD7" i="1"/>
  <c r="BB493" i="1"/>
  <c r="BB457" i="1"/>
  <c r="BB313" i="1"/>
  <c r="BB241" i="1"/>
  <c r="BB318" i="1"/>
  <c r="BB256" i="1"/>
  <c r="BB453" i="1"/>
  <c r="BB237" i="1"/>
  <c r="BB141" i="1"/>
  <c r="BC7" i="1"/>
  <c r="BB194" i="1"/>
  <c r="BB178" i="1"/>
  <c r="BB17" i="1"/>
  <c r="BB149" i="1"/>
  <c r="BB77" i="1"/>
  <c r="BB490" i="1"/>
  <c r="BB418" i="1"/>
  <c r="BB358" i="1"/>
  <c r="BB34" i="1"/>
  <c r="BB356" i="1"/>
  <c r="BB128" i="1"/>
  <c r="BB469" i="1"/>
  <c r="BB397" i="1"/>
  <c r="BB145" i="1"/>
  <c r="BB103" i="1"/>
  <c r="BB43" i="1"/>
  <c r="BB28" i="1"/>
  <c r="BB161" i="1"/>
  <c r="BB238" i="1"/>
  <c r="BB154" i="1"/>
  <c r="BB142" i="1"/>
  <c r="BB118" i="1"/>
  <c r="BB146" i="1"/>
  <c r="BB342" i="1"/>
  <c r="BB258" i="1"/>
  <c r="BB350" i="1"/>
  <c r="BB443" i="1"/>
  <c r="BB215" i="1"/>
  <c r="BB179" i="1"/>
  <c r="AL11" i="1"/>
  <c r="F14" i="3" s="1"/>
  <c r="AN7" i="1"/>
  <c r="AR473" i="1"/>
  <c r="AR323" i="1"/>
  <c r="AN323" i="1"/>
  <c r="AM323" i="1"/>
  <c r="AN314" i="1"/>
  <c r="AQ293" i="1"/>
  <c r="AR399" i="1"/>
  <c r="AM215" i="1"/>
  <c r="AN201" i="1"/>
  <c r="AN392" i="1"/>
  <c r="AO381" i="1"/>
  <c r="AN381" i="1"/>
  <c r="AO177" i="1"/>
  <c r="AQ167" i="1"/>
  <c r="AN442" i="1"/>
  <c r="AM360" i="1"/>
  <c r="AN275" i="1"/>
  <c r="AO437" i="1"/>
  <c r="AR359" i="1"/>
  <c r="AO271" i="1"/>
  <c r="AN437" i="1"/>
  <c r="AQ359" i="1"/>
  <c r="AQ269" i="1"/>
  <c r="AP64" i="1"/>
  <c r="AM492" i="1"/>
  <c r="AP431" i="1"/>
  <c r="AR249" i="1"/>
  <c r="AN429" i="1"/>
  <c r="AN341" i="1"/>
  <c r="AR467" i="1"/>
  <c r="AN420" i="1"/>
  <c r="AP36" i="1"/>
  <c r="AP46" i="1"/>
  <c r="AR419" i="1"/>
  <c r="AP375" i="1"/>
  <c r="AN339" i="1"/>
  <c r="AN285" i="1"/>
  <c r="AQ156" i="1"/>
  <c r="AO36" i="1"/>
  <c r="AR458" i="1"/>
  <c r="AO375" i="1"/>
  <c r="AO231" i="1"/>
  <c r="AP110" i="1"/>
  <c r="AQ23" i="1"/>
  <c r="AN250" i="1"/>
  <c r="AR295" i="1"/>
  <c r="AQ457" i="1"/>
  <c r="AM411" i="1"/>
  <c r="AN375" i="1"/>
  <c r="AP229" i="1"/>
  <c r="AO110" i="1"/>
  <c r="AP23" i="1"/>
  <c r="AR391" i="1"/>
  <c r="AO187" i="1"/>
  <c r="AO367" i="1"/>
  <c r="AN333" i="1"/>
  <c r="AM491" i="1"/>
  <c r="AP491" i="1"/>
  <c r="AO491" i="1"/>
  <c r="AQ491" i="1"/>
  <c r="AN491" i="1"/>
  <c r="AM479" i="1"/>
  <c r="AP479" i="1"/>
  <c r="AQ479" i="1"/>
  <c r="AR479" i="1"/>
  <c r="AP473" i="1"/>
  <c r="AN473" i="1"/>
  <c r="AM473" i="1"/>
  <c r="AO473" i="1"/>
  <c r="AP452" i="1"/>
  <c r="AR452" i="1"/>
  <c r="AM434" i="1"/>
  <c r="AN434" i="1"/>
  <c r="AR434" i="1"/>
  <c r="AM422" i="1"/>
  <c r="AR422" i="1"/>
  <c r="AR413" i="1"/>
  <c r="AN413" i="1"/>
  <c r="AO413" i="1"/>
  <c r="AP413" i="1"/>
  <c r="AQ413" i="1"/>
  <c r="AM413" i="1"/>
  <c r="AM407" i="1"/>
  <c r="AN407" i="1"/>
  <c r="AO407" i="1"/>
  <c r="AP407" i="1"/>
  <c r="AM398" i="1"/>
  <c r="AR398" i="1"/>
  <c r="AR386" i="1"/>
  <c r="AM386" i="1"/>
  <c r="AN386" i="1"/>
  <c r="AO371" i="1"/>
  <c r="AM371" i="1"/>
  <c r="AN371" i="1"/>
  <c r="AR365" i="1"/>
  <c r="AO365" i="1"/>
  <c r="AP365" i="1"/>
  <c r="AQ365" i="1"/>
  <c r="AM353" i="1"/>
  <c r="AO353" i="1"/>
  <c r="AR317" i="1"/>
  <c r="AM317" i="1"/>
  <c r="AN317" i="1"/>
  <c r="AO317" i="1"/>
  <c r="AQ317" i="1"/>
  <c r="AP317" i="1"/>
  <c r="AM305" i="1"/>
  <c r="AO305" i="1"/>
  <c r="AP305" i="1"/>
  <c r="AQ305" i="1"/>
  <c r="AM278" i="1"/>
  <c r="AR278" i="1"/>
  <c r="AM272" i="1"/>
  <c r="AN272" i="1"/>
  <c r="AN260" i="1"/>
  <c r="AR260" i="1"/>
  <c r="AM239" i="1"/>
  <c r="AP239" i="1"/>
  <c r="AQ239" i="1"/>
  <c r="AR239" i="1"/>
  <c r="AO215" i="1"/>
  <c r="AP215" i="1"/>
  <c r="AQ215" i="1"/>
  <c r="AR215" i="1"/>
  <c r="AN188" i="1"/>
  <c r="AM188" i="1"/>
  <c r="AM161" i="1"/>
  <c r="AN161" i="1"/>
  <c r="AO161" i="1"/>
  <c r="AP161" i="1"/>
  <c r="AQ134" i="1"/>
  <c r="AO134" i="1"/>
  <c r="AP134" i="1"/>
  <c r="AM113" i="1"/>
  <c r="AO113" i="1"/>
  <c r="AP113" i="1"/>
  <c r="AN113" i="1"/>
  <c r="AN59" i="1"/>
  <c r="AO59" i="1"/>
  <c r="AP19" i="1"/>
  <c r="AM19" i="1"/>
  <c r="AO19" i="1"/>
  <c r="AN19" i="1"/>
  <c r="AP467" i="1"/>
  <c r="AN335" i="1"/>
  <c r="AN263" i="1"/>
  <c r="AR131" i="1"/>
  <c r="AN497" i="1"/>
  <c r="AO497" i="1"/>
  <c r="AP497" i="1"/>
  <c r="AQ497" i="1"/>
  <c r="AR497" i="1"/>
  <c r="AO464" i="1"/>
  <c r="AR464" i="1"/>
  <c r="AM464" i="1"/>
  <c r="AN464" i="1"/>
  <c r="AM449" i="1"/>
  <c r="AN449" i="1"/>
  <c r="AO449" i="1"/>
  <c r="AM425" i="1"/>
  <c r="AO425" i="1"/>
  <c r="AQ425" i="1"/>
  <c r="AP425" i="1"/>
  <c r="AR425" i="1"/>
  <c r="AM404" i="1"/>
  <c r="AN404" i="1"/>
  <c r="AR404" i="1"/>
  <c r="AO395" i="1"/>
  <c r="AN395" i="1"/>
  <c r="AR395" i="1"/>
  <c r="AM395" i="1"/>
  <c r="AM380" i="1"/>
  <c r="AN380" i="1"/>
  <c r="AR380" i="1"/>
  <c r="AM362" i="1"/>
  <c r="AN362" i="1"/>
  <c r="AR362" i="1"/>
  <c r="AN356" i="1"/>
  <c r="AR356" i="1"/>
  <c r="AR341" i="1"/>
  <c r="AO341" i="1"/>
  <c r="AP341" i="1"/>
  <c r="AQ341" i="1"/>
  <c r="AM332" i="1"/>
  <c r="AN332" i="1"/>
  <c r="AM326" i="1"/>
  <c r="AR326" i="1"/>
  <c r="AM320" i="1"/>
  <c r="AN320" i="1"/>
  <c r="AM308" i="1"/>
  <c r="AN308" i="1"/>
  <c r="AR308" i="1"/>
  <c r="AR293" i="1"/>
  <c r="AM293" i="1"/>
  <c r="AM266" i="1"/>
  <c r="AN266" i="1"/>
  <c r="AR266" i="1"/>
  <c r="AM257" i="1"/>
  <c r="AP257" i="1"/>
  <c r="AO257" i="1"/>
  <c r="AQ257" i="1"/>
  <c r="AR257" i="1"/>
  <c r="AR245" i="1"/>
  <c r="AM245" i="1"/>
  <c r="AN245" i="1"/>
  <c r="AM221" i="1"/>
  <c r="AR221" i="1"/>
  <c r="AP221" i="1"/>
  <c r="AQ221" i="1"/>
  <c r="AP209" i="1"/>
  <c r="AQ209" i="1"/>
  <c r="AR209" i="1"/>
  <c r="AM191" i="1"/>
  <c r="AN191" i="1"/>
  <c r="AR191" i="1"/>
  <c r="AM182" i="1"/>
  <c r="AN182" i="1"/>
  <c r="AP170" i="1"/>
  <c r="AO170" i="1"/>
  <c r="AQ170" i="1"/>
  <c r="AN119" i="1"/>
  <c r="AP119" i="1"/>
  <c r="AO119" i="1"/>
  <c r="AM71" i="1"/>
  <c r="AN71" i="1"/>
  <c r="AO71" i="1"/>
  <c r="AP71" i="1"/>
  <c r="AQ467" i="1"/>
  <c r="AR410" i="1"/>
  <c r="AM356" i="1"/>
  <c r="AO293" i="1"/>
  <c r="AR233" i="1"/>
  <c r="AP155" i="1"/>
  <c r="AN410" i="1"/>
  <c r="AR311" i="1"/>
  <c r="AO467" i="1"/>
  <c r="AQ389" i="1"/>
  <c r="AR353" i="1"/>
  <c r="AP233" i="1"/>
  <c r="AR197" i="1"/>
  <c r="AN467" i="1"/>
  <c r="AR374" i="1"/>
  <c r="AP311" i="1"/>
  <c r="AQ35" i="1"/>
  <c r="AM468" i="1"/>
  <c r="AN468" i="1"/>
  <c r="AM462" i="1"/>
  <c r="AN462" i="1"/>
  <c r="AM447" i="1"/>
  <c r="AQ447" i="1"/>
  <c r="AR447" i="1"/>
  <c r="AN396" i="1"/>
  <c r="AR396" i="1"/>
  <c r="AM384" i="1"/>
  <c r="AN384" i="1"/>
  <c r="AM378" i="1"/>
  <c r="AN378" i="1"/>
  <c r="AR378" i="1"/>
  <c r="AQ369" i="1"/>
  <c r="AR369" i="1"/>
  <c r="AM351" i="1"/>
  <c r="AQ351" i="1"/>
  <c r="AR351" i="1"/>
  <c r="AM327" i="1"/>
  <c r="AP327" i="1"/>
  <c r="AQ327" i="1"/>
  <c r="AR327" i="1"/>
  <c r="AR309" i="1"/>
  <c r="AP309" i="1"/>
  <c r="AQ309" i="1"/>
  <c r="AO309" i="1"/>
  <c r="AM303" i="1"/>
  <c r="AO303" i="1"/>
  <c r="AN303" i="1"/>
  <c r="AR300" i="1"/>
  <c r="AN300" i="1"/>
  <c r="AM291" i="1"/>
  <c r="AN291" i="1"/>
  <c r="AR285" i="1"/>
  <c r="AO285" i="1"/>
  <c r="AP285" i="1"/>
  <c r="AQ285" i="1"/>
  <c r="AQ273" i="1"/>
  <c r="AR273" i="1"/>
  <c r="AR261" i="1"/>
  <c r="AM261" i="1"/>
  <c r="AN261" i="1"/>
  <c r="AO261" i="1"/>
  <c r="AM255" i="1"/>
  <c r="AQ255" i="1"/>
  <c r="AR255" i="1"/>
  <c r="AP126" i="1"/>
  <c r="AQ126" i="1"/>
  <c r="AO105" i="1"/>
  <c r="AP105" i="1"/>
  <c r="AP42" i="1"/>
  <c r="AQ42" i="1"/>
  <c r="AR42" i="1"/>
  <c r="AP449" i="1"/>
  <c r="AM429" i="1"/>
  <c r="AQ407" i="1"/>
  <c r="AO389" i="1"/>
  <c r="AR371" i="1"/>
  <c r="AP353" i="1"/>
  <c r="AM333" i="1"/>
  <c r="AR284" i="1"/>
  <c r="AP261" i="1"/>
  <c r="AN179" i="1"/>
  <c r="AM497" i="1"/>
  <c r="AO479" i="1"/>
  <c r="AR402" i="1"/>
  <c r="AQ383" i="1"/>
  <c r="AR332" i="1"/>
  <c r="AR305" i="1"/>
  <c r="AN284" i="1"/>
  <c r="AM260" i="1"/>
  <c r="AO500" i="1"/>
  <c r="AM500" i="1"/>
  <c r="AN500" i="1"/>
  <c r="AR500" i="1"/>
  <c r="AM485" i="1"/>
  <c r="AN485" i="1"/>
  <c r="AO470" i="1"/>
  <c r="AN470" i="1"/>
  <c r="AR470" i="1"/>
  <c r="AM470" i="1"/>
  <c r="AM461" i="1"/>
  <c r="AN461" i="1"/>
  <c r="AQ461" i="1"/>
  <c r="AR461" i="1"/>
  <c r="AM446" i="1"/>
  <c r="AR446" i="1"/>
  <c r="AM440" i="1"/>
  <c r="AN440" i="1"/>
  <c r="AM428" i="1"/>
  <c r="AN428" i="1"/>
  <c r="AR428" i="1"/>
  <c r="AO419" i="1"/>
  <c r="AM419" i="1"/>
  <c r="AM377" i="1"/>
  <c r="AR377" i="1"/>
  <c r="AP377" i="1"/>
  <c r="AQ377" i="1"/>
  <c r="AM368" i="1"/>
  <c r="AN368" i="1"/>
  <c r="AO359" i="1"/>
  <c r="AM359" i="1"/>
  <c r="AN359" i="1"/>
  <c r="AM350" i="1"/>
  <c r="AR350" i="1"/>
  <c r="AM338" i="1"/>
  <c r="AN338" i="1"/>
  <c r="AR338" i="1"/>
  <c r="AM302" i="1"/>
  <c r="AR302" i="1"/>
  <c r="AM296" i="1"/>
  <c r="AN296" i="1"/>
  <c r="AM287" i="1"/>
  <c r="AN287" i="1"/>
  <c r="AO287" i="1"/>
  <c r="AP287" i="1"/>
  <c r="AQ287" i="1"/>
  <c r="AR287" i="1"/>
  <c r="AM281" i="1"/>
  <c r="AP281" i="1"/>
  <c r="AQ281" i="1"/>
  <c r="AR281" i="1"/>
  <c r="AO281" i="1"/>
  <c r="AO251" i="1"/>
  <c r="AR251" i="1"/>
  <c r="AN251" i="1"/>
  <c r="AP236" i="1"/>
  <c r="AQ236" i="1"/>
  <c r="AM227" i="1"/>
  <c r="AN227" i="1"/>
  <c r="AO227" i="1"/>
  <c r="AM173" i="1"/>
  <c r="AN173" i="1"/>
  <c r="AO173" i="1"/>
  <c r="AP173" i="1"/>
  <c r="AQ143" i="1"/>
  <c r="AR143" i="1"/>
  <c r="AQ122" i="1"/>
  <c r="AO122" i="1"/>
  <c r="AP122" i="1"/>
  <c r="AM83" i="1"/>
  <c r="AN83" i="1"/>
  <c r="AO83" i="1"/>
  <c r="AP74" i="1"/>
  <c r="AO74" i="1"/>
  <c r="AO65" i="1"/>
  <c r="AP65" i="1"/>
  <c r="AN65" i="1"/>
  <c r="AM29" i="1"/>
  <c r="AN29" i="1"/>
  <c r="AO29" i="1"/>
  <c r="AP29" i="1"/>
  <c r="AO431" i="1"/>
  <c r="AM314" i="1"/>
  <c r="AQ485" i="1"/>
  <c r="AP485" i="1"/>
  <c r="AQ449" i="1"/>
  <c r="AR407" i="1"/>
  <c r="AQ353" i="1"/>
  <c r="AR74" i="1"/>
  <c r="AO501" i="1"/>
  <c r="AM501" i="1"/>
  <c r="AN444" i="1"/>
  <c r="AR444" i="1"/>
  <c r="AM423" i="1"/>
  <c r="AN423" i="1"/>
  <c r="AO423" i="1"/>
  <c r="AR423" i="1"/>
  <c r="AQ393" i="1"/>
  <c r="AR393" i="1"/>
  <c r="AM387" i="1"/>
  <c r="AN387" i="1"/>
  <c r="AR381" i="1"/>
  <c r="AQ381" i="1"/>
  <c r="AM336" i="1"/>
  <c r="AN336" i="1"/>
  <c r="AN315" i="1"/>
  <c r="AM315" i="1"/>
  <c r="AN288" i="1"/>
  <c r="AM288" i="1"/>
  <c r="AM282" i="1"/>
  <c r="AN282" i="1"/>
  <c r="AR282" i="1"/>
  <c r="AM237" i="1"/>
  <c r="AQ237" i="1"/>
  <c r="AN237" i="1"/>
  <c r="AP237" i="1"/>
  <c r="AO237" i="1"/>
  <c r="AR237" i="1"/>
  <c r="AM192" i="1"/>
  <c r="AN192" i="1"/>
  <c r="AR192" i="1"/>
  <c r="AR93" i="1"/>
  <c r="AQ93" i="1"/>
  <c r="AM93" i="1"/>
  <c r="AM87" i="1"/>
  <c r="AR87" i="1"/>
  <c r="AN87" i="1"/>
  <c r="AQ45" i="1"/>
  <c r="AR45" i="1"/>
  <c r="AN501" i="1"/>
  <c r="AQ74" i="1"/>
  <c r="AN479" i="1"/>
  <c r="AO461" i="1"/>
  <c r="AR441" i="1"/>
  <c r="AP423" i="1"/>
  <c r="AN402" i="1"/>
  <c r="AN365" i="1"/>
  <c r="AQ345" i="1"/>
  <c r="AO327" i="1"/>
  <c r="AR303" i="1"/>
  <c r="AM251" i="1"/>
  <c r="AR216" i="1"/>
  <c r="AQ177" i="1"/>
  <c r="AP62" i="1"/>
  <c r="AO494" i="1"/>
  <c r="AN494" i="1"/>
  <c r="AR494" i="1"/>
  <c r="AO488" i="1"/>
  <c r="AN488" i="1"/>
  <c r="AR488" i="1"/>
  <c r="AO482" i="1"/>
  <c r="AN482" i="1"/>
  <c r="AM482" i="1"/>
  <c r="AR482" i="1"/>
  <c r="AO476" i="1"/>
  <c r="AR476" i="1"/>
  <c r="AQ455" i="1"/>
  <c r="AM455" i="1"/>
  <c r="AO455" i="1"/>
  <c r="AN455" i="1"/>
  <c r="AP455" i="1"/>
  <c r="AO443" i="1"/>
  <c r="AM443" i="1"/>
  <c r="AN443" i="1"/>
  <c r="AR443" i="1"/>
  <c r="AR437" i="1"/>
  <c r="AQ437" i="1"/>
  <c r="AQ431" i="1"/>
  <c r="AR431" i="1"/>
  <c r="AM416" i="1"/>
  <c r="AN416" i="1"/>
  <c r="AM401" i="1"/>
  <c r="AP401" i="1"/>
  <c r="AQ401" i="1"/>
  <c r="AR401" i="1"/>
  <c r="AR389" i="1"/>
  <c r="AM389" i="1"/>
  <c r="AN389" i="1"/>
  <c r="AM383" i="1"/>
  <c r="AN383" i="1"/>
  <c r="AO383" i="1"/>
  <c r="AR383" i="1"/>
  <c r="AO347" i="1"/>
  <c r="AR347" i="1"/>
  <c r="AM347" i="1"/>
  <c r="AN347" i="1"/>
  <c r="AQ335" i="1"/>
  <c r="AR335" i="1"/>
  <c r="AO335" i="1"/>
  <c r="AP335" i="1"/>
  <c r="AM329" i="1"/>
  <c r="AR329" i="1"/>
  <c r="AQ329" i="1"/>
  <c r="AO329" i="1"/>
  <c r="AP329" i="1"/>
  <c r="AM311" i="1"/>
  <c r="AN311" i="1"/>
  <c r="AO311" i="1"/>
  <c r="AO299" i="1"/>
  <c r="AM299" i="1"/>
  <c r="AN299" i="1"/>
  <c r="AR299" i="1"/>
  <c r="AN290" i="1"/>
  <c r="AR290" i="1"/>
  <c r="AM290" i="1"/>
  <c r="AO275" i="1"/>
  <c r="AM275" i="1"/>
  <c r="AR269" i="1"/>
  <c r="AM269" i="1"/>
  <c r="AN269" i="1"/>
  <c r="AO269" i="1"/>
  <c r="AR263" i="1"/>
  <c r="AO263" i="1"/>
  <c r="AP263" i="1"/>
  <c r="AQ263" i="1"/>
  <c r="AM254" i="1"/>
  <c r="AR254" i="1"/>
  <c r="AQ218" i="1"/>
  <c r="AR218" i="1"/>
  <c r="AP212" i="1"/>
  <c r="AR212" i="1"/>
  <c r="AQ212" i="1"/>
  <c r="AR185" i="1"/>
  <c r="AO185" i="1"/>
  <c r="AP185" i="1"/>
  <c r="AQ185" i="1"/>
  <c r="AM131" i="1"/>
  <c r="AN131" i="1"/>
  <c r="AO125" i="1"/>
  <c r="AP125" i="1"/>
  <c r="AO41" i="1"/>
  <c r="AP41" i="1"/>
  <c r="AN41" i="1"/>
  <c r="AM452" i="1"/>
  <c r="AP83" i="1"/>
  <c r="AR485" i="1"/>
  <c r="AN431" i="1"/>
  <c r="AN293" i="1"/>
  <c r="AO155" i="1"/>
  <c r="AQ131" i="1"/>
  <c r="AP495" i="1"/>
  <c r="AM495" i="1"/>
  <c r="AN495" i="1"/>
  <c r="AM489" i="1"/>
  <c r="AN489" i="1"/>
  <c r="AO489" i="1"/>
  <c r="AP489" i="1"/>
  <c r="AM483" i="1"/>
  <c r="AN483" i="1"/>
  <c r="AO483" i="1"/>
  <c r="AM477" i="1"/>
  <c r="AN477" i="1"/>
  <c r="AR477" i="1"/>
  <c r="AM471" i="1"/>
  <c r="AQ471" i="1"/>
  <c r="AR471" i="1"/>
  <c r="AM465" i="1"/>
  <c r="AP465" i="1"/>
  <c r="AQ465" i="1"/>
  <c r="AR465" i="1"/>
  <c r="AM459" i="1"/>
  <c r="AQ459" i="1"/>
  <c r="AR459" i="1"/>
  <c r="AM453" i="1"/>
  <c r="AN453" i="1"/>
  <c r="AM435" i="1"/>
  <c r="AN435" i="1"/>
  <c r="AM432" i="1"/>
  <c r="AN432" i="1"/>
  <c r="AR426" i="1"/>
  <c r="AN426" i="1"/>
  <c r="AR405" i="1"/>
  <c r="AO405" i="1"/>
  <c r="AP405" i="1"/>
  <c r="AQ405" i="1"/>
  <c r="AM399" i="1"/>
  <c r="AO399" i="1"/>
  <c r="AP399" i="1"/>
  <c r="AN399" i="1"/>
  <c r="AR357" i="1"/>
  <c r="AM357" i="1"/>
  <c r="AN357" i="1"/>
  <c r="AO357" i="1"/>
  <c r="AP357" i="1"/>
  <c r="AQ357" i="1"/>
  <c r="AR348" i="1"/>
  <c r="AN348" i="1"/>
  <c r="AN330" i="1"/>
  <c r="AR330" i="1"/>
  <c r="AN324" i="1"/>
  <c r="AR324" i="1"/>
  <c r="AN306" i="1"/>
  <c r="AR306" i="1"/>
  <c r="AM279" i="1"/>
  <c r="AN279" i="1"/>
  <c r="AP279" i="1"/>
  <c r="AO279" i="1"/>
  <c r="AM264" i="1"/>
  <c r="AN264" i="1"/>
  <c r="AN252" i="1"/>
  <c r="AR252" i="1"/>
  <c r="AP234" i="1"/>
  <c r="AQ234" i="1"/>
  <c r="AR234" i="1"/>
  <c r="AM213" i="1"/>
  <c r="AN213" i="1"/>
  <c r="AO213" i="1"/>
  <c r="AQ138" i="1"/>
  <c r="AR138" i="1"/>
  <c r="AM117" i="1"/>
  <c r="AN117" i="1"/>
  <c r="AM81" i="1"/>
  <c r="AN81" i="1"/>
  <c r="AQ54" i="1"/>
  <c r="AR54" i="1"/>
  <c r="AP131" i="1"/>
  <c r="AM494" i="1"/>
  <c r="AN476" i="1"/>
  <c r="AP459" i="1"/>
  <c r="AP437" i="1"/>
  <c r="AO401" i="1"/>
  <c r="AP381" i="1"/>
  <c r="AM365" i="1"/>
  <c r="AN344" i="1"/>
  <c r="AN327" i="1"/>
  <c r="AQ303" i="1"/>
  <c r="AQ216" i="1"/>
  <c r="AP177" i="1"/>
  <c r="AO62" i="1"/>
  <c r="AR421" i="1"/>
  <c r="AO421" i="1"/>
  <c r="AO14" i="1"/>
  <c r="AP14" i="1"/>
  <c r="AQ14" i="1"/>
  <c r="AM23" i="1"/>
  <c r="AR23" i="1"/>
  <c r="AN11" i="1"/>
  <c r="AO11" i="1"/>
  <c r="AP11" i="1"/>
  <c r="AO325" i="1"/>
  <c r="AO223" i="1"/>
  <c r="AP208" i="1"/>
  <c r="AO448" i="1"/>
  <c r="AQ448" i="1"/>
  <c r="AP448" i="1"/>
  <c r="AR448" i="1"/>
  <c r="AO427" i="1"/>
  <c r="AP427" i="1"/>
  <c r="AQ427" i="1"/>
  <c r="AR427" i="1"/>
  <c r="AO424" i="1"/>
  <c r="AP424" i="1"/>
  <c r="AQ424" i="1"/>
  <c r="AR424" i="1"/>
  <c r="AO418" i="1"/>
  <c r="AP418" i="1"/>
  <c r="AQ418" i="1"/>
  <c r="AO412" i="1"/>
  <c r="AP412" i="1"/>
  <c r="AQ412" i="1"/>
  <c r="AM412" i="1"/>
  <c r="AO406" i="1"/>
  <c r="AP406" i="1"/>
  <c r="AQ406" i="1"/>
  <c r="AM406" i="1"/>
  <c r="AN406" i="1"/>
  <c r="AR406" i="1"/>
  <c r="AO364" i="1"/>
  <c r="AP364" i="1"/>
  <c r="AQ364" i="1"/>
  <c r="AM364" i="1"/>
  <c r="AO352" i="1"/>
  <c r="AP352" i="1"/>
  <c r="AQ352" i="1"/>
  <c r="AR352" i="1"/>
  <c r="AO331" i="1"/>
  <c r="AP331" i="1"/>
  <c r="AQ331" i="1"/>
  <c r="AR331" i="1"/>
  <c r="AO328" i="1"/>
  <c r="AP328" i="1"/>
  <c r="AQ328" i="1"/>
  <c r="AR328" i="1"/>
  <c r="AO322" i="1"/>
  <c r="AP322" i="1"/>
  <c r="AQ322" i="1"/>
  <c r="AO316" i="1"/>
  <c r="AP316" i="1"/>
  <c r="AQ316" i="1"/>
  <c r="AM316" i="1"/>
  <c r="AO310" i="1"/>
  <c r="AP310" i="1"/>
  <c r="AQ310" i="1"/>
  <c r="AM310" i="1"/>
  <c r="AN310" i="1"/>
  <c r="AR310" i="1"/>
  <c r="AO280" i="1"/>
  <c r="AP280" i="1"/>
  <c r="AQ280" i="1"/>
  <c r="AR280" i="1"/>
  <c r="AP43" i="1"/>
  <c r="AQ43" i="1"/>
  <c r="AR43" i="1"/>
  <c r="AM43" i="1"/>
  <c r="AN43" i="1"/>
  <c r="AO43" i="1"/>
  <c r="AM37" i="1"/>
  <c r="AN37" i="1"/>
  <c r="AO37" i="1"/>
  <c r="AP37" i="1"/>
  <c r="AQ37" i="1"/>
  <c r="AR37" i="1"/>
  <c r="AM31" i="1"/>
  <c r="AN31" i="1"/>
  <c r="AO31" i="1"/>
  <c r="AR412" i="1"/>
  <c r="AQ391" i="1"/>
  <c r="AQ349" i="1"/>
  <c r="AN325" i="1"/>
  <c r="AR316" i="1"/>
  <c r="AQ295" i="1"/>
  <c r="AQ253" i="1"/>
  <c r="AR25" i="1"/>
  <c r="AR463" i="1"/>
  <c r="AR370" i="1"/>
  <c r="AR205" i="1"/>
  <c r="AR109" i="1"/>
  <c r="AQ25" i="1"/>
  <c r="AR469" i="1"/>
  <c r="AN460" i="1"/>
  <c r="AO445" i="1"/>
  <c r="AM424" i="1"/>
  <c r="AN370" i="1"/>
  <c r="AQ109" i="1"/>
  <c r="AP88" i="1"/>
  <c r="AQ469" i="1"/>
  <c r="AN445" i="1"/>
  <c r="AR436" i="1"/>
  <c r="AQ277" i="1"/>
  <c r="AN253" i="1"/>
  <c r="AP205" i="1"/>
  <c r="AN184" i="1"/>
  <c r="AP469" i="1"/>
  <c r="AN448" i="1"/>
  <c r="AN427" i="1"/>
  <c r="AP373" i="1"/>
  <c r="AM349" i="1"/>
  <c r="AP319" i="1"/>
  <c r="AR247" i="1"/>
  <c r="AO115" i="1"/>
  <c r="AQ97" i="1"/>
  <c r="AP475" i="1"/>
  <c r="AO469" i="1"/>
  <c r="AM427" i="1"/>
  <c r="AO415" i="1"/>
  <c r="AO373" i="1"/>
  <c r="AO277" i="1"/>
  <c r="AQ226" i="1"/>
  <c r="AR220" i="1"/>
  <c r="AN205" i="1"/>
  <c r="AP160" i="1"/>
  <c r="AN115" i="1"/>
  <c r="AR76" i="1"/>
  <c r="AQ487" i="1"/>
  <c r="AN319" i="1"/>
  <c r="AQ301" i="1"/>
  <c r="AN277" i="1"/>
  <c r="AR268" i="1"/>
  <c r="AP247" i="1"/>
  <c r="AR12" i="1"/>
  <c r="AO499" i="1"/>
  <c r="AP493" i="1"/>
  <c r="AP487" i="1"/>
  <c r="AO481" i="1"/>
  <c r="AN475" i="1"/>
  <c r="AP439" i="1"/>
  <c r="AR418" i="1"/>
  <c r="AR409" i="1"/>
  <c r="AM373" i="1"/>
  <c r="AR313" i="1"/>
  <c r="AN280" i="1"/>
  <c r="AN259" i="1"/>
  <c r="AO247" i="1"/>
  <c r="AR127" i="1"/>
  <c r="AR121" i="1"/>
  <c r="AP31" i="1"/>
  <c r="AQ12" i="1"/>
  <c r="AM28" i="1"/>
  <c r="AN28" i="1"/>
  <c r="AO28" i="1"/>
  <c r="AP28" i="1"/>
  <c r="AQ28" i="1"/>
  <c r="AR28" i="1"/>
  <c r="AO492" i="1"/>
  <c r="AP492" i="1"/>
  <c r="AQ492" i="1"/>
  <c r="AR492" i="1"/>
  <c r="AO486" i="1"/>
  <c r="AP486" i="1"/>
  <c r="AQ486" i="1"/>
  <c r="AR486" i="1"/>
  <c r="AO462" i="1"/>
  <c r="AP462" i="1"/>
  <c r="AQ462" i="1"/>
  <c r="AR462" i="1"/>
  <c r="AO456" i="1"/>
  <c r="AQ456" i="1"/>
  <c r="AP456" i="1"/>
  <c r="AM456" i="1"/>
  <c r="AN456" i="1"/>
  <c r="AO453" i="1"/>
  <c r="AP453" i="1"/>
  <c r="AQ453" i="1"/>
  <c r="AR453" i="1"/>
  <c r="AO450" i="1"/>
  <c r="AQ450" i="1"/>
  <c r="AO444" i="1"/>
  <c r="AP444" i="1"/>
  <c r="AQ444" i="1"/>
  <c r="AM444" i="1"/>
  <c r="AM441" i="1"/>
  <c r="AN441" i="1"/>
  <c r="AO441" i="1"/>
  <c r="AP441" i="1"/>
  <c r="AO435" i="1"/>
  <c r="AP435" i="1"/>
  <c r="AQ435" i="1"/>
  <c r="AR435" i="1"/>
  <c r="AO426" i="1"/>
  <c r="AP426" i="1"/>
  <c r="AQ426" i="1"/>
  <c r="AO420" i="1"/>
  <c r="AP420" i="1"/>
  <c r="AQ420" i="1"/>
  <c r="AM420" i="1"/>
  <c r="AO414" i="1"/>
  <c r="AP414" i="1"/>
  <c r="AQ414" i="1"/>
  <c r="AR414" i="1"/>
  <c r="AM414" i="1"/>
  <c r="AN414" i="1"/>
  <c r="AO408" i="1"/>
  <c r="AP408" i="1"/>
  <c r="AQ408" i="1"/>
  <c r="AR408" i="1"/>
  <c r="AO390" i="1"/>
  <c r="AP390" i="1"/>
  <c r="AQ390" i="1"/>
  <c r="AM390" i="1"/>
  <c r="AN390" i="1"/>
  <c r="AR390" i="1"/>
  <c r="AO387" i="1"/>
  <c r="AP387" i="1"/>
  <c r="AQ387" i="1"/>
  <c r="AR387" i="1"/>
  <c r="AO384" i="1"/>
  <c r="AP384" i="1"/>
  <c r="AQ384" i="1"/>
  <c r="AR384" i="1"/>
  <c r="AO378" i="1"/>
  <c r="AP378" i="1"/>
  <c r="AQ378" i="1"/>
  <c r="AO372" i="1"/>
  <c r="AP372" i="1"/>
  <c r="AQ372" i="1"/>
  <c r="AM372" i="1"/>
  <c r="AP369" i="1"/>
  <c r="AM369" i="1"/>
  <c r="AN369" i="1"/>
  <c r="AO369" i="1"/>
  <c r="AO363" i="1"/>
  <c r="AP363" i="1"/>
  <c r="AQ363" i="1"/>
  <c r="AR363" i="1"/>
  <c r="AO354" i="1"/>
  <c r="AP354" i="1"/>
  <c r="AQ354" i="1"/>
  <c r="AO348" i="1"/>
  <c r="AP348" i="1"/>
  <c r="AQ348" i="1"/>
  <c r="AM348" i="1"/>
  <c r="AP345" i="1"/>
  <c r="AM345" i="1"/>
  <c r="AN345" i="1"/>
  <c r="AO345" i="1"/>
  <c r="AO339" i="1"/>
  <c r="AP339" i="1"/>
  <c r="AQ339" i="1"/>
  <c r="AR339" i="1"/>
  <c r="AO330" i="1"/>
  <c r="AP330" i="1"/>
  <c r="AQ330" i="1"/>
  <c r="AO324" i="1"/>
  <c r="AP324" i="1"/>
  <c r="AQ324" i="1"/>
  <c r="AM324" i="1"/>
  <c r="AO318" i="1"/>
  <c r="AP318" i="1"/>
  <c r="AQ318" i="1"/>
  <c r="AM318" i="1"/>
  <c r="AN318" i="1"/>
  <c r="AR318" i="1"/>
  <c r="AO315" i="1"/>
  <c r="AP315" i="1"/>
  <c r="AQ315" i="1"/>
  <c r="AR315" i="1"/>
  <c r="AO306" i="1"/>
  <c r="AP306" i="1"/>
  <c r="AQ306" i="1"/>
  <c r="AO300" i="1"/>
  <c r="AP300" i="1"/>
  <c r="AQ300" i="1"/>
  <c r="AM300" i="1"/>
  <c r="AP297" i="1"/>
  <c r="AM297" i="1"/>
  <c r="AN297" i="1"/>
  <c r="AO297" i="1"/>
  <c r="AO291" i="1"/>
  <c r="AP291" i="1"/>
  <c r="AQ291" i="1"/>
  <c r="AR291" i="1"/>
  <c r="AO288" i="1"/>
  <c r="AP288" i="1"/>
  <c r="AQ288" i="1"/>
  <c r="AR288" i="1"/>
  <c r="AO282" i="1"/>
  <c r="AP282" i="1"/>
  <c r="AQ282" i="1"/>
  <c r="AO276" i="1"/>
  <c r="AP276" i="1"/>
  <c r="AQ276" i="1"/>
  <c r="AM276" i="1"/>
  <c r="AM273" i="1"/>
  <c r="AN273" i="1"/>
  <c r="AO273" i="1"/>
  <c r="AP273" i="1"/>
  <c r="AO270" i="1"/>
  <c r="AP270" i="1"/>
  <c r="AQ270" i="1"/>
  <c r="AM270" i="1"/>
  <c r="AN270" i="1"/>
  <c r="AR270" i="1"/>
  <c r="AO267" i="1"/>
  <c r="AP267" i="1"/>
  <c r="AQ267" i="1"/>
  <c r="AR267" i="1"/>
  <c r="AO264" i="1"/>
  <c r="AP264" i="1"/>
  <c r="AQ264" i="1"/>
  <c r="AR264" i="1"/>
  <c r="AO252" i="1"/>
  <c r="AP252" i="1"/>
  <c r="AQ252" i="1"/>
  <c r="AM252" i="1"/>
  <c r="AM249" i="1"/>
  <c r="AN249" i="1"/>
  <c r="AO249" i="1"/>
  <c r="AP249" i="1"/>
  <c r="AN246" i="1"/>
  <c r="AO246" i="1"/>
  <c r="AM246" i="1"/>
  <c r="AP246" i="1"/>
  <c r="AR246" i="1"/>
  <c r="AQ246" i="1"/>
  <c r="AP243" i="1"/>
  <c r="AQ243" i="1"/>
  <c r="AR243" i="1"/>
  <c r="AM243" i="1"/>
  <c r="AN243" i="1"/>
  <c r="AM240" i="1"/>
  <c r="AN240" i="1"/>
  <c r="AO240" i="1"/>
  <c r="AM234" i="1"/>
  <c r="AN234" i="1"/>
  <c r="AO234" i="1"/>
  <c r="AP231" i="1"/>
  <c r="AQ231" i="1"/>
  <c r="AR231" i="1"/>
  <c r="AM228" i="1"/>
  <c r="AN228" i="1"/>
  <c r="AO228" i="1"/>
  <c r="AP228" i="1"/>
  <c r="AQ228" i="1"/>
  <c r="AR228" i="1"/>
  <c r="AM225" i="1"/>
  <c r="AN225" i="1"/>
  <c r="AO225" i="1"/>
  <c r="AP225" i="1"/>
  <c r="AQ225" i="1"/>
  <c r="AM222" i="1"/>
  <c r="AN222" i="1"/>
  <c r="AO222" i="1"/>
  <c r="AP222" i="1"/>
  <c r="AQ222" i="1"/>
  <c r="AR222" i="1"/>
  <c r="AP219" i="1"/>
  <c r="AQ219" i="1"/>
  <c r="AR219" i="1"/>
  <c r="AM216" i="1"/>
  <c r="AN216" i="1"/>
  <c r="AO216" i="1"/>
  <c r="AP213" i="1"/>
  <c r="AQ213" i="1"/>
  <c r="AR213" i="1"/>
  <c r="AM210" i="1"/>
  <c r="AN210" i="1"/>
  <c r="AO210" i="1"/>
  <c r="AP210" i="1"/>
  <c r="AQ210" i="1"/>
  <c r="AR210" i="1"/>
  <c r="AM207" i="1"/>
  <c r="AQ207" i="1"/>
  <c r="AN207" i="1"/>
  <c r="AO207" i="1"/>
  <c r="AP207" i="1"/>
  <c r="AO204" i="1"/>
  <c r="AQ204" i="1"/>
  <c r="AM204" i="1"/>
  <c r="AN204" i="1"/>
  <c r="AP204" i="1"/>
  <c r="AO201" i="1"/>
  <c r="AP201" i="1"/>
  <c r="AQ201" i="1"/>
  <c r="AO198" i="1"/>
  <c r="AQ198" i="1"/>
  <c r="AN198" i="1"/>
  <c r="AP198" i="1"/>
  <c r="AR198" i="1"/>
  <c r="AM195" i="1"/>
  <c r="AP195" i="1"/>
  <c r="AN195" i="1"/>
  <c r="AO195" i="1"/>
  <c r="AO192" i="1"/>
  <c r="AP192" i="1"/>
  <c r="AQ192" i="1"/>
  <c r="AM189" i="1"/>
  <c r="AN189" i="1"/>
  <c r="AR189" i="1"/>
  <c r="AO189" i="1"/>
  <c r="AP189" i="1"/>
  <c r="AQ189" i="1"/>
  <c r="AO186" i="1"/>
  <c r="AP186" i="1"/>
  <c r="AQ186" i="1"/>
  <c r="AM186" i="1"/>
  <c r="AN186" i="1"/>
  <c r="AR186" i="1"/>
  <c r="AO183" i="1"/>
  <c r="AP183" i="1"/>
  <c r="AQ183" i="1"/>
  <c r="AM183" i="1"/>
  <c r="AN183" i="1"/>
  <c r="AO180" i="1"/>
  <c r="AP180" i="1"/>
  <c r="AQ180" i="1"/>
  <c r="AR180" i="1"/>
  <c r="AM180" i="1"/>
  <c r="AN180" i="1"/>
  <c r="AR177" i="1"/>
  <c r="AM177" i="1"/>
  <c r="AM174" i="1"/>
  <c r="AN174" i="1"/>
  <c r="AO174" i="1"/>
  <c r="AP174" i="1"/>
  <c r="AQ174" i="1"/>
  <c r="AR174" i="1"/>
  <c r="AO171" i="1"/>
  <c r="AP171" i="1"/>
  <c r="AQ171" i="1"/>
  <c r="AR171" i="1"/>
  <c r="AM171" i="1"/>
  <c r="AN171" i="1"/>
  <c r="AM168" i="1"/>
  <c r="AN168" i="1"/>
  <c r="AP168" i="1"/>
  <c r="AQ168" i="1"/>
  <c r="AR168" i="1"/>
  <c r="AO165" i="1"/>
  <c r="AP165" i="1"/>
  <c r="AQ165" i="1"/>
  <c r="AM165" i="1"/>
  <c r="AM162" i="1"/>
  <c r="AN162" i="1"/>
  <c r="AO162" i="1"/>
  <c r="AP162" i="1"/>
  <c r="AQ162" i="1"/>
  <c r="AR162" i="1"/>
  <c r="AO159" i="1"/>
  <c r="AP159" i="1"/>
  <c r="AQ159" i="1"/>
  <c r="AM159" i="1"/>
  <c r="AN159" i="1"/>
  <c r="AR159" i="1"/>
  <c r="AM156" i="1"/>
  <c r="AN156" i="1"/>
  <c r="AO156" i="1"/>
  <c r="AM153" i="1"/>
  <c r="AN153" i="1"/>
  <c r="AR153" i="1"/>
  <c r="AP153" i="1"/>
  <c r="AO153" i="1"/>
  <c r="AM150" i="1"/>
  <c r="AN150" i="1"/>
  <c r="AO150" i="1"/>
  <c r="AP150" i="1"/>
  <c r="AQ150" i="1"/>
  <c r="AR150" i="1"/>
  <c r="AO147" i="1"/>
  <c r="AP147" i="1"/>
  <c r="AQ147" i="1"/>
  <c r="AM147" i="1"/>
  <c r="AN147" i="1"/>
  <c r="AR147" i="1"/>
  <c r="AM144" i="1"/>
  <c r="AN144" i="1"/>
  <c r="AO141" i="1"/>
  <c r="AP141" i="1"/>
  <c r="AQ141" i="1"/>
  <c r="AM141" i="1"/>
  <c r="AN141" i="1"/>
  <c r="AR141" i="1"/>
  <c r="AM138" i="1"/>
  <c r="AN138" i="1"/>
  <c r="AO138" i="1"/>
  <c r="AO135" i="1"/>
  <c r="AP135" i="1"/>
  <c r="AQ135" i="1"/>
  <c r="AM135" i="1"/>
  <c r="AN135" i="1"/>
  <c r="AR135" i="1"/>
  <c r="AM132" i="1"/>
  <c r="AN132" i="1"/>
  <c r="AP132" i="1"/>
  <c r="AQ132" i="1"/>
  <c r="AR132" i="1"/>
  <c r="AR129" i="1"/>
  <c r="AM129" i="1"/>
  <c r="AN129" i="1"/>
  <c r="AO129" i="1"/>
  <c r="AP129" i="1"/>
  <c r="AQ129" i="1"/>
  <c r="AM126" i="1"/>
  <c r="AN126" i="1"/>
  <c r="AO126" i="1"/>
  <c r="AO123" i="1"/>
  <c r="AP123" i="1"/>
  <c r="AQ123" i="1"/>
  <c r="AR123" i="1"/>
  <c r="AM123" i="1"/>
  <c r="AN123" i="1"/>
  <c r="AM120" i="1"/>
  <c r="AN120" i="1"/>
  <c r="AP120" i="1"/>
  <c r="AQ120" i="1"/>
  <c r="AR120" i="1"/>
  <c r="AO120" i="1"/>
  <c r="AO117" i="1"/>
  <c r="AP117" i="1"/>
  <c r="AQ117" i="1"/>
  <c r="AR117" i="1"/>
  <c r="AM114" i="1"/>
  <c r="AN114" i="1"/>
  <c r="AO114" i="1"/>
  <c r="AP114" i="1"/>
  <c r="AQ114" i="1"/>
  <c r="AR114" i="1"/>
  <c r="AO111" i="1"/>
  <c r="AP111" i="1"/>
  <c r="AQ111" i="1"/>
  <c r="AM111" i="1"/>
  <c r="AN111" i="1"/>
  <c r="AR111" i="1"/>
  <c r="AM108" i="1"/>
  <c r="AN108" i="1"/>
  <c r="AO108" i="1"/>
  <c r="AQ108" i="1"/>
  <c r="AP108" i="1"/>
  <c r="AM105" i="1"/>
  <c r="AN105" i="1"/>
  <c r="AR105" i="1"/>
  <c r="AM102" i="1"/>
  <c r="AN102" i="1"/>
  <c r="AO102" i="1"/>
  <c r="AP102" i="1"/>
  <c r="AQ102" i="1"/>
  <c r="AO99" i="1"/>
  <c r="AP99" i="1"/>
  <c r="AQ99" i="1"/>
  <c r="AM99" i="1"/>
  <c r="AN99" i="1"/>
  <c r="AM96" i="1"/>
  <c r="AN96" i="1"/>
  <c r="AQ96" i="1"/>
  <c r="AO96" i="1"/>
  <c r="AP96" i="1"/>
  <c r="AM90" i="1"/>
  <c r="AN90" i="1"/>
  <c r="AO90" i="1"/>
  <c r="AP90" i="1"/>
  <c r="AQ90" i="1"/>
  <c r="AR90" i="1"/>
  <c r="AO87" i="1"/>
  <c r="AP87" i="1"/>
  <c r="AQ87" i="1"/>
  <c r="AM84" i="1"/>
  <c r="AN84" i="1"/>
  <c r="AQ84" i="1"/>
  <c r="AO84" i="1"/>
  <c r="AP84" i="1"/>
  <c r="AR81" i="1"/>
  <c r="AO81" i="1"/>
  <c r="AP81" i="1"/>
  <c r="AQ81" i="1"/>
  <c r="AM78" i="1"/>
  <c r="AN78" i="1"/>
  <c r="AO78" i="1"/>
  <c r="AP78" i="1"/>
  <c r="AQ78" i="1"/>
  <c r="AR78" i="1"/>
  <c r="AO75" i="1"/>
  <c r="AP75" i="1"/>
  <c r="AQ75" i="1"/>
  <c r="AR75" i="1"/>
  <c r="AM72" i="1"/>
  <c r="AN72" i="1"/>
  <c r="AP72" i="1"/>
  <c r="AQ72" i="1"/>
  <c r="AR72" i="1"/>
  <c r="AO72" i="1"/>
  <c r="AO69" i="1"/>
  <c r="AP69" i="1"/>
  <c r="AQ69" i="1"/>
  <c r="AM69" i="1"/>
  <c r="AN69" i="1"/>
  <c r="AM66" i="1"/>
  <c r="AN66" i="1"/>
  <c r="AO66" i="1"/>
  <c r="AP66" i="1"/>
  <c r="AQ66" i="1"/>
  <c r="AR66" i="1"/>
  <c r="AO63" i="1"/>
  <c r="AP63" i="1"/>
  <c r="AQ63" i="1"/>
  <c r="AM63" i="1"/>
  <c r="AN63" i="1"/>
  <c r="AM60" i="1"/>
  <c r="AN60" i="1"/>
  <c r="AO60" i="1"/>
  <c r="AP60" i="1"/>
  <c r="AQ60" i="1"/>
  <c r="AR60" i="1"/>
  <c r="AM57" i="1"/>
  <c r="AN57" i="1"/>
  <c r="AP57" i="1"/>
  <c r="AO57" i="1"/>
  <c r="AM54" i="1"/>
  <c r="AN54" i="1"/>
  <c r="AO54" i="1"/>
  <c r="AO51" i="1"/>
  <c r="AP51" i="1"/>
  <c r="AQ51" i="1"/>
  <c r="AR51" i="1"/>
  <c r="AM51" i="1"/>
  <c r="AM48" i="1"/>
  <c r="AN48" i="1"/>
  <c r="AO48" i="1"/>
  <c r="AP45" i="1"/>
  <c r="AM45" i="1"/>
  <c r="AN45" i="1"/>
  <c r="AO45" i="1"/>
  <c r="AM42" i="1"/>
  <c r="AN42" i="1"/>
  <c r="AO42" i="1"/>
  <c r="AO39" i="1"/>
  <c r="AP39" i="1"/>
  <c r="AQ39" i="1"/>
  <c r="AM39" i="1"/>
  <c r="AN39" i="1"/>
  <c r="AR39" i="1"/>
  <c r="AM36" i="1"/>
  <c r="AN36" i="1"/>
  <c r="AR33" i="1"/>
  <c r="AP33" i="1"/>
  <c r="AM33" i="1"/>
  <c r="AN33" i="1"/>
  <c r="AO33" i="1"/>
  <c r="AM30" i="1"/>
  <c r="AN30" i="1"/>
  <c r="AO30" i="1"/>
  <c r="AP30" i="1"/>
  <c r="AQ30" i="1"/>
  <c r="AR30" i="1"/>
  <c r="AQ501" i="1"/>
  <c r="AN499" i="1"/>
  <c r="AR495" i="1"/>
  <c r="AO493" i="1"/>
  <c r="AM490" i="1"/>
  <c r="AO487" i="1"/>
  <c r="AR483" i="1"/>
  <c r="AN481" i="1"/>
  <c r="AQ477" i="1"/>
  <c r="AP471" i="1"/>
  <c r="AO465" i="1"/>
  <c r="AN459" i="1"/>
  <c r="AP450" i="1"/>
  <c r="AP447" i="1"/>
  <c r="AO439" i="1"/>
  <c r="AQ429" i="1"/>
  <c r="AM426" i="1"/>
  <c r="AN418" i="1"/>
  <c r="AN405" i="1"/>
  <c r="AO397" i="1"/>
  <c r="AR372" i="1"/>
  <c r="AR367" i="1"/>
  <c r="AN363" i="1"/>
  <c r="AP351" i="1"/>
  <c r="AO343" i="1"/>
  <c r="AQ333" i="1"/>
  <c r="AM330" i="1"/>
  <c r="AN322" i="1"/>
  <c r="AN309" i="1"/>
  <c r="AO301" i="1"/>
  <c r="AQ297" i="1"/>
  <c r="AM280" i="1"/>
  <c r="AR276" i="1"/>
  <c r="AR271" i="1"/>
  <c r="AN267" i="1"/>
  <c r="AP255" i="1"/>
  <c r="AN247" i="1"/>
  <c r="AR240" i="1"/>
  <c r="AM231" i="1"/>
  <c r="AR223" i="1"/>
  <c r="AO219" i="1"/>
  <c r="AR195" i="1"/>
  <c r="AR181" i="1"/>
  <c r="AR165" i="1"/>
  <c r="AP156" i="1"/>
  <c r="AR144" i="1"/>
  <c r="AP138" i="1"/>
  <c r="AQ127" i="1"/>
  <c r="AP93" i="1"/>
  <c r="AR84" i="1"/>
  <c r="AM75" i="1"/>
  <c r="AR48" i="1"/>
  <c r="AR19" i="1"/>
  <c r="AM13" i="1"/>
  <c r="AN13" i="1"/>
  <c r="AO13" i="1"/>
  <c r="AP13" i="1"/>
  <c r="AQ13" i="1"/>
  <c r="AR13" i="1"/>
  <c r="AO496" i="1"/>
  <c r="AP496" i="1"/>
  <c r="AQ496" i="1"/>
  <c r="AR496" i="1"/>
  <c r="AO484" i="1"/>
  <c r="AP484" i="1"/>
  <c r="AQ484" i="1"/>
  <c r="AR484" i="1"/>
  <c r="AO466" i="1"/>
  <c r="AP466" i="1"/>
  <c r="AQ466" i="1"/>
  <c r="AR466" i="1"/>
  <c r="AO460" i="1"/>
  <c r="AP460" i="1"/>
  <c r="AQ460" i="1"/>
  <c r="AR460" i="1"/>
  <c r="AO454" i="1"/>
  <c r="AQ454" i="1"/>
  <c r="AM454" i="1"/>
  <c r="AO442" i="1"/>
  <c r="AP442" i="1"/>
  <c r="AQ442" i="1"/>
  <c r="AO436" i="1"/>
  <c r="AP436" i="1"/>
  <c r="AQ436" i="1"/>
  <c r="AM436" i="1"/>
  <c r="AO430" i="1"/>
  <c r="AP430" i="1"/>
  <c r="AQ430" i="1"/>
  <c r="AM430" i="1"/>
  <c r="AN430" i="1"/>
  <c r="AR430" i="1"/>
  <c r="AP409" i="1"/>
  <c r="AM409" i="1"/>
  <c r="AN409" i="1"/>
  <c r="AO409" i="1"/>
  <c r="AO400" i="1"/>
  <c r="AP400" i="1"/>
  <c r="AQ400" i="1"/>
  <c r="AR400" i="1"/>
  <c r="AO394" i="1"/>
  <c r="AP394" i="1"/>
  <c r="AQ394" i="1"/>
  <c r="AO388" i="1"/>
  <c r="AP388" i="1"/>
  <c r="AQ388" i="1"/>
  <c r="AM388" i="1"/>
  <c r="AO382" i="1"/>
  <c r="AP382" i="1"/>
  <c r="AQ382" i="1"/>
  <c r="AM382" i="1"/>
  <c r="AN382" i="1"/>
  <c r="AR382" i="1"/>
  <c r="AO376" i="1"/>
  <c r="AP376" i="1"/>
  <c r="AQ376" i="1"/>
  <c r="AR376" i="1"/>
  <c r="AM361" i="1"/>
  <c r="AN361" i="1"/>
  <c r="AO361" i="1"/>
  <c r="AP361" i="1"/>
  <c r="AO355" i="1"/>
  <c r="AP355" i="1"/>
  <c r="AQ355" i="1"/>
  <c r="AR355" i="1"/>
  <c r="AO346" i="1"/>
  <c r="AP346" i="1"/>
  <c r="AQ346" i="1"/>
  <c r="AO340" i="1"/>
  <c r="AP340" i="1"/>
  <c r="AQ340" i="1"/>
  <c r="AM340" i="1"/>
  <c r="AO334" i="1"/>
  <c r="AP334" i="1"/>
  <c r="AQ334" i="1"/>
  <c r="AM334" i="1"/>
  <c r="AN334" i="1"/>
  <c r="AR334" i="1"/>
  <c r="AO307" i="1"/>
  <c r="AP307" i="1"/>
  <c r="AQ307" i="1"/>
  <c r="AR307" i="1"/>
  <c r="AO298" i="1"/>
  <c r="AP298" i="1"/>
  <c r="AQ298" i="1"/>
  <c r="AP289" i="1"/>
  <c r="AM289" i="1"/>
  <c r="AN289" i="1"/>
  <c r="AO289" i="1"/>
  <c r="AO286" i="1"/>
  <c r="AP286" i="1"/>
  <c r="AQ286" i="1"/>
  <c r="AM286" i="1"/>
  <c r="AN286" i="1"/>
  <c r="AR286" i="1"/>
  <c r="AO283" i="1"/>
  <c r="AP283" i="1"/>
  <c r="AQ283" i="1"/>
  <c r="AR283" i="1"/>
  <c r="AM265" i="1"/>
  <c r="AN265" i="1"/>
  <c r="AO265" i="1"/>
  <c r="AP265" i="1"/>
  <c r="AN244" i="1"/>
  <c r="AO244" i="1"/>
  <c r="AM241" i="1"/>
  <c r="AN241" i="1"/>
  <c r="AO241" i="1"/>
  <c r="AM220" i="1"/>
  <c r="AN220" i="1"/>
  <c r="AO220" i="1"/>
  <c r="AM217" i="1"/>
  <c r="AN217" i="1"/>
  <c r="AO217" i="1"/>
  <c r="AP217" i="1"/>
  <c r="AQ217" i="1"/>
  <c r="AR217" i="1"/>
  <c r="AP211" i="1"/>
  <c r="AQ211" i="1"/>
  <c r="AR211" i="1"/>
  <c r="AN211" i="1"/>
  <c r="AM211" i="1"/>
  <c r="AO202" i="1"/>
  <c r="AQ202" i="1"/>
  <c r="AP202" i="1"/>
  <c r="AR202" i="1"/>
  <c r="AR193" i="1"/>
  <c r="AO193" i="1"/>
  <c r="AP193" i="1"/>
  <c r="AQ193" i="1"/>
  <c r="AM187" i="1"/>
  <c r="AN187" i="1"/>
  <c r="AO178" i="1"/>
  <c r="AP178" i="1"/>
  <c r="AQ178" i="1"/>
  <c r="AM178" i="1"/>
  <c r="AN178" i="1"/>
  <c r="AM169" i="1"/>
  <c r="AN169" i="1"/>
  <c r="AO169" i="1"/>
  <c r="AP169" i="1"/>
  <c r="AQ169" i="1"/>
  <c r="AR169" i="1"/>
  <c r="AM163" i="1"/>
  <c r="AN163" i="1"/>
  <c r="AO163" i="1"/>
  <c r="AP163" i="1"/>
  <c r="AQ163" i="1"/>
  <c r="AR163" i="1"/>
  <c r="AM157" i="1"/>
  <c r="AN157" i="1"/>
  <c r="AO157" i="1"/>
  <c r="AP157" i="1"/>
  <c r="AQ157" i="1"/>
  <c r="AR157" i="1"/>
  <c r="AP151" i="1"/>
  <c r="AQ151" i="1"/>
  <c r="AR151" i="1"/>
  <c r="AM148" i="1"/>
  <c r="AN148" i="1"/>
  <c r="AO148" i="1"/>
  <c r="AP139" i="1"/>
  <c r="AQ139" i="1"/>
  <c r="AR139" i="1"/>
  <c r="AM130" i="1"/>
  <c r="AN130" i="1"/>
  <c r="AQ130" i="1"/>
  <c r="AR130" i="1"/>
  <c r="AO130" i="1"/>
  <c r="AP130" i="1"/>
  <c r="AM121" i="1"/>
  <c r="AN121" i="1"/>
  <c r="AO121" i="1"/>
  <c r="AM112" i="1"/>
  <c r="AN112" i="1"/>
  <c r="AO112" i="1"/>
  <c r="AP112" i="1"/>
  <c r="AQ112" i="1"/>
  <c r="AR112" i="1"/>
  <c r="AM103" i="1"/>
  <c r="AN103" i="1"/>
  <c r="AO103" i="1"/>
  <c r="AM97" i="1"/>
  <c r="AN97" i="1"/>
  <c r="AO97" i="1"/>
  <c r="AM82" i="1"/>
  <c r="AN82" i="1"/>
  <c r="AQ82" i="1"/>
  <c r="AR82" i="1"/>
  <c r="AO82" i="1"/>
  <c r="AP82" i="1"/>
  <c r="AM76" i="1"/>
  <c r="AN76" i="1"/>
  <c r="AO76" i="1"/>
  <c r="AP76" i="1"/>
  <c r="AM67" i="1"/>
  <c r="AQ67" i="1"/>
  <c r="AN67" i="1"/>
  <c r="AO67" i="1"/>
  <c r="AP67" i="1"/>
  <c r="AM58" i="1"/>
  <c r="AN58" i="1"/>
  <c r="AQ58" i="1"/>
  <c r="AR58" i="1"/>
  <c r="AM49" i="1"/>
  <c r="AN49" i="1"/>
  <c r="AO49" i="1"/>
  <c r="AP49" i="1"/>
  <c r="AQ49" i="1"/>
  <c r="AR49" i="1"/>
  <c r="AP457" i="1"/>
  <c r="AQ445" i="1"/>
  <c r="AM346" i="1"/>
  <c r="AN271" i="1"/>
  <c r="AO229" i="1"/>
  <c r="AN424" i="1"/>
  <c r="AP391" i="1"/>
  <c r="AN328" i="1"/>
  <c r="AP295" i="1"/>
  <c r="AR265" i="1"/>
  <c r="AP253" i="1"/>
  <c r="AM223" i="1"/>
  <c r="AN457" i="1"/>
  <c r="AR415" i="1"/>
  <c r="AR319" i="1"/>
  <c r="AM307" i="1"/>
  <c r="AO295" i="1"/>
  <c r="AQ265" i="1"/>
  <c r="AP463" i="1"/>
  <c r="AM457" i="1"/>
  <c r="AN391" i="1"/>
  <c r="AN349" i="1"/>
  <c r="AQ319" i="1"/>
  <c r="AQ475" i="1"/>
  <c r="AM466" i="1"/>
  <c r="AP415" i="1"/>
  <c r="AR394" i="1"/>
  <c r="AN352" i="1"/>
  <c r="AN331" i="1"/>
  <c r="AR298" i="1"/>
  <c r="AR493" i="1"/>
  <c r="AQ481" i="1"/>
  <c r="AN463" i="1"/>
  <c r="AM448" i="1"/>
  <c r="AR343" i="1"/>
  <c r="AN298" i="1"/>
  <c r="AR241" i="1"/>
  <c r="AO211" i="1"/>
  <c r="AR31" i="1"/>
  <c r="AP499" i="1"/>
  <c r="AN484" i="1"/>
  <c r="AQ439" i="1"/>
  <c r="AN415" i="1"/>
  <c r="AQ241" i="1"/>
  <c r="AN196" i="1"/>
  <c r="AQ31" i="1"/>
  <c r="AM496" i="1"/>
  <c r="AM484" i="1"/>
  <c r="AP397" i="1"/>
  <c r="AN376" i="1"/>
  <c r="AN364" i="1"/>
  <c r="AN355" i="1"/>
  <c r="AP343" i="1"/>
  <c r="AR322" i="1"/>
  <c r="AP301" i="1"/>
  <c r="AM277" i="1"/>
  <c r="AP220" i="1"/>
  <c r="AP148" i="1"/>
  <c r="AM16" i="1"/>
  <c r="AN16" i="1"/>
  <c r="AO16" i="1"/>
  <c r="AP16" i="1"/>
  <c r="AQ16" i="1"/>
  <c r="AR16" i="1"/>
  <c r="AO498" i="1"/>
  <c r="AP498" i="1"/>
  <c r="AQ498" i="1"/>
  <c r="AR498" i="1"/>
  <c r="AO480" i="1"/>
  <c r="AP480" i="1"/>
  <c r="AQ480" i="1"/>
  <c r="AR480" i="1"/>
  <c r="AO474" i="1"/>
  <c r="AP474" i="1"/>
  <c r="AQ474" i="1"/>
  <c r="AR474" i="1"/>
  <c r="AO468" i="1"/>
  <c r="AP468" i="1"/>
  <c r="AQ468" i="1"/>
  <c r="AR468" i="1"/>
  <c r="AO438" i="1"/>
  <c r="AP438" i="1"/>
  <c r="AQ438" i="1"/>
  <c r="AM438" i="1"/>
  <c r="AN438" i="1"/>
  <c r="AR438" i="1"/>
  <c r="AO432" i="1"/>
  <c r="AP432" i="1"/>
  <c r="AQ432" i="1"/>
  <c r="AR432" i="1"/>
  <c r="AP417" i="1"/>
  <c r="AM417" i="1"/>
  <c r="AN417" i="1"/>
  <c r="AO417" i="1"/>
  <c r="AO411" i="1"/>
  <c r="AP411" i="1"/>
  <c r="AQ411" i="1"/>
  <c r="AR411" i="1"/>
  <c r="AO402" i="1"/>
  <c r="AP402" i="1"/>
  <c r="AQ402" i="1"/>
  <c r="AO396" i="1"/>
  <c r="AP396" i="1"/>
  <c r="AQ396" i="1"/>
  <c r="AM396" i="1"/>
  <c r="AM393" i="1"/>
  <c r="AN393" i="1"/>
  <c r="AO393" i="1"/>
  <c r="AP393" i="1"/>
  <c r="AO366" i="1"/>
  <c r="AP366" i="1"/>
  <c r="AQ366" i="1"/>
  <c r="AM366" i="1"/>
  <c r="AN366" i="1"/>
  <c r="AR366" i="1"/>
  <c r="AO360" i="1"/>
  <c r="AP360" i="1"/>
  <c r="AQ360" i="1"/>
  <c r="AR360" i="1"/>
  <c r="AO342" i="1"/>
  <c r="AP342" i="1"/>
  <c r="AQ342" i="1"/>
  <c r="AM342" i="1"/>
  <c r="AN342" i="1"/>
  <c r="AR342" i="1"/>
  <c r="AO336" i="1"/>
  <c r="AP336" i="1"/>
  <c r="AQ336" i="1"/>
  <c r="AR336" i="1"/>
  <c r="AM321" i="1"/>
  <c r="AN321" i="1"/>
  <c r="AO321" i="1"/>
  <c r="AP321" i="1"/>
  <c r="AO312" i="1"/>
  <c r="AP312" i="1"/>
  <c r="AQ312" i="1"/>
  <c r="AR312" i="1"/>
  <c r="AO294" i="1"/>
  <c r="AP294" i="1"/>
  <c r="AQ294" i="1"/>
  <c r="AM294" i="1"/>
  <c r="AN294" i="1"/>
  <c r="AR294" i="1"/>
  <c r="AO258" i="1"/>
  <c r="AP258" i="1"/>
  <c r="AQ258" i="1"/>
  <c r="AO27" i="1"/>
  <c r="AP27" i="1"/>
  <c r="AQ27" i="1"/>
  <c r="AR27" i="1"/>
  <c r="AM27" i="1"/>
  <c r="AN27" i="1"/>
  <c r="AO15" i="1"/>
  <c r="AP15" i="1"/>
  <c r="AQ15" i="1"/>
  <c r="AM15" i="1"/>
  <c r="AN15" i="1"/>
  <c r="AR15" i="1"/>
  <c r="AP501" i="1"/>
  <c r="AM499" i="1"/>
  <c r="AQ495" i="1"/>
  <c r="AN493" i="1"/>
  <c r="AR489" i="1"/>
  <c r="AN487" i="1"/>
  <c r="AQ483" i="1"/>
  <c r="AN480" i="1"/>
  <c r="AP477" i="1"/>
  <c r="AM474" i="1"/>
  <c r="AO471" i="1"/>
  <c r="AN465" i="1"/>
  <c r="AR454" i="1"/>
  <c r="AN450" i="1"/>
  <c r="AO447" i="1"/>
  <c r="AN439" i="1"/>
  <c r="AP429" i="1"/>
  <c r="AQ421" i="1"/>
  <c r="AM418" i="1"/>
  <c r="AN408" i="1"/>
  <c r="AM405" i="1"/>
  <c r="AN397" i="1"/>
  <c r="AR388" i="1"/>
  <c r="AR375" i="1"/>
  <c r="AN372" i="1"/>
  <c r="AQ367" i="1"/>
  <c r="AM363" i="1"/>
  <c r="AR354" i="1"/>
  <c r="AO351" i="1"/>
  <c r="AN343" i="1"/>
  <c r="AP333" i="1"/>
  <c r="AQ325" i="1"/>
  <c r="AM322" i="1"/>
  <c r="AN312" i="1"/>
  <c r="AM309" i="1"/>
  <c r="AN301" i="1"/>
  <c r="AR279" i="1"/>
  <c r="AN276" i="1"/>
  <c r="AQ271" i="1"/>
  <c r="AM267" i="1"/>
  <c r="AR258" i="1"/>
  <c r="AO255" i="1"/>
  <c r="AM247" i="1"/>
  <c r="AQ240" i="1"/>
  <c r="AQ223" i="1"/>
  <c r="AN219" i="1"/>
  <c r="AM202" i="1"/>
  <c r="AQ195" i="1"/>
  <c r="AQ187" i="1"/>
  <c r="AN165" i="1"/>
  <c r="AQ144" i="1"/>
  <c r="AP121" i="1"/>
  <c r="AQ103" i="1"/>
  <c r="AO93" i="1"/>
  <c r="AO58" i="1"/>
  <c r="AQ48" i="1"/>
  <c r="AQ19" i="1"/>
  <c r="AM25" i="1"/>
  <c r="AN25" i="1"/>
  <c r="AO25" i="1"/>
  <c r="AM24" i="1"/>
  <c r="AN24" i="1"/>
  <c r="AP24" i="1"/>
  <c r="AQ24" i="1"/>
  <c r="AR24" i="1"/>
  <c r="AM12" i="1"/>
  <c r="AN12" i="1"/>
  <c r="AO12" i="1"/>
  <c r="AO490" i="1"/>
  <c r="AP490" i="1"/>
  <c r="AQ490" i="1"/>
  <c r="AR490" i="1"/>
  <c r="AO478" i="1"/>
  <c r="AP478" i="1"/>
  <c r="AQ478" i="1"/>
  <c r="AR478" i="1"/>
  <c r="AO472" i="1"/>
  <c r="AP472" i="1"/>
  <c r="AQ472" i="1"/>
  <c r="AR472" i="1"/>
  <c r="AM451" i="1"/>
  <c r="AN451" i="1"/>
  <c r="AO451" i="1"/>
  <c r="AP451" i="1"/>
  <c r="AQ451" i="1"/>
  <c r="AM433" i="1"/>
  <c r="AN433" i="1"/>
  <c r="AO433" i="1"/>
  <c r="AP433" i="1"/>
  <c r="AO403" i="1"/>
  <c r="AP403" i="1"/>
  <c r="AQ403" i="1"/>
  <c r="AR403" i="1"/>
  <c r="AM385" i="1"/>
  <c r="AN385" i="1"/>
  <c r="AO385" i="1"/>
  <c r="AP385" i="1"/>
  <c r="AO379" i="1"/>
  <c r="AP379" i="1"/>
  <c r="AQ379" i="1"/>
  <c r="AR379" i="1"/>
  <c r="AO370" i="1"/>
  <c r="AP370" i="1"/>
  <c r="AQ370" i="1"/>
  <c r="AO358" i="1"/>
  <c r="AP358" i="1"/>
  <c r="AQ358" i="1"/>
  <c r="AM358" i="1"/>
  <c r="AN358" i="1"/>
  <c r="AR358" i="1"/>
  <c r="AP337" i="1"/>
  <c r="AM337" i="1"/>
  <c r="AN337" i="1"/>
  <c r="AO337" i="1"/>
  <c r="AM313" i="1"/>
  <c r="AN313" i="1"/>
  <c r="AO313" i="1"/>
  <c r="AP313" i="1"/>
  <c r="AO304" i="1"/>
  <c r="AP304" i="1"/>
  <c r="AQ304" i="1"/>
  <c r="AR304" i="1"/>
  <c r="AO292" i="1"/>
  <c r="AP292" i="1"/>
  <c r="AQ292" i="1"/>
  <c r="AM292" i="1"/>
  <c r="AO274" i="1"/>
  <c r="AP274" i="1"/>
  <c r="AQ274" i="1"/>
  <c r="AO268" i="1"/>
  <c r="AP268" i="1"/>
  <c r="AQ268" i="1"/>
  <c r="AM268" i="1"/>
  <c r="AO262" i="1"/>
  <c r="AP262" i="1"/>
  <c r="AQ262" i="1"/>
  <c r="AM262" i="1"/>
  <c r="AN262" i="1"/>
  <c r="AR262" i="1"/>
  <c r="AO259" i="1"/>
  <c r="AP259" i="1"/>
  <c r="AQ259" i="1"/>
  <c r="AR259" i="1"/>
  <c r="AO256" i="1"/>
  <c r="AP256" i="1"/>
  <c r="AQ256" i="1"/>
  <c r="AR256" i="1"/>
  <c r="AO250" i="1"/>
  <c r="AP250" i="1"/>
  <c r="AQ250" i="1"/>
  <c r="AM238" i="1"/>
  <c r="AN238" i="1"/>
  <c r="AO238" i="1"/>
  <c r="AP238" i="1"/>
  <c r="AQ238" i="1"/>
  <c r="AR238" i="1"/>
  <c r="AP235" i="1"/>
  <c r="AQ235" i="1"/>
  <c r="AR235" i="1"/>
  <c r="AM235" i="1"/>
  <c r="AN235" i="1"/>
  <c r="AO235" i="1"/>
  <c r="AM232" i="1"/>
  <c r="AN232" i="1"/>
  <c r="AO232" i="1"/>
  <c r="AP232" i="1"/>
  <c r="AQ232" i="1"/>
  <c r="AN229" i="1"/>
  <c r="AM229" i="1"/>
  <c r="AM226" i="1"/>
  <c r="AN226" i="1"/>
  <c r="AO226" i="1"/>
  <c r="AM214" i="1"/>
  <c r="AN214" i="1"/>
  <c r="AO214" i="1"/>
  <c r="AP214" i="1"/>
  <c r="AQ214" i="1"/>
  <c r="AR214" i="1"/>
  <c r="AM208" i="1"/>
  <c r="AN208" i="1"/>
  <c r="AO208" i="1"/>
  <c r="AM199" i="1"/>
  <c r="AN199" i="1"/>
  <c r="AO199" i="1"/>
  <c r="AQ199" i="1"/>
  <c r="AP199" i="1"/>
  <c r="AO196" i="1"/>
  <c r="AQ196" i="1"/>
  <c r="AP196" i="1"/>
  <c r="AR196" i="1"/>
  <c r="AO190" i="1"/>
  <c r="AP190" i="1"/>
  <c r="AQ190" i="1"/>
  <c r="AM190" i="1"/>
  <c r="AN190" i="1"/>
  <c r="AR190" i="1"/>
  <c r="AO184" i="1"/>
  <c r="AP184" i="1"/>
  <c r="AQ184" i="1"/>
  <c r="AR184" i="1"/>
  <c r="AM181" i="1"/>
  <c r="AN181" i="1"/>
  <c r="AO181" i="1"/>
  <c r="AP181" i="1"/>
  <c r="AM175" i="1"/>
  <c r="AN175" i="1"/>
  <c r="AO175" i="1"/>
  <c r="AP175" i="1"/>
  <c r="AQ175" i="1"/>
  <c r="AR175" i="1"/>
  <c r="AM172" i="1"/>
  <c r="AN172" i="1"/>
  <c r="AO172" i="1"/>
  <c r="AP172" i="1"/>
  <c r="AM166" i="1"/>
  <c r="AN166" i="1"/>
  <c r="AQ166" i="1"/>
  <c r="AR166" i="1"/>
  <c r="AM160" i="1"/>
  <c r="AN160" i="1"/>
  <c r="AO160" i="1"/>
  <c r="AM154" i="1"/>
  <c r="AN154" i="1"/>
  <c r="AQ154" i="1"/>
  <c r="AR154" i="1"/>
  <c r="AO154" i="1"/>
  <c r="AP154" i="1"/>
  <c r="AM145" i="1"/>
  <c r="AN145" i="1"/>
  <c r="AO145" i="1"/>
  <c r="AP145" i="1"/>
  <c r="AQ145" i="1"/>
  <c r="AR145" i="1"/>
  <c r="AM142" i="1"/>
  <c r="AN142" i="1"/>
  <c r="AQ142" i="1"/>
  <c r="AR142" i="1"/>
  <c r="AO142" i="1"/>
  <c r="AM136" i="1"/>
  <c r="AN136" i="1"/>
  <c r="AQ136" i="1"/>
  <c r="AR136" i="1"/>
  <c r="AO136" i="1"/>
  <c r="AM133" i="1"/>
  <c r="AN133" i="1"/>
  <c r="AO133" i="1"/>
  <c r="AP133" i="1"/>
  <c r="AQ133" i="1"/>
  <c r="AR133" i="1"/>
  <c r="AM127" i="1"/>
  <c r="AN127" i="1"/>
  <c r="AO127" i="1"/>
  <c r="AM124" i="1"/>
  <c r="AN124" i="1"/>
  <c r="AO124" i="1"/>
  <c r="AP124" i="1"/>
  <c r="AQ124" i="1"/>
  <c r="AR124" i="1"/>
  <c r="AM118" i="1"/>
  <c r="AN118" i="1"/>
  <c r="AQ118" i="1"/>
  <c r="AR118" i="1"/>
  <c r="AO118" i="1"/>
  <c r="AP118" i="1"/>
  <c r="AP115" i="1"/>
  <c r="AQ115" i="1"/>
  <c r="AR115" i="1"/>
  <c r="AM109" i="1"/>
  <c r="AN109" i="1"/>
  <c r="AO109" i="1"/>
  <c r="AM106" i="1"/>
  <c r="AN106" i="1"/>
  <c r="AQ106" i="1"/>
  <c r="AR106" i="1"/>
  <c r="AO106" i="1"/>
  <c r="AP106" i="1"/>
  <c r="AM100" i="1"/>
  <c r="AN100" i="1"/>
  <c r="AQ100" i="1"/>
  <c r="AR100" i="1"/>
  <c r="AM94" i="1"/>
  <c r="AN94" i="1"/>
  <c r="AQ94" i="1"/>
  <c r="AR94" i="1"/>
  <c r="AO94" i="1"/>
  <c r="AP94" i="1"/>
  <c r="AP91" i="1"/>
  <c r="AQ91" i="1"/>
  <c r="AR91" i="1"/>
  <c r="AM91" i="1"/>
  <c r="AN91" i="1"/>
  <c r="AM88" i="1"/>
  <c r="AN88" i="1"/>
  <c r="AQ88" i="1"/>
  <c r="AR88" i="1"/>
  <c r="AM85" i="1"/>
  <c r="AN85" i="1"/>
  <c r="AO85" i="1"/>
  <c r="AP85" i="1"/>
  <c r="AQ85" i="1"/>
  <c r="AR85" i="1"/>
  <c r="AM79" i="1"/>
  <c r="AN79" i="1"/>
  <c r="AO79" i="1"/>
  <c r="AP79" i="1"/>
  <c r="AQ79" i="1"/>
  <c r="AM73" i="1"/>
  <c r="AN73" i="1"/>
  <c r="AO73" i="1"/>
  <c r="AP73" i="1"/>
  <c r="AQ73" i="1"/>
  <c r="AR73" i="1"/>
  <c r="AM70" i="1"/>
  <c r="AN70" i="1"/>
  <c r="AQ70" i="1"/>
  <c r="AR70" i="1"/>
  <c r="AM64" i="1"/>
  <c r="AN64" i="1"/>
  <c r="AQ64" i="1"/>
  <c r="AR64" i="1"/>
  <c r="AM61" i="1"/>
  <c r="AN61" i="1"/>
  <c r="AO61" i="1"/>
  <c r="AP61" i="1"/>
  <c r="AQ61" i="1"/>
  <c r="AR61" i="1"/>
  <c r="AP55" i="1"/>
  <c r="AQ55" i="1"/>
  <c r="AR55" i="1"/>
  <c r="AM55" i="1"/>
  <c r="AN55" i="1"/>
  <c r="AO55" i="1"/>
  <c r="AM52" i="1"/>
  <c r="AN52" i="1"/>
  <c r="AO52" i="1"/>
  <c r="AP52" i="1"/>
  <c r="AM46" i="1"/>
  <c r="AN46" i="1"/>
  <c r="AQ46" i="1"/>
  <c r="AR46" i="1"/>
  <c r="AM40" i="1"/>
  <c r="AN40" i="1"/>
  <c r="AQ40" i="1"/>
  <c r="AR40" i="1"/>
  <c r="AO40" i="1"/>
  <c r="AM34" i="1"/>
  <c r="AN34" i="1"/>
  <c r="AQ34" i="1"/>
  <c r="AR34" i="1"/>
  <c r="AO34" i="1"/>
  <c r="AP34" i="1"/>
  <c r="AN421" i="1"/>
  <c r="AN367" i="1"/>
  <c r="AR244" i="1"/>
  <c r="AN223" i="1"/>
  <c r="AR178" i="1"/>
  <c r="AO457" i="1"/>
  <c r="AP445" i="1"/>
  <c r="AM421" i="1"/>
  <c r="AN412" i="1"/>
  <c r="AN403" i="1"/>
  <c r="AR361" i="1"/>
  <c r="AP349" i="1"/>
  <c r="AM325" i="1"/>
  <c r="AN316" i="1"/>
  <c r="AN307" i="1"/>
  <c r="AR274" i="1"/>
  <c r="AO151" i="1"/>
  <c r="AO100" i="1"/>
  <c r="AO91" i="1"/>
  <c r="AQ463" i="1"/>
  <c r="AO391" i="1"/>
  <c r="AQ361" i="1"/>
  <c r="AO349" i="1"/>
  <c r="AM328" i="1"/>
  <c r="AO253" i="1"/>
  <c r="AP244" i="1"/>
  <c r="AQ205" i="1"/>
  <c r="AN151" i="1"/>
  <c r="AR475" i="1"/>
  <c r="AN466" i="1"/>
  <c r="AQ415" i="1"/>
  <c r="AQ373" i="1"/>
  <c r="AN295" i="1"/>
  <c r="AM274" i="1"/>
  <c r="AM244" i="1"/>
  <c r="AO139" i="1"/>
  <c r="AR97" i="1"/>
  <c r="AR79" i="1"/>
  <c r="AR499" i="1"/>
  <c r="AR481" i="1"/>
  <c r="AN472" i="1"/>
  <c r="AO463" i="1"/>
  <c r="AM445" i="1"/>
  <c r="AN340" i="1"/>
  <c r="AR289" i="1"/>
  <c r="AP277" i="1"/>
  <c r="AM253" i="1"/>
  <c r="AR226" i="1"/>
  <c r="AO205" i="1"/>
  <c r="AQ160" i="1"/>
  <c r="AN139" i="1"/>
  <c r="AP70" i="1"/>
  <c r="AR52" i="1"/>
  <c r="AR487" i="1"/>
  <c r="AN478" i="1"/>
  <c r="AR439" i="1"/>
  <c r="AN394" i="1"/>
  <c r="AQ385" i="1"/>
  <c r="AM352" i="1"/>
  <c r="AM331" i="1"/>
  <c r="AO319" i="1"/>
  <c r="AQ289" i="1"/>
  <c r="AM256" i="1"/>
  <c r="AR232" i="1"/>
  <c r="AR148" i="1"/>
  <c r="AO70" i="1"/>
  <c r="AQ52" i="1"/>
  <c r="AM18" i="1"/>
  <c r="AN18" i="1"/>
  <c r="AO18" i="1"/>
  <c r="AP18" i="1"/>
  <c r="AQ18" i="1"/>
  <c r="AR18" i="1"/>
  <c r="AQ493" i="1"/>
  <c r="AP481" i="1"/>
  <c r="AO475" i="1"/>
  <c r="AN469" i="1"/>
  <c r="AQ397" i="1"/>
  <c r="AN373" i="1"/>
  <c r="AR364" i="1"/>
  <c r="AQ343" i="1"/>
  <c r="AM298" i="1"/>
  <c r="AP166" i="1"/>
  <c r="AQ17" i="1"/>
  <c r="AR17" i="1"/>
  <c r="AN17" i="1"/>
  <c r="AO17" i="1"/>
  <c r="AP17" i="1"/>
  <c r="AM26" i="1"/>
  <c r="AN26" i="1"/>
  <c r="AO26" i="1"/>
  <c r="AP26" i="1"/>
  <c r="AQ26" i="1"/>
  <c r="AR26" i="1"/>
  <c r="AM14" i="1"/>
  <c r="AN14" i="1"/>
  <c r="AR14" i="1"/>
  <c r="AN498" i="1"/>
  <c r="AQ489" i="1"/>
  <c r="AN486" i="1"/>
  <c r="AP483" i="1"/>
  <c r="AM480" i="1"/>
  <c r="AO477" i="1"/>
  <c r="AN471" i="1"/>
  <c r="AP454" i="1"/>
  <c r="AM450" i="1"/>
  <c r="AN447" i="1"/>
  <c r="AR442" i="1"/>
  <c r="AR433" i="1"/>
  <c r="AO429" i="1"/>
  <c r="AP421" i="1"/>
  <c r="AR417" i="1"/>
  <c r="AM408" i="1"/>
  <c r="AN400" i="1"/>
  <c r="AM397" i="1"/>
  <c r="AN388" i="1"/>
  <c r="AN379" i="1"/>
  <c r="AQ375" i="1"/>
  <c r="AP367" i="1"/>
  <c r="AN354" i="1"/>
  <c r="AN351" i="1"/>
  <c r="AR346" i="1"/>
  <c r="AR337" i="1"/>
  <c r="AO333" i="1"/>
  <c r="AP325" i="1"/>
  <c r="AR321" i="1"/>
  <c r="AM312" i="1"/>
  <c r="AN304" i="1"/>
  <c r="AM301" i="1"/>
  <c r="AN292" i="1"/>
  <c r="AN283" i="1"/>
  <c r="AQ279" i="1"/>
  <c r="AP271" i="1"/>
  <c r="AN258" i="1"/>
  <c r="AN255" i="1"/>
  <c r="AR250" i="1"/>
  <c r="AP240" i="1"/>
  <c r="AQ229" i="1"/>
  <c r="AM219" i="1"/>
  <c r="AQ208" i="1"/>
  <c r="AR201" i="1"/>
  <c r="AN193" i="1"/>
  <c r="AP187" i="1"/>
  <c r="AR172" i="1"/>
  <c r="AP144" i="1"/>
  <c r="AR126" i="1"/>
  <c r="AP103" i="1"/>
  <c r="AN93" i="1"/>
  <c r="AR57" i="1"/>
  <c r="AP48" i="1"/>
  <c r="AR36" i="1"/>
  <c r="AN23" i="1"/>
  <c r="AM22" i="1"/>
  <c r="AN22" i="1"/>
  <c r="AQ22" i="1"/>
  <c r="AR22" i="1"/>
  <c r="AO22" i="1"/>
  <c r="AP22" i="1"/>
  <c r="AM10" i="1"/>
  <c r="AN10" i="1"/>
  <c r="AQ10" i="1"/>
  <c r="AR10" i="1"/>
  <c r="AQ500" i="1"/>
  <c r="AQ494" i="1"/>
  <c r="AQ488" i="1"/>
  <c r="AQ482" i="1"/>
  <c r="AQ476" i="1"/>
  <c r="AQ470" i="1"/>
  <c r="AQ464" i="1"/>
  <c r="AP458" i="1"/>
  <c r="AN446" i="1"/>
  <c r="AQ443" i="1"/>
  <c r="AN425" i="1"/>
  <c r="AN422" i="1"/>
  <c r="AQ419" i="1"/>
  <c r="AN401" i="1"/>
  <c r="AN398" i="1"/>
  <c r="AQ395" i="1"/>
  <c r="AN377" i="1"/>
  <c r="AN374" i="1"/>
  <c r="AQ371" i="1"/>
  <c r="AN353" i="1"/>
  <c r="AN350" i="1"/>
  <c r="AQ347" i="1"/>
  <c r="AN329" i="1"/>
  <c r="AN326" i="1"/>
  <c r="AQ323" i="1"/>
  <c r="AN305" i="1"/>
  <c r="AN302" i="1"/>
  <c r="AQ299" i="1"/>
  <c r="AN281" i="1"/>
  <c r="AN278" i="1"/>
  <c r="AQ275" i="1"/>
  <c r="AN257" i="1"/>
  <c r="AN254" i="1"/>
  <c r="AQ251" i="1"/>
  <c r="AQ245" i="1"/>
  <c r="AR242" i="1"/>
  <c r="AO239" i="1"/>
  <c r="AR224" i="1"/>
  <c r="AO221" i="1"/>
  <c r="AN185" i="1"/>
  <c r="AP89" i="1"/>
  <c r="AQ38" i="1"/>
  <c r="AN21" i="1"/>
  <c r="AP10" i="1"/>
  <c r="AM11" i="1"/>
  <c r="AQ11" i="1"/>
  <c r="AR11" i="1"/>
  <c r="AM9" i="1"/>
  <c r="AO9" i="1"/>
  <c r="AP9" i="1"/>
  <c r="AQ9" i="1"/>
  <c r="AP500" i="1"/>
  <c r="AP494" i="1"/>
  <c r="AP488" i="1"/>
  <c r="AP482" i="1"/>
  <c r="AP476" i="1"/>
  <c r="AP470" i="1"/>
  <c r="AP464" i="1"/>
  <c r="AR455" i="1"/>
  <c r="AP443" i="1"/>
  <c r="AP419" i="1"/>
  <c r="AP395" i="1"/>
  <c r="AP371" i="1"/>
  <c r="AP347" i="1"/>
  <c r="AP323" i="1"/>
  <c r="AP299" i="1"/>
  <c r="AP275" i="1"/>
  <c r="AP251" i="1"/>
  <c r="AP245" i="1"/>
  <c r="AN239" i="1"/>
  <c r="AN221" i="1"/>
  <c r="AM185" i="1"/>
  <c r="AR83" i="1"/>
  <c r="AR71" i="1"/>
  <c r="AO10" i="1"/>
  <c r="AO21" i="1"/>
  <c r="AP21" i="1"/>
  <c r="AQ21" i="1"/>
  <c r="AR21" i="1"/>
  <c r="AM20" i="1"/>
  <c r="AN20" i="1"/>
  <c r="AO20" i="1"/>
  <c r="AP20" i="1"/>
  <c r="AQ20" i="1"/>
  <c r="AM8" i="1"/>
  <c r="AO8" i="1"/>
  <c r="AP8" i="1"/>
  <c r="AQ8" i="1"/>
  <c r="AR8" i="1"/>
  <c r="AO458" i="1"/>
  <c r="AQ458" i="1"/>
  <c r="AO452" i="1"/>
  <c r="AQ452" i="1"/>
  <c r="AO446" i="1"/>
  <c r="AP446" i="1"/>
  <c r="AQ446" i="1"/>
  <c r="AO440" i="1"/>
  <c r="AP440" i="1"/>
  <c r="AQ440" i="1"/>
  <c r="AO434" i="1"/>
  <c r="AP434" i="1"/>
  <c r="AQ434" i="1"/>
  <c r="AO428" i="1"/>
  <c r="AP428" i="1"/>
  <c r="AQ428" i="1"/>
  <c r="AO422" i="1"/>
  <c r="AP422" i="1"/>
  <c r="AQ422" i="1"/>
  <c r="AO416" i="1"/>
  <c r="AP416" i="1"/>
  <c r="AQ416" i="1"/>
  <c r="AO410" i="1"/>
  <c r="AP410" i="1"/>
  <c r="AQ410" i="1"/>
  <c r="AO404" i="1"/>
  <c r="AP404" i="1"/>
  <c r="AQ404" i="1"/>
  <c r="AO398" i="1"/>
  <c r="AP398" i="1"/>
  <c r="AQ398" i="1"/>
  <c r="AO392" i="1"/>
  <c r="AP392" i="1"/>
  <c r="AQ392" i="1"/>
  <c r="AO386" i="1"/>
  <c r="AP386" i="1"/>
  <c r="AQ386" i="1"/>
  <c r="AO380" i="1"/>
  <c r="AP380" i="1"/>
  <c r="AQ380" i="1"/>
  <c r="AO374" i="1"/>
  <c r="AP374" i="1"/>
  <c r="AQ374" i="1"/>
  <c r="AO368" i="1"/>
  <c r="AP368" i="1"/>
  <c r="AQ368" i="1"/>
  <c r="AO362" i="1"/>
  <c r="AP362" i="1"/>
  <c r="AQ362" i="1"/>
  <c r="AO356" i="1"/>
  <c r="AP356" i="1"/>
  <c r="AQ356" i="1"/>
  <c r="AO350" i="1"/>
  <c r="AP350" i="1"/>
  <c r="AQ350" i="1"/>
  <c r="AO344" i="1"/>
  <c r="AP344" i="1"/>
  <c r="AQ344" i="1"/>
  <c r="AO338" i="1"/>
  <c r="AP338" i="1"/>
  <c r="AQ338" i="1"/>
  <c r="AO332" i="1"/>
  <c r="AP332" i="1"/>
  <c r="AQ332" i="1"/>
  <c r="AO326" i="1"/>
  <c r="AP326" i="1"/>
  <c r="AQ326" i="1"/>
  <c r="AO320" i="1"/>
  <c r="AP320" i="1"/>
  <c r="AQ320" i="1"/>
  <c r="AO314" i="1"/>
  <c r="AP314" i="1"/>
  <c r="AQ314" i="1"/>
  <c r="AO308" i="1"/>
  <c r="AP308" i="1"/>
  <c r="AQ308" i="1"/>
  <c r="AO302" i="1"/>
  <c r="AP302" i="1"/>
  <c r="AQ302" i="1"/>
  <c r="AO296" i="1"/>
  <c r="AP296" i="1"/>
  <c r="AQ296" i="1"/>
  <c r="AO290" i="1"/>
  <c r="AP290" i="1"/>
  <c r="AQ290" i="1"/>
  <c r="AO284" i="1"/>
  <c r="AP284" i="1"/>
  <c r="AQ284" i="1"/>
  <c r="AO278" i="1"/>
  <c r="AP278" i="1"/>
  <c r="AQ278" i="1"/>
  <c r="AO272" i="1"/>
  <c r="AP272" i="1"/>
  <c r="AQ272" i="1"/>
  <c r="AO266" i="1"/>
  <c r="AP266" i="1"/>
  <c r="AQ266" i="1"/>
  <c r="AO260" i="1"/>
  <c r="AP260" i="1"/>
  <c r="AQ260" i="1"/>
  <c r="AO254" i="1"/>
  <c r="AP254" i="1"/>
  <c r="AQ254" i="1"/>
  <c r="AO248" i="1"/>
  <c r="AN248" i="1"/>
  <c r="AP248" i="1"/>
  <c r="AQ248" i="1"/>
  <c r="AM242" i="1"/>
  <c r="AN242" i="1"/>
  <c r="AO242" i="1"/>
  <c r="AM236" i="1"/>
  <c r="AN236" i="1"/>
  <c r="AO236" i="1"/>
  <c r="AM233" i="1"/>
  <c r="AN233" i="1"/>
  <c r="AO233" i="1"/>
  <c r="AM230" i="1"/>
  <c r="AN230" i="1"/>
  <c r="AO230" i="1"/>
  <c r="AP230" i="1"/>
  <c r="AQ230" i="1"/>
  <c r="AR230" i="1"/>
  <c r="AP227" i="1"/>
  <c r="AQ227" i="1"/>
  <c r="AR227" i="1"/>
  <c r="AM224" i="1"/>
  <c r="AN224" i="1"/>
  <c r="AO224" i="1"/>
  <c r="AM218" i="1"/>
  <c r="AN218" i="1"/>
  <c r="AO218" i="1"/>
  <c r="AM212" i="1"/>
  <c r="AN212" i="1"/>
  <c r="AO212" i="1"/>
  <c r="AM209" i="1"/>
  <c r="AN209" i="1"/>
  <c r="AO209" i="1"/>
  <c r="AM206" i="1"/>
  <c r="AN206" i="1"/>
  <c r="AO206" i="1"/>
  <c r="AP206" i="1"/>
  <c r="AQ206" i="1"/>
  <c r="AR206" i="1"/>
  <c r="AQ203" i="1"/>
  <c r="AR203" i="1"/>
  <c r="AN203" i="1"/>
  <c r="AO203" i="1"/>
  <c r="AP203" i="1"/>
  <c r="AO200" i="1"/>
  <c r="AQ200" i="1"/>
  <c r="AM200" i="1"/>
  <c r="AN200" i="1"/>
  <c r="AP200" i="1"/>
  <c r="AM197" i="1"/>
  <c r="AN197" i="1"/>
  <c r="AO197" i="1"/>
  <c r="AP197" i="1"/>
  <c r="AO194" i="1"/>
  <c r="AP194" i="1"/>
  <c r="AQ194" i="1"/>
  <c r="AM194" i="1"/>
  <c r="AN194" i="1"/>
  <c r="AO191" i="1"/>
  <c r="AP191" i="1"/>
  <c r="AQ191" i="1"/>
  <c r="AO188" i="1"/>
  <c r="AP188" i="1"/>
  <c r="AQ188" i="1"/>
  <c r="AR188" i="1"/>
  <c r="AO182" i="1"/>
  <c r="AP182" i="1"/>
  <c r="AQ182" i="1"/>
  <c r="AR182" i="1"/>
  <c r="AO179" i="1"/>
  <c r="AP179" i="1"/>
  <c r="AQ179" i="1"/>
  <c r="AM176" i="1"/>
  <c r="AN176" i="1"/>
  <c r="AO176" i="1"/>
  <c r="AP176" i="1"/>
  <c r="AQ176" i="1"/>
  <c r="AQ173" i="1"/>
  <c r="AR173" i="1"/>
  <c r="AM170" i="1"/>
  <c r="AN170" i="1"/>
  <c r="AR170" i="1"/>
  <c r="AM167" i="1"/>
  <c r="AN167" i="1"/>
  <c r="AO167" i="1"/>
  <c r="AP167" i="1"/>
  <c r="AM164" i="1"/>
  <c r="AN164" i="1"/>
  <c r="AO164" i="1"/>
  <c r="AP164" i="1"/>
  <c r="AQ164" i="1"/>
  <c r="AQ161" i="1"/>
  <c r="AR161" i="1"/>
  <c r="AM158" i="1"/>
  <c r="AN158" i="1"/>
  <c r="AR158" i="1"/>
  <c r="AO158" i="1"/>
  <c r="AP158" i="1"/>
  <c r="AQ158" i="1"/>
  <c r="AM155" i="1"/>
  <c r="AQ155" i="1"/>
  <c r="AR155" i="1"/>
  <c r="AM152" i="1"/>
  <c r="AN152" i="1"/>
  <c r="AO152" i="1"/>
  <c r="AP152" i="1"/>
  <c r="AQ152" i="1"/>
  <c r="AR152" i="1"/>
  <c r="AQ149" i="1"/>
  <c r="AR149" i="1"/>
  <c r="AN149" i="1"/>
  <c r="AO149" i="1"/>
  <c r="AP149" i="1"/>
  <c r="AM146" i="1"/>
  <c r="AN146" i="1"/>
  <c r="AO146" i="1"/>
  <c r="AP146" i="1"/>
  <c r="AQ146" i="1"/>
  <c r="AM143" i="1"/>
  <c r="AN143" i="1"/>
  <c r="AO143" i="1"/>
  <c r="AP143" i="1"/>
  <c r="AM140" i="1"/>
  <c r="AN140" i="1"/>
  <c r="AO140" i="1"/>
  <c r="AP140" i="1"/>
  <c r="AQ140" i="1"/>
  <c r="AQ137" i="1"/>
  <c r="AR137" i="1"/>
  <c r="AM137" i="1"/>
  <c r="AN137" i="1"/>
  <c r="AO137" i="1"/>
  <c r="AP137" i="1"/>
  <c r="AM134" i="1"/>
  <c r="AN134" i="1"/>
  <c r="AM128" i="1"/>
  <c r="AN128" i="1"/>
  <c r="AO128" i="1"/>
  <c r="AP128" i="1"/>
  <c r="AQ128" i="1"/>
  <c r="AR128" i="1"/>
  <c r="AQ125" i="1"/>
  <c r="AR125" i="1"/>
  <c r="AM125" i="1"/>
  <c r="AM122" i="1"/>
  <c r="AN122" i="1"/>
  <c r="AM119" i="1"/>
  <c r="AQ119" i="1"/>
  <c r="AR119" i="1"/>
  <c r="AM116" i="1"/>
  <c r="AN116" i="1"/>
  <c r="AO116" i="1"/>
  <c r="AP116" i="1"/>
  <c r="AQ116" i="1"/>
  <c r="AQ113" i="1"/>
  <c r="AR113" i="1"/>
  <c r="AM110" i="1"/>
  <c r="AN110" i="1"/>
  <c r="AR110" i="1"/>
  <c r="AM107" i="1"/>
  <c r="AQ107" i="1"/>
  <c r="AR107" i="1"/>
  <c r="AN107" i="1"/>
  <c r="AO107" i="1"/>
  <c r="AP107" i="1"/>
  <c r="AM104" i="1"/>
  <c r="AN104" i="1"/>
  <c r="AO104" i="1"/>
  <c r="AP104" i="1"/>
  <c r="AQ104" i="1"/>
  <c r="AR104" i="1"/>
  <c r="AQ101" i="1"/>
  <c r="AR101" i="1"/>
  <c r="AN101" i="1"/>
  <c r="AO101" i="1"/>
  <c r="AP101" i="1"/>
  <c r="AM98" i="1"/>
  <c r="AN98" i="1"/>
  <c r="AO98" i="1"/>
  <c r="AP98" i="1"/>
  <c r="AQ98" i="1"/>
  <c r="AR98" i="1"/>
  <c r="AM95" i="1"/>
  <c r="AN95" i="1"/>
  <c r="AO95" i="1"/>
  <c r="AP95" i="1"/>
  <c r="AM92" i="1"/>
  <c r="AN92" i="1"/>
  <c r="AO92" i="1"/>
  <c r="AP92" i="1"/>
  <c r="AQ92" i="1"/>
  <c r="AQ89" i="1"/>
  <c r="AR89" i="1"/>
  <c r="AM89" i="1"/>
  <c r="AM86" i="1"/>
  <c r="AN86" i="1"/>
  <c r="AO86" i="1"/>
  <c r="AP86" i="1"/>
  <c r="AQ86" i="1"/>
  <c r="AM80" i="1"/>
  <c r="AN80" i="1"/>
  <c r="AO80" i="1"/>
  <c r="AP80" i="1"/>
  <c r="AQ80" i="1"/>
  <c r="AQ77" i="1"/>
  <c r="AR77" i="1"/>
  <c r="AN77" i="1"/>
  <c r="AO77" i="1"/>
  <c r="AP77" i="1"/>
  <c r="AM74" i="1"/>
  <c r="AN74" i="1"/>
  <c r="AM68" i="1"/>
  <c r="AN68" i="1"/>
  <c r="AO68" i="1"/>
  <c r="AP68" i="1"/>
  <c r="AQ68" i="1"/>
  <c r="AR68" i="1"/>
  <c r="AQ65" i="1"/>
  <c r="AR65" i="1"/>
  <c r="AM65" i="1"/>
  <c r="AM62" i="1"/>
  <c r="AN62" i="1"/>
  <c r="AR62" i="1"/>
  <c r="AM59" i="1"/>
  <c r="AQ59" i="1"/>
  <c r="AR59" i="1"/>
  <c r="AM56" i="1"/>
  <c r="AN56" i="1"/>
  <c r="AO56" i="1"/>
  <c r="AP56" i="1"/>
  <c r="AQ56" i="1"/>
  <c r="AR56" i="1"/>
  <c r="AQ53" i="1"/>
  <c r="AR53" i="1"/>
  <c r="AN53" i="1"/>
  <c r="AO53" i="1"/>
  <c r="AP53" i="1"/>
  <c r="AM50" i="1"/>
  <c r="AN50" i="1"/>
  <c r="AO50" i="1"/>
  <c r="AP50" i="1"/>
  <c r="AQ50" i="1"/>
  <c r="AM47" i="1"/>
  <c r="AN47" i="1"/>
  <c r="AO47" i="1"/>
  <c r="AP47" i="1"/>
  <c r="AQ47" i="1"/>
  <c r="AR47" i="1"/>
  <c r="AM44" i="1"/>
  <c r="AN44" i="1"/>
  <c r="AO44" i="1"/>
  <c r="AP44" i="1"/>
  <c r="AQ44" i="1"/>
  <c r="AQ41" i="1"/>
  <c r="AR41" i="1"/>
  <c r="AM41" i="1"/>
  <c r="AM38" i="1"/>
  <c r="AN38" i="1"/>
  <c r="AR38" i="1"/>
  <c r="AM35" i="1"/>
  <c r="AN35" i="1"/>
  <c r="AO35" i="1"/>
  <c r="AP35" i="1"/>
  <c r="AM32" i="1"/>
  <c r="AN32" i="1"/>
  <c r="AO32" i="1"/>
  <c r="AP32" i="1"/>
  <c r="AQ32" i="1"/>
  <c r="AQ29" i="1"/>
  <c r="AR29" i="1"/>
  <c r="AM458" i="1"/>
  <c r="AR440" i="1"/>
  <c r="AR416" i="1"/>
  <c r="AR392" i="1"/>
  <c r="AR368" i="1"/>
  <c r="AR344" i="1"/>
  <c r="AR320" i="1"/>
  <c r="AR296" i="1"/>
  <c r="AR272" i="1"/>
  <c r="AR248" i="1"/>
  <c r="AO245" i="1"/>
  <c r="AP242" i="1"/>
  <c r="AP224" i="1"/>
  <c r="AR194" i="1"/>
  <c r="AR179" i="1"/>
  <c r="AR146" i="1"/>
  <c r="AR140" i="1"/>
  <c r="AR134" i="1"/>
  <c r="AR122" i="1"/>
  <c r="AQ95" i="1"/>
  <c r="AN89" i="1"/>
  <c r="AQ83" i="1"/>
  <c r="AQ71" i="1"/>
  <c r="AR44" i="1"/>
  <c r="AO38" i="1"/>
  <c r="AR32" i="1"/>
  <c r="AR20" i="1"/>
  <c r="AR9" i="1"/>
  <c r="AR7" i="1"/>
  <c r="AQ7" i="1"/>
  <c r="AP7" i="1"/>
  <c r="AO7" i="1"/>
  <c r="AL7" i="1"/>
  <c r="F9" i="3" s="1"/>
  <c r="V30" i="1"/>
  <c r="AU30" i="1" s="1"/>
  <c r="AG480" i="1"/>
  <c r="AF273" i="1"/>
  <c r="AG162" i="1"/>
  <c r="AG130" i="1"/>
  <c r="AF467" i="1"/>
  <c r="AF375" i="1"/>
  <c r="AG119" i="1"/>
  <c r="AF360" i="1"/>
  <c r="AF120" i="1"/>
  <c r="AG354" i="1"/>
  <c r="AF465" i="1"/>
  <c r="AF441" i="1"/>
  <c r="AG438" i="1"/>
  <c r="AF79" i="1"/>
  <c r="AF425" i="1"/>
  <c r="AG312" i="1"/>
  <c r="AG209" i="1"/>
  <c r="AF71" i="1"/>
  <c r="AF321" i="1"/>
  <c r="AF225" i="1"/>
  <c r="AG423" i="1"/>
  <c r="AG66" i="1"/>
  <c r="AF267" i="1"/>
  <c r="AF231" i="1"/>
  <c r="AF315" i="1"/>
  <c r="AG306" i="1"/>
  <c r="AG180" i="1"/>
  <c r="AG270" i="1"/>
  <c r="AF378" i="1"/>
  <c r="AF275" i="1"/>
  <c r="AF60" i="1"/>
  <c r="AG318" i="1"/>
  <c r="AF483" i="1"/>
  <c r="AG174" i="1"/>
  <c r="AG418" i="1"/>
  <c r="AG265" i="1"/>
  <c r="AF157" i="1"/>
  <c r="AG109" i="1"/>
  <c r="AG462" i="1"/>
  <c r="AG417" i="1"/>
  <c r="AG297" i="1"/>
  <c r="AG255" i="1"/>
  <c r="AG207" i="1"/>
  <c r="AG156" i="1"/>
  <c r="AG108" i="1"/>
  <c r="AG47" i="1"/>
  <c r="AF459" i="1"/>
  <c r="AF402" i="1"/>
  <c r="AF339" i="1"/>
  <c r="AF96" i="1"/>
  <c r="AG498" i="1"/>
  <c r="AG457" i="1"/>
  <c r="AG401" i="1"/>
  <c r="AG336" i="1"/>
  <c r="AG294" i="1"/>
  <c r="AG249" i="1"/>
  <c r="AG201" i="1"/>
  <c r="AF139" i="1"/>
  <c r="AG90" i="1"/>
  <c r="AG40" i="1"/>
  <c r="AG70" i="1"/>
  <c r="AG112" i="1"/>
  <c r="AG489" i="1"/>
  <c r="AG447" i="1"/>
  <c r="AG399" i="1"/>
  <c r="AF291" i="1"/>
  <c r="AG189" i="1"/>
  <c r="AG138" i="1"/>
  <c r="AG37" i="1"/>
  <c r="AG330" i="1"/>
  <c r="AG288" i="1"/>
  <c r="AG246" i="1"/>
  <c r="AF185" i="1"/>
  <c r="AG84" i="1"/>
  <c r="AG36" i="1"/>
  <c r="AG486" i="1"/>
  <c r="AF233" i="1"/>
  <c r="AG183" i="1"/>
  <c r="AG135" i="1"/>
  <c r="AF203" i="1"/>
  <c r="AF395" i="1"/>
  <c r="AG59" i="1"/>
  <c r="AF329" i="1"/>
  <c r="AG222" i="1"/>
  <c r="AF474" i="1"/>
  <c r="AG414" i="1"/>
  <c r="AF351" i="1"/>
  <c r="AF282" i="1"/>
  <c r="AG29" i="1"/>
  <c r="AF497" i="1"/>
  <c r="AG473" i="1"/>
  <c r="AG450" i="1"/>
  <c r="AF432" i="1"/>
  <c r="AF411" i="1"/>
  <c r="AG390" i="1"/>
  <c r="AF369" i="1"/>
  <c r="AF347" i="1"/>
  <c r="AF327" i="1"/>
  <c r="AF305" i="1"/>
  <c r="AG281" i="1"/>
  <c r="AG258" i="1"/>
  <c r="AF240" i="1"/>
  <c r="AG216" i="1"/>
  <c r="AG192" i="1"/>
  <c r="AF173" i="1"/>
  <c r="AF149" i="1"/>
  <c r="AG129" i="1"/>
  <c r="AG107" i="1"/>
  <c r="AG78" i="1"/>
  <c r="AF54" i="1"/>
  <c r="AF251" i="1"/>
  <c r="AF377" i="1"/>
  <c r="AG137" i="1"/>
  <c r="AG89" i="1"/>
  <c r="AF435" i="1"/>
  <c r="AG264" i="1"/>
  <c r="AG198" i="1"/>
  <c r="AF131" i="1"/>
  <c r="AF219" i="1"/>
  <c r="AG153" i="1"/>
  <c r="AG495" i="1"/>
  <c r="AG426" i="1"/>
  <c r="AG408" i="1"/>
  <c r="AF387" i="1"/>
  <c r="AG366" i="1"/>
  <c r="AG345" i="1"/>
  <c r="AF323" i="1"/>
  <c r="AG303" i="1"/>
  <c r="AG234" i="1"/>
  <c r="AG171" i="1"/>
  <c r="AG147" i="1"/>
  <c r="AG126" i="1"/>
  <c r="AG101" i="1"/>
  <c r="AF49" i="1"/>
  <c r="AG25" i="1"/>
  <c r="AF419" i="1"/>
  <c r="AG353" i="1"/>
  <c r="AG456" i="1"/>
  <c r="AF371" i="1"/>
  <c r="AF393" i="1"/>
  <c r="AG471" i="1"/>
  <c r="AG449" i="1"/>
  <c r="AG384" i="1"/>
  <c r="AF363" i="1"/>
  <c r="AG322" i="1"/>
  <c r="AG279" i="1"/>
  <c r="AG257" i="1"/>
  <c r="AG210" i="1"/>
  <c r="AG191" i="1"/>
  <c r="AF167" i="1"/>
  <c r="AG144" i="1"/>
  <c r="AG77" i="1"/>
  <c r="AG48" i="1"/>
  <c r="AG18" i="1"/>
  <c r="AF443" i="1"/>
  <c r="AF227" i="1"/>
  <c r="AG155" i="1"/>
  <c r="AF243" i="1"/>
  <c r="AG35" i="1"/>
  <c r="AF491" i="1"/>
  <c r="AG361" i="1"/>
  <c r="AG342" i="1"/>
  <c r="AF299" i="1"/>
  <c r="AG165" i="1"/>
  <c r="AF121" i="1"/>
  <c r="AF499" i="1"/>
  <c r="AG499" i="1"/>
  <c r="AF436" i="1"/>
  <c r="AG436" i="1"/>
  <c r="AF424" i="1"/>
  <c r="AG424" i="1"/>
  <c r="AF397" i="1"/>
  <c r="AG397" i="1"/>
  <c r="AF388" i="1"/>
  <c r="AG388" i="1"/>
  <c r="AF379" i="1"/>
  <c r="AG379" i="1"/>
  <c r="AF364" i="1"/>
  <c r="AG364" i="1"/>
  <c r="AF352" i="1"/>
  <c r="AG352" i="1"/>
  <c r="AG343" i="1"/>
  <c r="AF343" i="1"/>
  <c r="AF328" i="1"/>
  <c r="AG328" i="1"/>
  <c r="AF292" i="1"/>
  <c r="AG292" i="1"/>
  <c r="AF280" i="1"/>
  <c r="AG280" i="1"/>
  <c r="AF256" i="1"/>
  <c r="AG256" i="1"/>
  <c r="AG223" i="1"/>
  <c r="AF223" i="1"/>
  <c r="AF214" i="1"/>
  <c r="AG214" i="1"/>
  <c r="AF181" i="1"/>
  <c r="AG181" i="1"/>
  <c r="AF169" i="1"/>
  <c r="AG169" i="1"/>
  <c r="AF148" i="1"/>
  <c r="AG148" i="1"/>
  <c r="AG241" i="1"/>
  <c r="AG298" i="1"/>
  <c r="AF193" i="1"/>
  <c r="AF469" i="1"/>
  <c r="AG469" i="1"/>
  <c r="AF451" i="1"/>
  <c r="AG451" i="1"/>
  <c r="AF415" i="1"/>
  <c r="AG415" i="1"/>
  <c r="AF403" i="1"/>
  <c r="AG403" i="1"/>
  <c r="AF391" i="1"/>
  <c r="AG391" i="1"/>
  <c r="AF316" i="1"/>
  <c r="AG316" i="1"/>
  <c r="AF301" i="1"/>
  <c r="AG301" i="1"/>
  <c r="AF295" i="1"/>
  <c r="AG295" i="1"/>
  <c r="AF271" i="1"/>
  <c r="AG271" i="1"/>
  <c r="AF238" i="1"/>
  <c r="AG238" i="1"/>
  <c r="AF220" i="1"/>
  <c r="AG220" i="1"/>
  <c r="AF178" i="1"/>
  <c r="AG178" i="1"/>
  <c r="AF175" i="1"/>
  <c r="AG394" i="1"/>
  <c r="AG409" i="1"/>
  <c r="AG313" i="1"/>
  <c r="AG17" i="1"/>
  <c r="AF17" i="1"/>
  <c r="AF478" i="1"/>
  <c r="AG478" i="1"/>
  <c r="AF439" i="1"/>
  <c r="AG439" i="1"/>
  <c r="AF427" i="1"/>
  <c r="AG427" i="1"/>
  <c r="AF406" i="1"/>
  <c r="AG406" i="1"/>
  <c r="AF373" i="1"/>
  <c r="AG373" i="1"/>
  <c r="AF334" i="1"/>
  <c r="AG334" i="1"/>
  <c r="AF319" i="1"/>
  <c r="AG319" i="1"/>
  <c r="AF307" i="1"/>
  <c r="AG307" i="1"/>
  <c r="AF277" i="1"/>
  <c r="AG277" i="1"/>
  <c r="AF268" i="1"/>
  <c r="AG268" i="1"/>
  <c r="AF244" i="1"/>
  <c r="AG244" i="1"/>
  <c r="AF232" i="1"/>
  <c r="AG232" i="1"/>
  <c r="AF211" i="1"/>
  <c r="AG211" i="1"/>
  <c r="AF199" i="1"/>
  <c r="AG199" i="1"/>
  <c r="AF190" i="1"/>
  <c r="AG190" i="1"/>
  <c r="AG163" i="1"/>
  <c r="AF163" i="1"/>
  <c r="AF154" i="1"/>
  <c r="AG154" i="1"/>
  <c r="AF142" i="1"/>
  <c r="AG142" i="1"/>
  <c r="AG337" i="1"/>
  <c r="AG490" i="1"/>
  <c r="AG466" i="1"/>
  <c r="AG370" i="1"/>
  <c r="AG274" i="1"/>
  <c r="AF496" i="1"/>
  <c r="AG496" i="1"/>
  <c r="AF487" i="1"/>
  <c r="AG487" i="1"/>
  <c r="AF448" i="1"/>
  <c r="AG448" i="1"/>
  <c r="AF430" i="1"/>
  <c r="AG430" i="1"/>
  <c r="AF412" i="1"/>
  <c r="AG412" i="1"/>
  <c r="AF400" i="1"/>
  <c r="AG400" i="1"/>
  <c r="AF382" i="1"/>
  <c r="AG382" i="1"/>
  <c r="AF355" i="1"/>
  <c r="AG355" i="1"/>
  <c r="AF304" i="1"/>
  <c r="AG304" i="1"/>
  <c r="AF283" i="1"/>
  <c r="AG283" i="1"/>
  <c r="AF259" i="1"/>
  <c r="AG259" i="1"/>
  <c r="AG247" i="1"/>
  <c r="AF247" i="1"/>
  <c r="AF235" i="1"/>
  <c r="AG235" i="1"/>
  <c r="AF208" i="1"/>
  <c r="AG208" i="1"/>
  <c r="AF196" i="1"/>
  <c r="AG196" i="1"/>
  <c r="AF166" i="1"/>
  <c r="AG166" i="1"/>
  <c r="AF145" i="1"/>
  <c r="AG145" i="1"/>
  <c r="AF28" i="1"/>
  <c r="AG28" i="1"/>
  <c r="AF493" i="1"/>
  <c r="AG493" i="1"/>
  <c r="AF475" i="1"/>
  <c r="AG475" i="1"/>
  <c r="AF463" i="1"/>
  <c r="AG463" i="1"/>
  <c r="AF454" i="1"/>
  <c r="AG454" i="1"/>
  <c r="AF445" i="1"/>
  <c r="AG445" i="1"/>
  <c r="AF421" i="1"/>
  <c r="AG421" i="1"/>
  <c r="AF376" i="1"/>
  <c r="AG376" i="1"/>
  <c r="AG367" i="1"/>
  <c r="AF367" i="1"/>
  <c r="AF325" i="1"/>
  <c r="AG325" i="1"/>
  <c r="AF310" i="1"/>
  <c r="AG310" i="1"/>
  <c r="AF286" i="1"/>
  <c r="AG286" i="1"/>
  <c r="AF229" i="1"/>
  <c r="AG229" i="1"/>
  <c r="AF217" i="1"/>
  <c r="AG217" i="1"/>
  <c r="AF202" i="1"/>
  <c r="AG202" i="1"/>
  <c r="AF187" i="1"/>
  <c r="AG187" i="1"/>
  <c r="AF160" i="1"/>
  <c r="AG160" i="1"/>
  <c r="AF151" i="1"/>
  <c r="AG151" i="1"/>
  <c r="AG481" i="1"/>
  <c r="AG385" i="1"/>
  <c r="AG289" i="1"/>
  <c r="AF16" i="1"/>
  <c r="AG16" i="1"/>
  <c r="AF484" i="1"/>
  <c r="AG484" i="1"/>
  <c r="AF472" i="1"/>
  <c r="AG472" i="1"/>
  <c r="AF460" i="1"/>
  <c r="AG460" i="1"/>
  <c r="AF358" i="1"/>
  <c r="AG358" i="1"/>
  <c r="AF349" i="1"/>
  <c r="AG349" i="1"/>
  <c r="AF340" i="1"/>
  <c r="AG340" i="1"/>
  <c r="AF331" i="1"/>
  <c r="AG331" i="1"/>
  <c r="AF262" i="1"/>
  <c r="AG262" i="1"/>
  <c r="AF253" i="1"/>
  <c r="AG253" i="1"/>
  <c r="AF226" i="1"/>
  <c r="AG226" i="1"/>
  <c r="AF205" i="1"/>
  <c r="AG205" i="1"/>
  <c r="AF184" i="1"/>
  <c r="AG184" i="1"/>
  <c r="AF172" i="1"/>
  <c r="AG172" i="1"/>
  <c r="AF136" i="1"/>
  <c r="AG136" i="1"/>
  <c r="AG433" i="1"/>
  <c r="AG442" i="1"/>
  <c r="AG346" i="1"/>
  <c r="AG250" i="1"/>
  <c r="AG100" i="1"/>
  <c r="AF500" i="1"/>
  <c r="AG500" i="1"/>
  <c r="AF488" i="1"/>
  <c r="AG488" i="1"/>
  <c r="AF428" i="1"/>
  <c r="AG428" i="1"/>
  <c r="AF392" i="1"/>
  <c r="AG392" i="1"/>
  <c r="AF380" i="1"/>
  <c r="AG380" i="1"/>
  <c r="AF266" i="1"/>
  <c r="AG266" i="1"/>
  <c r="AF218" i="1"/>
  <c r="AG218" i="1"/>
  <c r="AF170" i="1"/>
  <c r="AG170" i="1"/>
  <c r="AG287" i="1"/>
  <c r="AG24" i="1"/>
  <c r="AF134" i="1"/>
  <c r="AG134" i="1"/>
  <c r="AF128" i="1"/>
  <c r="AG128" i="1"/>
  <c r="AF116" i="1"/>
  <c r="AG116" i="1"/>
  <c r="AF110" i="1"/>
  <c r="AG110" i="1"/>
  <c r="AF104" i="1"/>
  <c r="AG104" i="1"/>
  <c r="AF98" i="1"/>
  <c r="AG98" i="1"/>
  <c r="AF92" i="1"/>
  <c r="AG92" i="1"/>
  <c r="AF86" i="1"/>
  <c r="AG86" i="1"/>
  <c r="AF80" i="1"/>
  <c r="AG80" i="1"/>
  <c r="AF74" i="1"/>
  <c r="AG74" i="1"/>
  <c r="AF68" i="1"/>
  <c r="AG68" i="1"/>
  <c r="AF62" i="1"/>
  <c r="AG62" i="1"/>
  <c r="AF56" i="1"/>
  <c r="AG56" i="1"/>
  <c r="AF50" i="1"/>
  <c r="AG50" i="1"/>
  <c r="AF44" i="1"/>
  <c r="AG44" i="1"/>
  <c r="AF38" i="1"/>
  <c r="AG38" i="1"/>
  <c r="AF32" i="1"/>
  <c r="AG32" i="1"/>
  <c r="AF479" i="1"/>
  <c r="AF455" i="1"/>
  <c r="AF431" i="1"/>
  <c r="AF407" i="1"/>
  <c r="AF383" i="1"/>
  <c r="AF359" i="1"/>
  <c r="AF335" i="1"/>
  <c r="AF311" i="1"/>
  <c r="AF263" i="1"/>
  <c r="AF239" i="1"/>
  <c r="AF215" i="1"/>
  <c r="AG115" i="1"/>
  <c r="AF85" i="1"/>
  <c r="AG76" i="1"/>
  <c r="AG65" i="1"/>
  <c r="AG43" i="1"/>
  <c r="AF13" i="1"/>
  <c r="AF476" i="1"/>
  <c r="AG476" i="1"/>
  <c r="AF458" i="1"/>
  <c r="AG458" i="1"/>
  <c r="AF410" i="1"/>
  <c r="AG410" i="1"/>
  <c r="AF398" i="1"/>
  <c r="AG398" i="1"/>
  <c r="AF362" i="1"/>
  <c r="AG362" i="1"/>
  <c r="AF326" i="1"/>
  <c r="AG326" i="1"/>
  <c r="AF314" i="1"/>
  <c r="AG314" i="1"/>
  <c r="AF284" i="1"/>
  <c r="AG284" i="1"/>
  <c r="AF206" i="1"/>
  <c r="AG206" i="1"/>
  <c r="AF188" i="1"/>
  <c r="AG188" i="1"/>
  <c r="AF55" i="1"/>
  <c r="AG197" i="1"/>
  <c r="AG179" i="1"/>
  <c r="AG161" i="1"/>
  <c r="AG143" i="1"/>
  <c r="AG133" i="1"/>
  <c r="AG125" i="1"/>
  <c r="AG106" i="1"/>
  <c r="AG95" i="1"/>
  <c r="AG73" i="1"/>
  <c r="AG34" i="1"/>
  <c r="AG23" i="1"/>
  <c r="AG12" i="1"/>
  <c r="AF27" i="1"/>
  <c r="AG27" i="1"/>
  <c r="AF127" i="1"/>
  <c r="AF446" i="1"/>
  <c r="AG446" i="1"/>
  <c r="AF434" i="1"/>
  <c r="AG434" i="1"/>
  <c r="AF422" i="1"/>
  <c r="AG422" i="1"/>
  <c r="AF386" i="1"/>
  <c r="AG386" i="1"/>
  <c r="AF374" i="1"/>
  <c r="AG374" i="1"/>
  <c r="AF278" i="1"/>
  <c r="AG278" i="1"/>
  <c r="AF200" i="1"/>
  <c r="AG200" i="1"/>
  <c r="AF158" i="1"/>
  <c r="AG158" i="1"/>
  <c r="AF146" i="1"/>
  <c r="AG146" i="1"/>
  <c r="AG118" i="1"/>
  <c r="AF21" i="1"/>
  <c r="AG21" i="1"/>
  <c r="AF9" i="1"/>
  <c r="AG9" i="1"/>
  <c r="AG501" i="1"/>
  <c r="AG485" i="1"/>
  <c r="AG477" i="1"/>
  <c r="AG461" i="1"/>
  <c r="AG453" i="1"/>
  <c r="AG437" i="1"/>
  <c r="AG429" i="1"/>
  <c r="AG413" i="1"/>
  <c r="AG405" i="1"/>
  <c r="AG389" i="1"/>
  <c r="AG381" i="1"/>
  <c r="AG365" i="1"/>
  <c r="AG357" i="1"/>
  <c r="AG341" i="1"/>
  <c r="AG333" i="1"/>
  <c r="AG317" i="1"/>
  <c r="AG309" i="1"/>
  <c r="AG293" i="1"/>
  <c r="AG285" i="1"/>
  <c r="AG269" i="1"/>
  <c r="AG261" i="1"/>
  <c r="AG245" i="1"/>
  <c r="AG237" i="1"/>
  <c r="AG221" i="1"/>
  <c r="AG213" i="1"/>
  <c r="AG114" i="1"/>
  <c r="AG103" i="1"/>
  <c r="AG64" i="1"/>
  <c r="AG53" i="1"/>
  <c r="AG42" i="1"/>
  <c r="AG31" i="1"/>
  <c r="AF26" i="1"/>
  <c r="AG26" i="1"/>
  <c r="AG58" i="1"/>
  <c r="AF464" i="1"/>
  <c r="AG464" i="1"/>
  <c r="AF416" i="1"/>
  <c r="AG416" i="1"/>
  <c r="AF368" i="1"/>
  <c r="AG368" i="1"/>
  <c r="AF356" i="1"/>
  <c r="AG356" i="1"/>
  <c r="AF302" i="1"/>
  <c r="AG302" i="1"/>
  <c r="AF164" i="1"/>
  <c r="AG164" i="1"/>
  <c r="AG46" i="1"/>
  <c r="AF122" i="1"/>
  <c r="AG122" i="1"/>
  <c r="AF20" i="1"/>
  <c r="AG20" i="1"/>
  <c r="AF8" i="1"/>
  <c r="AG8" i="1"/>
  <c r="AG492" i="1"/>
  <c r="AG468" i="1"/>
  <c r="AG444" i="1"/>
  <c r="AG420" i="1"/>
  <c r="AG396" i="1"/>
  <c r="AG372" i="1"/>
  <c r="AG348" i="1"/>
  <c r="AG324" i="1"/>
  <c r="AG300" i="1"/>
  <c r="AG276" i="1"/>
  <c r="AG252" i="1"/>
  <c r="AG228" i="1"/>
  <c r="AG204" i="1"/>
  <c r="AG186" i="1"/>
  <c r="AG168" i="1"/>
  <c r="AG150" i="1"/>
  <c r="AG132" i="1"/>
  <c r="AG124" i="1"/>
  <c r="AG94" i="1"/>
  <c r="AG83" i="1"/>
  <c r="AG72" i="1"/>
  <c r="AG61" i="1"/>
  <c r="AG22" i="1"/>
  <c r="AG11" i="1"/>
  <c r="AG67" i="1"/>
  <c r="AG97" i="1"/>
  <c r="AF494" i="1"/>
  <c r="AG494" i="1"/>
  <c r="AF482" i="1"/>
  <c r="AG482" i="1"/>
  <c r="AF452" i="1"/>
  <c r="AG452" i="1"/>
  <c r="AF440" i="1"/>
  <c r="AG440" i="1"/>
  <c r="AF404" i="1"/>
  <c r="AG404" i="1"/>
  <c r="AF350" i="1"/>
  <c r="AG350" i="1"/>
  <c r="AF338" i="1"/>
  <c r="AG338" i="1"/>
  <c r="AF320" i="1"/>
  <c r="AG320" i="1"/>
  <c r="AF308" i="1"/>
  <c r="AG308" i="1"/>
  <c r="AF290" i="1"/>
  <c r="AG290" i="1"/>
  <c r="AF272" i="1"/>
  <c r="AG272" i="1"/>
  <c r="AF254" i="1"/>
  <c r="AG254" i="1"/>
  <c r="AF242" i="1"/>
  <c r="AG242" i="1"/>
  <c r="AF230" i="1"/>
  <c r="AG230" i="1"/>
  <c r="AF212" i="1"/>
  <c r="AG212" i="1"/>
  <c r="AF194" i="1"/>
  <c r="AG194" i="1"/>
  <c r="AF176" i="1"/>
  <c r="AG176" i="1"/>
  <c r="AF117" i="1"/>
  <c r="AG117" i="1"/>
  <c r="AF111" i="1"/>
  <c r="AG111" i="1"/>
  <c r="AF105" i="1"/>
  <c r="AG105" i="1"/>
  <c r="AF99" i="1"/>
  <c r="AG99" i="1"/>
  <c r="AF93" i="1"/>
  <c r="AG93" i="1"/>
  <c r="AF87" i="1"/>
  <c r="AG87" i="1"/>
  <c r="AF81" i="1"/>
  <c r="AG81" i="1"/>
  <c r="AF75" i="1"/>
  <c r="AG75" i="1"/>
  <c r="AF69" i="1"/>
  <c r="AG69" i="1"/>
  <c r="AF63" i="1"/>
  <c r="AG63" i="1"/>
  <c r="AF57" i="1"/>
  <c r="AG57" i="1"/>
  <c r="AF51" i="1"/>
  <c r="AG51" i="1"/>
  <c r="AF45" i="1"/>
  <c r="AG45" i="1"/>
  <c r="AF39" i="1"/>
  <c r="AG39" i="1"/>
  <c r="AF33" i="1"/>
  <c r="AG33" i="1"/>
  <c r="AG195" i="1"/>
  <c r="AG177" i="1"/>
  <c r="AG159" i="1"/>
  <c r="AG141" i="1"/>
  <c r="AG123" i="1"/>
  <c r="AG113" i="1"/>
  <c r="AG102" i="1"/>
  <c r="AG91" i="1"/>
  <c r="AG52" i="1"/>
  <c r="AG41" i="1"/>
  <c r="AG30" i="1"/>
  <c r="AG19" i="1"/>
  <c r="AF15" i="1"/>
  <c r="AG15" i="1"/>
  <c r="AF14" i="1"/>
  <c r="AG14" i="1"/>
  <c r="AG88" i="1"/>
  <c r="AF470" i="1"/>
  <c r="AG470" i="1"/>
  <c r="AF344" i="1"/>
  <c r="AG344" i="1"/>
  <c r="AF332" i="1"/>
  <c r="AG332" i="1"/>
  <c r="AF296" i="1"/>
  <c r="AG296" i="1"/>
  <c r="AF260" i="1"/>
  <c r="AG260" i="1"/>
  <c r="AF248" i="1"/>
  <c r="AG248" i="1"/>
  <c r="AF236" i="1"/>
  <c r="AG236" i="1"/>
  <c r="AF224" i="1"/>
  <c r="AG224" i="1"/>
  <c r="AF182" i="1"/>
  <c r="AG182" i="1"/>
  <c r="AF152" i="1"/>
  <c r="AG152" i="1"/>
  <c r="AF140" i="1"/>
  <c r="AG140" i="1"/>
  <c r="AG82" i="1"/>
  <c r="AG10" i="1"/>
  <c r="AG7" i="1"/>
  <c r="AA31" i="1"/>
  <c r="AA483" i="1"/>
  <c r="X31" i="1"/>
  <c r="V441" i="1"/>
  <c r="AU441" i="1" s="1"/>
  <c r="AA358" i="1"/>
  <c r="X358" i="1"/>
  <c r="V357" i="1"/>
  <c r="AU357" i="1" s="1"/>
  <c r="V263" i="1"/>
  <c r="AU263" i="1" s="1"/>
  <c r="T90" i="1"/>
  <c r="X75" i="1"/>
  <c r="X483" i="1"/>
  <c r="V224" i="1"/>
  <c r="AU224" i="1" s="1"/>
  <c r="V188" i="1"/>
  <c r="AU188" i="1" s="1"/>
  <c r="X433" i="1"/>
  <c r="X426" i="1"/>
  <c r="V425" i="1"/>
  <c r="AU425" i="1" s="1"/>
  <c r="AA86" i="1"/>
  <c r="T430" i="1"/>
  <c r="T426" i="1"/>
  <c r="V431" i="1"/>
  <c r="AU431" i="1" s="1"/>
  <c r="X174" i="1"/>
  <c r="V247" i="1"/>
  <c r="AU247" i="1" s="1"/>
  <c r="T174" i="1"/>
  <c r="AA171" i="1"/>
  <c r="V223" i="1"/>
  <c r="AU223" i="1" s="1"/>
  <c r="AA405" i="1"/>
  <c r="T171" i="1"/>
  <c r="V232" i="1"/>
  <c r="AU232" i="1" s="1"/>
  <c r="AA498" i="1"/>
  <c r="V295" i="1"/>
  <c r="AU295" i="1" s="1"/>
  <c r="X130" i="1"/>
  <c r="V477" i="1"/>
  <c r="AU477" i="1" s="1"/>
  <c r="V386" i="1"/>
  <c r="AU386" i="1" s="1"/>
  <c r="X86" i="1"/>
  <c r="X64" i="1"/>
  <c r="V63" i="1"/>
  <c r="AU63" i="1" s="1"/>
  <c r="V301" i="1"/>
  <c r="AU301" i="1" s="1"/>
  <c r="AA224" i="1"/>
  <c r="V287" i="1"/>
  <c r="AU287" i="1" s="1"/>
  <c r="V218" i="1"/>
  <c r="AU218" i="1" s="1"/>
  <c r="T360" i="1"/>
  <c r="X224" i="1"/>
  <c r="AA384" i="1"/>
  <c r="V189" i="1"/>
  <c r="AU189" i="1" s="1"/>
  <c r="V169" i="1"/>
  <c r="AU169" i="1" s="1"/>
  <c r="V358" i="1"/>
  <c r="AU358" i="1" s="1"/>
  <c r="AA482" i="1"/>
  <c r="V455" i="1"/>
  <c r="AU455" i="1" s="1"/>
  <c r="AA352" i="1"/>
  <c r="X352" i="1"/>
  <c r="X314" i="1"/>
  <c r="V172" i="1"/>
  <c r="AU172" i="1" s="1"/>
  <c r="AA32" i="1"/>
  <c r="V447" i="1"/>
  <c r="AU447" i="1" s="1"/>
  <c r="V426" i="1"/>
  <c r="AU426" i="1" s="1"/>
  <c r="T446" i="1"/>
  <c r="X420" i="1"/>
  <c r="V291" i="1"/>
  <c r="AU291" i="1" s="1"/>
  <c r="V60" i="1"/>
  <c r="AU60" i="1" s="1"/>
  <c r="V153" i="1"/>
  <c r="AU153" i="1" s="1"/>
  <c r="AA496" i="1"/>
  <c r="AA360" i="1"/>
  <c r="AA346" i="1"/>
  <c r="X326" i="1"/>
  <c r="AA305" i="1"/>
  <c r="V240" i="1"/>
  <c r="AU240" i="1" s="1"/>
  <c r="AA87" i="1"/>
  <c r="V88" i="1"/>
  <c r="AU88" i="1" s="1"/>
  <c r="X496" i="1"/>
  <c r="T326" i="1"/>
  <c r="X305" i="1"/>
  <c r="AA64" i="1"/>
  <c r="V197" i="1"/>
  <c r="AU197" i="1" s="1"/>
  <c r="AA477" i="1"/>
  <c r="V406" i="1"/>
  <c r="AU406" i="1" s="1"/>
  <c r="V402" i="1"/>
  <c r="AU402" i="1" s="1"/>
  <c r="AA142" i="1"/>
  <c r="V401" i="1"/>
  <c r="AU401" i="1" s="1"/>
  <c r="V483" i="1"/>
  <c r="AU483" i="1" s="1"/>
  <c r="V284" i="1"/>
  <c r="AU284" i="1" s="1"/>
  <c r="X477" i="1"/>
  <c r="AA248" i="1"/>
  <c r="AA153" i="1"/>
  <c r="X142" i="1"/>
  <c r="V429" i="1"/>
  <c r="AU429" i="1" s="1"/>
  <c r="X498" i="1"/>
  <c r="V485" i="1"/>
  <c r="AU485" i="1" s="1"/>
  <c r="V475" i="1"/>
  <c r="AU475" i="1" s="1"/>
  <c r="V450" i="1"/>
  <c r="AU450" i="1" s="1"/>
  <c r="V361" i="1"/>
  <c r="AU361" i="1" s="1"/>
  <c r="V360" i="1"/>
  <c r="AU360" i="1" s="1"/>
  <c r="X248" i="1"/>
  <c r="X153" i="1"/>
  <c r="X88" i="1"/>
  <c r="T80" i="1"/>
  <c r="V479" i="1"/>
  <c r="AU479" i="1" s="1"/>
  <c r="AA370" i="1"/>
  <c r="X329" i="1"/>
  <c r="AA62" i="1"/>
  <c r="V230" i="1"/>
  <c r="AU230" i="1" s="1"/>
  <c r="V280" i="1"/>
  <c r="AU280" i="1" s="1"/>
  <c r="V154" i="1"/>
  <c r="AU154" i="1" s="1"/>
  <c r="X370" i="1"/>
  <c r="T295" i="1"/>
  <c r="V453" i="1"/>
  <c r="AU453" i="1" s="1"/>
  <c r="V369" i="1"/>
  <c r="AU369" i="1" s="1"/>
  <c r="AA314" i="1"/>
  <c r="V272" i="1"/>
  <c r="AU272" i="1" s="1"/>
  <c r="X197" i="1"/>
  <c r="V157" i="1"/>
  <c r="AU157" i="1" s="1"/>
  <c r="T130" i="1"/>
  <c r="X87" i="1"/>
  <c r="V434" i="1"/>
  <c r="AU434" i="1" s="1"/>
  <c r="V382" i="1"/>
  <c r="AU382" i="1" s="1"/>
  <c r="V275" i="1"/>
  <c r="AU275" i="1" s="1"/>
  <c r="V472" i="1"/>
  <c r="AU472" i="1" s="1"/>
  <c r="V66" i="1"/>
  <c r="AU66" i="1" s="1"/>
  <c r="V318" i="1"/>
  <c r="AU318" i="1" s="1"/>
  <c r="T458" i="1"/>
  <c r="V489" i="1"/>
  <c r="AU489" i="1" s="1"/>
  <c r="AA446" i="1"/>
  <c r="AA398" i="1"/>
  <c r="AA386" i="1"/>
  <c r="AA366" i="1"/>
  <c r="V171" i="1"/>
  <c r="AU171" i="1" s="1"/>
  <c r="AA159" i="1"/>
  <c r="V381" i="1"/>
  <c r="AU381" i="1" s="1"/>
  <c r="V486" i="1"/>
  <c r="AU486" i="1" s="1"/>
  <c r="V449" i="1"/>
  <c r="AU449" i="1" s="1"/>
  <c r="T486" i="1"/>
  <c r="X445" i="1"/>
  <c r="T398" i="1"/>
  <c r="X386" i="1"/>
  <c r="X366" i="1"/>
  <c r="AA330" i="1"/>
  <c r="AA218" i="1"/>
  <c r="T197" i="1"/>
  <c r="T159" i="1"/>
  <c r="AA132" i="1"/>
  <c r="V33" i="1"/>
  <c r="AU33" i="1" s="1"/>
  <c r="V435" i="1"/>
  <c r="AU435" i="1" s="1"/>
  <c r="V421" i="1"/>
  <c r="AU421" i="1" s="1"/>
  <c r="V326" i="1"/>
  <c r="AU326" i="1" s="1"/>
  <c r="AA430" i="1"/>
  <c r="AA420" i="1"/>
  <c r="T372" i="1"/>
  <c r="X218" i="1"/>
  <c r="AA89" i="1"/>
  <c r="AA75" i="1"/>
  <c r="AA434" i="1"/>
  <c r="X434" i="1"/>
  <c r="V210" i="1"/>
  <c r="AU210" i="1" s="1"/>
  <c r="V204" i="1"/>
  <c r="AU204" i="1" s="1"/>
  <c r="V405" i="1"/>
  <c r="AU405" i="1" s="1"/>
  <c r="AA250" i="1"/>
  <c r="T250" i="1"/>
  <c r="V129" i="1"/>
  <c r="AU129" i="1" s="1"/>
  <c r="V65" i="1"/>
  <c r="AU65" i="1" s="1"/>
  <c r="V36" i="1"/>
  <c r="AU36" i="1" s="1"/>
  <c r="V167" i="1"/>
  <c r="AU167" i="1" s="1"/>
  <c r="T78" i="1"/>
  <c r="X78" i="1"/>
  <c r="AA78" i="1"/>
  <c r="T373" i="1"/>
  <c r="X373" i="1"/>
  <c r="AA402" i="1"/>
  <c r="V384" i="1"/>
  <c r="AU384" i="1" s="1"/>
  <c r="V366" i="1"/>
  <c r="AU366" i="1" s="1"/>
  <c r="AA489" i="1"/>
  <c r="X482" i="1"/>
  <c r="V445" i="1"/>
  <c r="AU445" i="1" s="1"/>
  <c r="AA433" i="1"/>
  <c r="V420" i="1"/>
  <c r="AU420" i="1" s="1"/>
  <c r="T406" i="1"/>
  <c r="AA406" i="1"/>
  <c r="X402" i="1"/>
  <c r="V399" i="1"/>
  <c r="AU399" i="1" s="1"/>
  <c r="AA357" i="1"/>
  <c r="X357" i="1"/>
  <c r="T301" i="1"/>
  <c r="X301" i="1"/>
  <c r="V250" i="1"/>
  <c r="AU250" i="1" s="1"/>
  <c r="X180" i="1"/>
  <c r="T66" i="1"/>
  <c r="X66" i="1"/>
  <c r="AA66" i="1"/>
  <c r="AA38" i="1"/>
  <c r="T38" i="1"/>
  <c r="X38" i="1"/>
  <c r="AA127" i="1"/>
  <c r="T127" i="1"/>
  <c r="X127" i="1"/>
  <c r="V408" i="1"/>
  <c r="AU408" i="1" s="1"/>
  <c r="V451" i="1"/>
  <c r="AU451" i="1" s="1"/>
  <c r="V491" i="1"/>
  <c r="AU491" i="1" s="1"/>
  <c r="V329" i="1"/>
  <c r="AU329" i="1" s="1"/>
  <c r="V257" i="1"/>
  <c r="AU257" i="1" s="1"/>
  <c r="V105" i="1"/>
  <c r="AU105" i="1" s="1"/>
  <c r="V354" i="1"/>
  <c r="AU354" i="1" s="1"/>
  <c r="V365" i="1"/>
  <c r="AU365" i="1" s="1"/>
  <c r="X489" i="1"/>
  <c r="AA454" i="1"/>
  <c r="AA450" i="1"/>
  <c r="AA422" i="1"/>
  <c r="AA235" i="1"/>
  <c r="AA187" i="1"/>
  <c r="X147" i="1"/>
  <c r="AA147" i="1"/>
  <c r="V286" i="1"/>
  <c r="AU286" i="1" s="1"/>
  <c r="X291" i="1"/>
  <c r="AA291" i="1"/>
  <c r="X232" i="1"/>
  <c r="AA232" i="1"/>
  <c r="T454" i="1"/>
  <c r="X450" i="1"/>
  <c r="T434" i="1"/>
  <c r="T235" i="1"/>
  <c r="T187" i="1"/>
  <c r="T472" i="1"/>
  <c r="X472" i="1"/>
  <c r="T227" i="1"/>
  <c r="X227" i="1"/>
  <c r="AA227" i="1"/>
  <c r="V423" i="1"/>
  <c r="AU423" i="1" s="1"/>
  <c r="V371" i="1"/>
  <c r="AU371" i="1" s="1"/>
  <c r="V344" i="1"/>
  <c r="AU344" i="1" s="1"/>
  <c r="V173" i="1"/>
  <c r="AU173" i="1" s="1"/>
  <c r="T354" i="1"/>
  <c r="AA354" i="1"/>
  <c r="V337" i="1"/>
  <c r="AU337" i="1" s="1"/>
  <c r="T397" i="1"/>
  <c r="AA397" i="1"/>
  <c r="V345" i="1"/>
  <c r="AU345" i="1" s="1"/>
  <c r="V39" i="1"/>
  <c r="AU39" i="1" s="1"/>
  <c r="T422" i="1"/>
  <c r="T375" i="1"/>
  <c r="X375" i="1"/>
  <c r="T327" i="1"/>
  <c r="AA327" i="1"/>
  <c r="V459" i="1"/>
  <c r="AU459" i="1" s="1"/>
  <c r="V407" i="1"/>
  <c r="AU407" i="1" s="1"/>
  <c r="V375" i="1"/>
  <c r="AU375" i="1" s="1"/>
  <c r="T369" i="1"/>
  <c r="X369" i="1"/>
  <c r="AA369" i="1"/>
  <c r="X302" i="1"/>
  <c r="T302" i="1"/>
  <c r="X284" i="1"/>
  <c r="AA203" i="1"/>
  <c r="V92" i="1"/>
  <c r="AU92" i="1" s="1"/>
  <c r="AA317" i="1"/>
  <c r="T88" i="1"/>
  <c r="T62" i="1"/>
  <c r="V496" i="1"/>
  <c r="AU496" i="1" s="1"/>
  <c r="V478" i="1"/>
  <c r="AU478" i="1" s="1"/>
  <c r="T442" i="1"/>
  <c r="V385" i="1"/>
  <c r="AU385" i="1" s="1"/>
  <c r="V259" i="1"/>
  <c r="AU259" i="1" s="1"/>
  <c r="V181" i="1"/>
  <c r="AU181" i="1" s="1"/>
  <c r="V149" i="1"/>
  <c r="AU149" i="1" s="1"/>
  <c r="T89" i="1"/>
  <c r="V498" i="1"/>
  <c r="AU498" i="1" s="1"/>
  <c r="V492" i="1"/>
  <c r="AU492" i="1" s="1"/>
  <c r="V412" i="1"/>
  <c r="AU412" i="1" s="1"/>
  <c r="V166" i="1"/>
  <c r="AU166" i="1" s="1"/>
  <c r="V75" i="1"/>
  <c r="AU75" i="1" s="1"/>
  <c r="AA490" i="1"/>
  <c r="X490" i="1"/>
  <c r="V468" i="1"/>
  <c r="AU468" i="1" s="1"/>
  <c r="V427" i="1"/>
  <c r="AU427" i="1" s="1"/>
  <c r="AA240" i="1"/>
  <c r="X240" i="1"/>
  <c r="V95" i="1"/>
  <c r="AU95" i="1" s="1"/>
  <c r="T102" i="1"/>
  <c r="X102" i="1"/>
  <c r="AA102" i="1"/>
  <c r="X183" i="1"/>
  <c r="AA183" i="1"/>
  <c r="T183" i="1"/>
  <c r="T462" i="1"/>
  <c r="AA462" i="1"/>
  <c r="X462" i="1"/>
  <c r="V183" i="1"/>
  <c r="AU183" i="1" s="1"/>
  <c r="T35" i="1"/>
  <c r="X35" i="1"/>
  <c r="AA35" i="1"/>
  <c r="V321" i="1"/>
  <c r="AU321" i="1" s="1"/>
  <c r="V40" i="1"/>
  <c r="AU40" i="1" s="1"/>
  <c r="V35" i="1"/>
  <c r="AU35" i="1" s="1"/>
  <c r="V139" i="1"/>
  <c r="AU139" i="1" s="1"/>
  <c r="V487" i="1"/>
  <c r="AU487" i="1" s="1"/>
  <c r="X393" i="1"/>
  <c r="AA393" i="1"/>
  <c r="V501" i="1"/>
  <c r="AU501" i="1" s="1"/>
  <c r="V490" i="1"/>
  <c r="AU490" i="1" s="1"/>
  <c r="T465" i="1"/>
  <c r="X465" i="1"/>
  <c r="AA465" i="1"/>
  <c r="T492" i="1"/>
  <c r="V469" i="1"/>
  <c r="AU469" i="1" s="1"/>
  <c r="V465" i="1"/>
  <c r="AU465" i="1" s="1"/>
  <c r="X394" i="1"/>
  <c r="AA394" i="1"/>
  <c r="V389" i="1"/>
  <c r="AU389" i="1" s="1"/>
  <c r="AA347" i="1"/>
  <c r="X346" i="1"/>
  <c r="V57" i="1"/>
  <c r="AU57" i="1" s="1"/>
  <c r="X341" i="1"/>
  <c r="AA341" i="1"/>
  <c r="V461" i="1"/>
  <c r="AU461" i="1" s="1"/>
  <c r="V391" i="1"/>
  <c r="AU391" i="1" s="1"/>
  <c r="T436" i="1"/>
  <c r="X436" i="1"/>
  <c r="T418" i="1"/>
  <c r="X418" i="1"/>
  <c r="AA418" i="1"/>
  <c r="V457" i="1"/>
  <c r="AU457" i="1" s="1"/>
  <c r="X501" i="1"/>
  <c r="T501" i="1"/>
  <c r="AA441" i="1"/>
  <c r="X441" i="1"/>
  <c r="X347" i="1"/>
  <c r="T421" i="1"/>
  <c r="X421" i="1"/>
  <c r="AA421" i="1"/>
  <c r="V156" i="1"/>
  <c r="AU156" i="1" s="1"/>
  <c r="AA168" i="1"/>
  <c r="X168" i="1"/>
  <c r="V122" i="1"/>
  <c r="AU122" i="1" s="1"/>
  <c r="T457" i="1"/>
  <c r="X457" i="1"/>
  <c r="AA457" i="1"/>
  <c r="V436" i="1"/>
  <c r="AU436" i="1" s="1"/>
  <c r="T364" i="1"/>
  <c r="X364" i="1"/>
  <c r="AA364" i="1"/>
  <c r="T83" i="1"/>
  <c r="X83" i="1"/>
  <c r="AA83" i="1"/>
  <c r="X468" i="1"/>
  <c r="T468" i="1"/>
  <c r="T343" i="1"/>
  <c r="AA343" i="1"/>
  <c r="X201" i="1"/>
  <c r="AA201" i="1"/>
  <c r="V192" i="1"/>
  <c r="AU192" i="1" s="1"/>
  <c r="V94" i="1"/>
  <c r="AU94" i="1" s="1"/>
  <c r="AA414" i="1"/>
  <c r="X414" i="1"/>
  <c r="V201" i="1"/>
  <c r="AU201" i="1" s="1"/>
  <c r="V470" i="1"/>
  <c r="AU470" i="1" s="1"/>
  <c r="T466" i="1"/>
  <c r="AA466" i="1"/>
  <c r="X466" i="1"/>
  <c r="T410" i="1"/>
  <c r="X410" i="1"/>
  <c r="AA410" i="1"/>
  <c r="V403" i="1"/>
  <c r="AU403" i="1" s="1"/>
  <c r="T390" i="1"/>
  <c r="X390" i="1"/>
  <c r="AA390" i="1"/>
  <c r="X292" i="1"/>
  <c r="T292" i="1"/>
  <c r="AA292" i="1"/>
  <c r="V126" i="1"/>
  <c r="AU126" i="1" s="1"/>
  <c r="V474" i="1"/>
  <c r="AU474" i="1" s="1"/>
  <c r="V349" i="1"/>
  <c r="AU349" i="1" s="1"/>
  <c r="X229" i="1"/>
  <c r="T229" i="1"/>
  <c r="AA229" i="1"/>
  <c r="T122" i="1"/>
  <c r="AA122" i="1"/>
  <c r="X69" i="1"/>
  <c r="T69" i="1"/>
  <c r="V462" i="1"/>
  <c r="AU462" i="1" s="1"/>
  <c r="T379" i="1"/>
  <c r="AA379" i="1"/>
  <c r="AA256" i="1"/>
  <c r="T256" i="1"/>
  <c r="X256" i="1"/>
  <c r="V127" i="1"/>
  <c r="AU127" i="1" s="1"/>
  <c r="X239" i="1"/>
  <c r="AA239" i="1"/>
  <c r="T28" i="1"/>
  <c r="AA28" i="1"/>
  <c r="T478" i="1"/>
  <c r="V466" i="1"/>
  <c r="AU466" i="1" s="1"/>
  <c r="V410" i="1"/>
  <c r="AU410" i="1" s="1"/>
  <c r="V395" i="1"/>
  <c r="AU395" i="1" s="1"/>
  <c r="V390" i="1"/>
  <c r="AU390" i="1" s="1"/>
  <c r="V282" i="1"/>
  <c r="AU282" i="1" s="1"/>
  <c r="T259" i="1"/>
  <c r="X259" i="1"/>
  <c r="AA259" i="1"/>
  <c r="V246" i="1"/>
  <c r="AU246" i="1" s="1"/>
  <c r="X167" i="1"/>
  <c r="AA167" i="1"/>
  <c r="T167" i="1"/>
  <c r="V145" i="1"/>
  <c r="AU145" i="1" s="1"/>
  <c r="X122" i="1"/>
  <c r="X105" i="1"/>
  <c r="AA105" i="1"/>
  <c r="V96" i="1"/>
  <c r="AU96" i="1" s="1"/>
  <c r="V72" i="1"/>
  <c r="AU72" i="1" s="1"/>
  <c r="V69" i="1"/>
  <c r="AU69" i="1" s="1"/>
  <c r="T381" i="1"/>
  <c r="AA381" i="1"/>
  <c r="V347" i="1"/>
  <c r="AU347" i="1" s="1"/>
  <c r="X322" i="1"/>
  <c r="AA322" i="1"/>
  <c r="T190" i="1"/>
  <c r="X190" i="1"/>
  <c r="AA190" i="1"/>
  <c r="V448" i="1"/>
  <c r="AU448" i="1" s="1"/>
  <c r="V444" i="1"/>
  <c r="AU444" i="1" s="1"/>
  <c r="V433" i="1"/>
  <c r="AU433" i="1" s="1"/>
  <c r="V430" i="1"/>
  <c r="AU430" i="1" s="1"/>
  <c r="V373" i="1"/>
  <c r="AU373" i="1" s="1"/>
  <c r="V322" i="1"/>
  <c r="AU322" i="1" s="1"/>
  <c r="V268" i="1"/>
  <c r="AU268" i="1" s="1"/>
  <c r="V190" i="1"/>
  <c r="AU190" i="1" s="1"/>
  <c r="X136" i="1"/>
  <c r="AA136" i="1"/>
  <c r="V119" i="1"/>
  <c r="AU119" i="1" s="1"/>
  <c r="T103" i="1"/>
  <c r="X103" i="1"/>
  <c r="AA103" i="1"/>
  <c r="V50" i="1"/>
  <c r="AU50" i="1" s="1"/>
  <c r="V42" i="1"/>
  <c r="AU42" i="1" s="1"/>
  <c r="X37" i="1"/>
  <c r="T37" i="1"/>
  <c r="AA37" i="1"/>
  <c r="V83" i="1"/>
  <c r="AU83" i="1" s="1"/>
  <c r="AA382" i="1"/>
  <c r="X382" i="1"/>
  <c r="T268" i="1"/>
  <c r="X268" i="1"/>
  <c r="AA268" i="1"/>
  <c r="V236" i="1"/>
  <c r="AU236" i="1" s="1"/>
  <c r="V494" i="1"/>
  <c r="AU494" i="1" s="1"/>
  <c r="V481" i="1"/>
  <c r="AU481" i="1" s="1"/>
  <c r="X405" i="1"/>
  <c r="T329" i="1"/>
  <c r="T284" i="1"/>
  <c r="X257" i="1"/>
  <c r="T257" i="1"/>
  <c r="AA257" i="1"/>
  <c r="V207" i="1"/>
  <c r="AU207" i="1" s="1"/>
  <c r="V136" i="1"/>
  <c r="AU136" i="1" s="1"/>
  <c r="T120" i="1"/>
  <c r="AA120" i="1"/>
  <c r="V103" i="1"/>
  <c r="AU103" i="1" s="1"/>
  <c r="AA55" i="1"/>
  <c r="X55" i="1"/>
  <c r="V37" i="1"/>
  <c r="AU37" i="1" s="1"/>
  <c r="X165" i="1"/>
  <c r="AA165" i="1"/>
  <c r="V55" i="1"/>
  <c r="AU55" i="1" s="1"/>
  <c r="V102" i="1"/>
  <c r="AU102" i="1" s="1"/>
  <c r="V438" i="1"/>
  <c r="AU438" i="1" s="1"/>
  <c r="V398" i="1"/>
  <c r="AU398" i="1" s="1"/>
  <c r="V256" i="1"/>
  <c r="AU256" i="1" s="1"/>
  <c r="X163" i="1"/>
  <c r="AA163" i="1"/>
  <c r="X157" i="1"/>
  <c r="AA157" i="1"/>
  <c r="V482" i="1"/>
  <c r="AU482" i="1" s="1"/>
  <c r="V463" i="1"/>
  <c r="AU463" i="1" s="1"/>
  <c r="V446" i="1"/>
  <c r="AU446" i="1" s="1"/>
  <c r="V325" i="1"/>
  <c r="AU325" i="1" s="1"/>
  <c r="T318" i="1"/>
  <c r="X318" i="1"/>
  <c r="V203" i="1"/>
  <c r="AU203" i="1" s="1"/>
  <c r="V178" i="1"/>
  <c r="AU178" i="1" s="1"/>
  <c r="V165" i="1"/>
  <c r="AU165" i="1" s="1"/>
  <c r="V71" i="1"/>
  <c r="AU71" i="1" s="1"/>
  <c r="V346" i="1"/>
  <c r="AU346" i="1" s="1"/>
  <c r="AA275" i="1"/>
  <c r="X275" i="1"/>
  <c r="V294" i="1"/>
  <c r="AU294" i="1" s="1"/>
  <c r="V278" i="1"/>
  <c r="AU278" i="1" s="1"/>
  <c r="V271" i="1"/>
  <c r="AU271" i="1" s="1"/>
  <c r="V225" i="1"/>
  <c r="AU225" i="1" s="1"/>
  <c r="V159" i="1"/>
  <c r="AU159" i="1" s="1"/>
  <c r="V59" i="1"/>
  <c r="AU59" i="1" s="1"/>
  <c r="V248" i="1"/>
  <c r="AU248" i="1" s="1"/>
  <c r="V194" i="1"/>
  <c r="AU194" i="1" s="1"/>
  <c r="V161" i="1"/>
  <c r="AU161" i="1" s="1"/>
  <c r="V48" i="1"/>
  <c r="AU48" i="1" s="1"/>
  <c r="V352" i="1"/>
  <c r="AU352" i="1" s="1"/>
  <c r="V312" i="1"/>
  <c r="AU312" i="1" s="1"/>
  <c r="V305" i="1"/>
  <c r="AU305" i="1" s="1"/>
  <c r="V244" i="1"/>
  <c r="AU244" i="1" s="1"/>
  <c r="V243" i="1"/>
  <c r="AU243" i="1" s="1"/>
  <c r="V180" i="1"/>
  <c r="AU180" i="1" s="1"/>
  <c r="V78" i="1"/>
  <c r="AU78" i="1" s="1"/>
  <c r="V418" i="1"/>
  <c r="AU418" i="1" s="1"/>
  <c r="V227" i="1"/>
  <c r="AU227" i="1" s="1"/>
  <c r="V68" i="1"/>
  <c r="AU68" i="1" s="1"/>
  <c r="U474" i="1"/>
  <c r="AY474" i="1" s="1"/>
  <c r="AZ474" i="1" s="1"/>
  <c r="U494" i="1"/>
  <c r="AY494" i="1" s="1"/>
  <c r="AZ494" i="1" s="1"/>
  <c r="U444" i="1"/>
  <c r="AY444" i="1" s="1"/>
  <c r="AZ444" i="1" s="1"/>
  <c r="U420" i="1"/>
  <c r="AY420" i="1" s="1"/>
  <c r="AZ420" i="1" s="1"/>
  <c r="X211" i="1"/>
  <c r="T211" i="1"/>
  <c r="AA211" i="1"/>
  <c r="T206" i="1"/>
  <c r="X206" i="1"/>
  <c r="AA206" i="1"/>
  <c r="AA164" i="1"/>
  <c r="T164" i="1"/>
  <c r="X164" i="1"/>
  <c r="V388" i="1"/>
  <c r="AU388" i="1" s="1"/>
  <c r="V467" i="1"/>
  <c r="AU467" i="1" s="1"/>
  <c r="X374" i="1"/>
  <c r="AA374" i="1"/>
  <c r="V111" i="1"/>
  <c r="AU111" i="1" s="1"/>
  <c r="AA487" i="1"/>
  <c r="AA474" i="1"/>
  <c r="X470" i="1"/>
  <c r="AA459" i="1"/>
  <c r="X438" i="1"/>
  <c r="AA429" i="1"/>
  <c r="T423" i="1"/>
  <c r="X423" i="1"/>
  <c r="V422" i="1"/>
  <c r="AU422" i="1" s="1"/>
  <c r="AA408" i="1"/>
  <c r="X408" i="1"/>
  <c r="T399" i="1"/>
  <c r="X399" i="1"/>
  <c r="AA399" i="1"/>
  <c r="V367" i="1"/>
  <c r="AU367" i="1" s="1"/>
  <c r="T350" i="1"/>
  <c r="X350" i="1"/>
  <c r="AA350" i="1"/>
  <c r="V334" i="1"/>
  <c r="AU334" i="1" s="1"/>
  <c r="V320" i="1"/>
  <c r="AU320" i="1" s="1"/>
  <c r="T313" i="1"/>
  <c r="V313" i="1"/>
  <c r="AU313" i="1" s="1"/>
  <c r="T306" i="1"/>
  <c r="X306" i="1"/>
  <c r="AA306" i="1"/>
  <c r="T251" i="1"/>
  <c r="X251" i="1"/>
  <c r="AA216" i="1"/>
  <c r="T216" i="1"/>
  <c r="X216" i="1"/>
  <c r="V115" i="1"/>
  <c r="AU115" i="1" s="1"/>
  <c r="V52" i="1"/>
  <c r="AU52" i="1" s="1"/>
  <c r="T338" i="1"/>
  <c r="X338" i="1"/>
  <c r="AA338" i="1"/>
  <c r="X378" i="1"/>
  <c r="AA378" i="1"/>
  <c r="X220" i="1"/>
  <c r="T220" i="1"/>
  <c r="AA220" i="1"/>
  <c r="T255" i="1"/>
  <c r="X255" i="1"/>
  <c r="AA255" i="1"/>
  <c r="AA494" i="1"/>
  <c r="X487" i="1"/>
  <c r="AA481" i="1"/>
  <c r="X474" i="1"/>
  <c r="X459" i="1"/>
  <c r="AA444" i="1"/>
  <c r="X429" i="1"/>
  <c r="X417" i="1"/>
  <c r="V414" i="1"/>
  <c r="AU414" i="1" s="1"/>
  <c r="X362" i="1"/>
  <c r="T362" i="1"/>
  <c r="AA362" i="1"/>
  <c r="T361" i="1"/>
  <c r="X361" i="1"/>
  <c r="AA361" i="1"/>
  <c r="V350" i="1"/>
  <c r="AU350" i="1" s="1"/>
  <c r="AA349" i="1"/>
  <c r="X349" i="1"/>
  <c r="V342" i="1"/>
  <c r="AU342" i="1" s="1"/>
  <c r="X342" i="1"/>
  <c r="AA342" i="1"/>
  <c r="V306" i="1"/>
  <c r="AU306" i="1" s="1"/>
  <c r="T296" i="1"/>
  <c r="X296" i="1"/>
  <c r="AA296" i="1"/>
  <c r="T43" i="1"/>
  <c r="X43" i="1"/>
  <c r="AA43" i="1"/>
  <c r="AA98" i="1"/>
  <c r="X98" i="1"/>
  <c r="U100" i="1"/>
  <c r="AY100" i="1" s="1"/>
  <c r="AZ100" i="1" s="1"/>
  <c r="U388" i="1"/>
  <c r="AY388" i="1" s="1"/>
  <c r="AZ388" i="1" s="1"/>
  <c r="V378" i="1"/>
  <c r="AU378" i="1" s="1"/>
  <c r="V442" i="1"/>
  <c r="AU442" i="1" s="1"/>
  <c r="V310" i="1"/>
  <c r="AU310" i="1" s="1"/>
  <c r="X245" i="1"/>
  <c r="AA245" i="1"/>
  <c r="T412" i="1"/>
  <c r="AA412" i="1"/>
  <c r="V374" i="1"/>
  <c r="AU374" i="1" s="1"/>
  <c r="T367" i="1"/>
  <c r="X367" i="1"/>
  <c r="AA367" i="1"/>
  <c r="T115" i="1"/>
  <c r="X115" i="1"/>
  <c r="AA115" i="1"/>
  <c r="AA25" i="1"/>
  <c r="AA22" i="1"/>
  <c r="X494" i="1"/>
  <c r="X481" i="1"/>
  <c r="AA463" i="1"/>
  <c r="V454" i="1"/>
  <c r="AU454" i="1" s="1"/>
  <c r="X444" i="1"/>
  <c r="AA427" i="1"/>
  <c r="V394" i="1"/>
  <c r="AU394" i="1" s="1"/>
  <c r="T384" i="1"/>
  <c r="T382" i="1"/>
  <c r="V376" i="1"/>
  <c r="AU376" i="1" s="1"/>
  <c r="V362" i="1"/>
  <c r="AU362" i="1" s="1"/>
  <c r="V341" i="1"/>
  <c r="AU341" i="1" s="1"/>
  <c r="T341" i="1"/>
  <c r="V336" i="1"/>
  <c r="AU336" i="1" s="1"/>
  <c r="X330" i="1"/>
  <c r="T321" i="1"/>
  <c r="X321" i="1"/>
  <c r="AA321" i="1"/>
  <c r="U310" i="1"/>
  <c r="AY310" i="1" s="1"/>
  <c r="AZ310" i="1" s="1"/>
  <c r="V196" i="1"/>
  <c r="AU196" i="1" s="1"/>
  <c r="V98" i="1"/>
  <c r="AU98" i="1" s="1"/>
  <c r="X92" i="1"/>
  <c r="AA92" i="1"/>
  <c r="AA453" i="1"/>
  <c r="T435" i="1"/>
  <c r="AA435" i="1"/>
  <c r="AA333" i="1"/>
  <c r="V333" i="1"/>
  <c r="AU333" i="1" s="1"/>
  <c r="X333" i="1"/>
  <c r="T106" i="1"/>
  <c r="X106" i="1"/>
  <c r="AA106" i="1"/>
  <c r="V458" i="1"/>
  <c r="AU458" i="1" s="1"/>
  <c r="X453" i="1"/>
  <c r="AA438" i="1"/>
  <c r="X334" i="1"/>
  <c r="T334" i="1"/>
  <c r="AA334" i="1"/>
  <c r="X52" i="1"/>
  <c r="AA52" i="1"/>
  <c r="T52" i="1"/>
  <c r="AA478" i="1"/>
  <c r="T470" i="1"/>
  <c r="AA468" i="1"/>
  <c r="X463" i="1"/>
  <c r="AA448" i="1"/>
  <c r="X427" i="1"/>
  <c r="V417" i="1"/>
  <c r="AU417" i="1" s="1"/>
  <c r="T307" i="1"/>
  <c r="X307" i="1"/>
  <c r="AA307" i="1"/>
  <c r="X241" i="1"/>
  <c r="T241" i="1"/>
  <c r="AA241" i="1"/>
  <c r="T403" i="1"/>
  <c r="AA403" i="1"/>
  <c r="T185" i="1"/>
  <c r="V185" i="1"/>
  <c r="AU185" i="1" s="1"/>
  <c r="AA100" i="1"/>
  <c r="X100" i="1"/>
  <c r="V255" i="1"/>
  <c r="AU255" i="1" s="1"/>
  <c r="AA110" i="1"/>
  <c r="V110" i="1"/>
  <c r="AU110" i="1" s="1"/>
  <c r="X110" i="1"/>
  <c r="AA501" i="1"/>
  <c r="AA486" i="1"/>
  <c r="AA458" i="1"/>
  <c r="X451" i="1"/>
  <c r="X448" i="1"/>
  <c r="AA442" i="1"/>
  <c r="X435" i="1"/>
  <c r="V432" i="1"/>
  <c r="AU432" i="1" s="1"/>
  <c r="T417" i="1"/>
  <c r="V397" i="1"/>
  <c r="AU397" i="1" s="1"/>
  <c r="V393" i="1"/>
  <c r="AU393" i="1" s="1"/>
  <c r="AA388" i="1"/>
  <c r="V363" i="1"/>
  <c r="AU363" i="1" s="1"/>
  <c r="AA302" i="1"/>
  <c r="T98" i="1"/>
  <c r="X90" i="1"/>
  <c r="V452" i="1"/>
  <c r="AU452" i="1" s="1"/>
  <c r="V338" i="1"/>
  <c r="AU338" i="1" s="1"/>
  <c r="U427" i="1"/>
  <c r="AY427" i="1" s="1"/>
  <c r="AZ427" i="1" s="1"/>
  <c r="T299" i="1"/>
  <c r="X299" i="1"/>
  <c r="AA299" i="1"/>
  <c r="T279" i="1"/>
  <c r="V279" i="1"/>
  <c r="AU279" i="1" s="1"/>
  <c r="X310" i="1"/>
  <c r="AA310" i="1"/>
  <c r="V299" i="1"/>
  <c r="AU299" i="1" s="1"/>
  <c r="V106" i="1"/>
  <c r="AU106" i="1" s="1"/>
  <c r="X388" i="1"/>
  <c r="T378" i="1"/>
  <c r="T331" i="1"/>
  <c r="X331" i="1"/>
  <c r="AA331" i="1"/>
  <c r="T325" i="1"/>
  <c r="X325" i="1"/>
  <c r="AA325" i="1"/>
  <c r="V302" i="1"/>
  <c r="AU302" i="1" s="1"/>
  <c r="X260" i="1"/>
  <c r="AA260" i="1"/>
  <c r="AA234" i="1"/>
  <c r="X234" i="1"/>
  <c r="T234" i="1"/>
  <c r="U199" i="1"/>
  <c r="AY199" i="1" s="1"/>
  <c r="AZ199" i="1" s="1"/>
  <c r="V90" i="1"/>
  <c r="AU90" i="1" s="1"/>
  <c r="V377" i="1"/>
  <c r="AU377" i="1" s="1"/>
  <c r="V370" i="1"/>
  <c r="AU370" i="1" s="1"/>
  <c r="V330" i="1"/>
  <c r="AU330" i="1" s="1"/>
  <c r="V296" i="1"/>
  <c r="AU296" i="1" s="1"/>
  <c r="T275" i="1"/>
  <c r="V264" i="1"/>
  <c r="AU264" i="1" s="1"/>
  <c r="U224" i="1"/>
  <c r="AY224" i="1" s="1"/>
  <c r="AZ224" i="1" s="1"/>
  <c r="V216" i="1"/>
  <c r="AU216" i="1" s="1"/>
  <c r="V163" i="1"/>
  <c r="AU163" i="1" s="1"/>
  <c r="V138" i="1"/>
  <c r="AU138" i="1" s="1"/>
  <c r="X101" i="1"/>
  <c r="AA101" i="1"/>
  <c r="V100" i="1"/>
  <c r="AU100" i="1" s="1"/>
  <c r="V93" i="1"/>
  <c r="AU93" i="1" s="1"/>
  <c r="X49" i="1"/>
  <c r="T49" i="1"/>
  <c r="AA49" i="1"/>
  <c r="V43" i="1"/>
  <c r="AU43" i="1" s="1"/>
  <c r="X30" i="1"/>
  <c r="AA30" i="1"/>
  <c r="X379" i="1"/>
  <c r="X343" i="1"/>
  <c r="V317" i="1"/>
  <c r="AU317" i="1" s="1"/>
  <c r="X317" i="1"/>
  <c r="U289" i="1"/>
  <c r="AY289" i="1" s="1"/>
  <c r="AZ289" i="1" s="1"/>
  <c r="X225" i="1"/>
  <c r="AA225" i="1"/>
  <c r="AA192" i="1"/>
  <c r="X192" i="1"/>
  <c r="T192" i="1"/>
  <c r="X145" i="1"/>
  <c r="AA145" i="1"/>
  <c r="V140" i="1"/>
  <c r="AU140" i="1" s="1"/>
  <c r="X117" i="1"/>
  <c r="AA117" i="1"/>
  <c r="V49" i="1"/>
  <c r="AU49" i="1" s="1"/>
  <c r="V31" i="1"/>
  <c r="AU31" i="1" s="1"/>
  <c r="T287" i="1"/>
  <c r="X287" i="1"/>
  <c r="AA287" i="1"/>
  <c r="T208" i="1"/>
  <c r="V208" i="1"/>
  <c r="AU208" i="1" s="1"/>
  <c r="T44" i="1"/>
  <c r="X44" i="1"/>
  <c r="AA44" i="1"/>
  <c r="X264" i="1"/>
  <c r="AA264" i="1"/>
  <c r="T213" i="1"/>
  <c r="AA213" i="1"/>
  <c r="V133" i="1"/>
  <c r="AU133" i="1" s="1"/>
  <c r="T133" i="1"/>
  <c r="X133" i="1"/>
  <c r="AA133" i="1"/>
  <c r="T118" i="1"/>
  <c r="X118" i="1"/>
  <c r="AA118" i="1"/>
  <c r="V54" i="1"/>
  <c r="AU54" i="1" s="1"/>
  <c r="V44" i="1"/>
  <c r="AU44" i="1" s="1"/>
  <c r="T323" i="1"/>
  <c r="AA323" i="1"/>
  <c r="V314" i="1"/>
  <c r="AU314" i="1" s="1"/>
  <c r="X289" i="1"/>
  <c r="AA289" i="1"/>
  <c r="X280" i="1"/>
  <c r="AA280" i="1"/>
  <c r="X273" i="1"/>
  <c r="T273" i="1"/>
  <c r="AA266" i="1"/>
  <c r="T266" i="1"/>
  <c r="V213" i="1"/>
  <c r="AU213" i="1" s="1"/>
  <c r="T194" i="1"/>
  <c r="X194" i="1"/>
  <c r="AA194" i="1"/>
  <c r="X161" i="1"/>
  <c r="AA161" i="1"/>
  <c r="T161" i="1"/>
  <c r="V148" i="1"/>
  <c r="AU148" i="1" s="1"/>
  <c r="V118" i="1"/>
  <c r="AU118" i="1" s="1"/>
  <c r="T114" i="1"/>
  <c r="V114" i="1"/>
  <c r="AU114" i="1" s="1"/>
  <c r="X114" i="1"/>
  <c r="AA114" i="1"/>
  <c r="V108" i="1"/>
  <c r="AU108" i="1" s="1"/>
  <c r="T50" i="1"/>
  <c r="X50" i="1"/>
  <c r="AA50" i="1"/>
  <c r="V379" i="1"/>
  <c r="AU379" i="1" s="1"/>
  <c r="V368" i="1"/>
  <c r="AU368" i="1" s="1"/>
  <c r="V343" i="1"/>
  <c r="AU343" i="1" s="1"/>
  <c r="V308" i="1"/>
  <c r="AU308" i="1" s="1"/>
  <c r="V290" i="1"/>
  <c r="AU290" i="1" s="1"/>
  <c r="V289" i="1"/>
  <c r="AU289" i="1" s="1"/>
  <c r="AA282" i="1"/>
  <c r="T282" i="1"/>
  <c r="V273" i="1"/>
  <c r="AU273" i="1" s="1"/>
  <c r="T271" i="1"/>
  <c r="AA271" i="1"/>
  <c r="V266" i="1"/>
  <c r="AU266" i="1" s="1"/>
  <c r="X244" i="1"/>
  <c r="T244" i="1"/>
  <c r="AA244" i="1"/>
  <c r="X243" i="1"/>
  <c r="AA243" i="1"/>
  <c r="AA209" i="1"/>
  <c r="T209" i="1"/>
  <c r="V209" i="1"/>
  <c r="AU209" i="1" s="1"/>
  <c r="X149" i="1"/>
  <c r="AA149" i="1"/>
  <c r="V70" i="1"/>
  <c r="AU70" i="1" s="1"/>
  <c r="X58" i="1"/>
  <c r="AA58" i="1"/>
  <c r="X57" i="1"/>
  <c r="AA57" i="1"/>
  <c r="V234" i="1"/>
  <c r="AU234" i="1" s="1"/>
  <c r="X199" i="1"/>
  <c r="AA199" i="1"/>
  <c r="AA176" i="1"/>
  <c r="X176" i="1"/>
  <c r="V174" i="1"/>
  <c r="AU174" i="1" s="1"/>
  <c r="X73" i="1"/>
  <c r="T73" i="1"/>
  <c r="AA73" i="1"/>
  <c r="T59" i="1"/>
  <c r="X59" i="1"/>
  <c r="AA59" i="1"/>
  <c r="V58" i="1"/>
  <c r="AU58" i="1" s="1"/>
  <c r="X39" i="1"/>
  <c r="AA39" i="1"/>
  <c r="V274" i="1"/>
  <c r="AU274" i="1" s="1"/>
  <c r="V199" i="1"/>
  <c r="AU199" i="1" s="1"/>
  <c r="V176" i="1"/>
  <c r="AU176" i="1" s="1"/>
  <c r="X155" i="1"/>
  <c r="T155" i="1"/>
  <c r="AA155" i="1"/>
  <c r="X151" i="1"/>
  <c r="T151" i="1"/>
  <c r="AA151" i="1"/>
  <c r="V86" i="1"/>
  <c r="AU86" i="1" s="1"/>
  <c r="X72" i="1"/>
  <c r="AA72" i="1"/>
  <c r="V155" i="1"/>
  <c r="AU155" i="1" s="1"/>
  <c r="V151" i="1"/>
  <c r="AU151" i="1" s="1"/>
  <c r="AA96" i="1"/>
  <c r="X96" i="1"/>
  <c r="X41" i="1"/>
  <c r="AA41" i="1"/>
  <c r="V364" i="1"/>
  <c r="AU364" i="1" s="1"/>
  <c r="X178" i="1"/>
  <c r="AA178" i="1"/>
  <c r="V41" i="1"/>
  <c r="AU41" i="1" s="1"/>
  <c r="T203" i="1"/>
  <c r="V191" i="1"/>
  <c r="AU191" i="1" s="1"/>
  <c r="V168" i="1"/>
  <c r="AU168" i="1" s="1"/>
  <c r="X156" i="1"/>
  <c r="V147" i="1"/>
  <c r="AU147" i="1" s="1"/>
  <c r="V135" i="1"/>
  <c r="AU135" i="1" s="1"/>
  <c r="V131" i="1"/>
  <c r="AU131" i="1" s="1"/>
  <c r="V89" i="1"/>
  <c r="AU89" i="1" s="1"/>
  <c r="V87" i="1"/>
  <c r="AU87" i="1" s="1"/>
  <c r="V76" i="1"/>
  <c r="AU76" i="1" s="1"/>
  <c r="X32" i="1"/>
  <c r="V241" i="1"/>
  <c r="AU241" i="1" s="1"/>
  <c r="V220" i="1"/>
  <c r="AU220" i="1" s="1"/>
  <c r="V206" i="1"/>
  <c r="AU206" i="1" s="1"/>
  <c r="V187" i="1"/>
  <c r="AU187" i="1" s="1"/>
  <c r="T180" i="1"/>
  <c r="T156" i="1"/>
  <c r="V79" i="1"/>
  <c r="AU79" i="1" s="1"/>
  <c r="V64" i="1"/>
  <c r="AU64" i="1" s="1"/>
  <c r="V235" i="1"/>
  <c r="AU235" i="1" s="1"/>
  <c r="U464" i="1"/>
  <c r="AY464" i="1" s="1"/>
  <c r="AZ464" i="1" s="1"/>
  <c r="X488" i="1"/>
  <c r="AA488" i="1"/>
  <c r="T488" i="1"/>
  <c r="T484" i="1"/>
  <c r="AA484" i="1"/>
  <c r="X484" i="1"/>
  <c r="AA309" i="1"/>
  <c r="V309" i="1"/>
  <c r="AU309" i="1" s="1"/>
  <c r="T309" i="1"/>
  <c r="X309" i="1"/>
  <c r="V488" i="1"/>
  <c r="AU488" i="1" s="1"/>
  <c r="T359" i="1"/>
  <c r="X359" i="1"/>
  <c r="AA359" i="1"/>
  <c r="T162" i="1"/>
  <c r="X162" i="1"/>
  <c r="AA162" i="1"/>
  <c r="T493" i="1"/>
  <c r="X493" i="1"/>
  <c r="AA493" i="1"/>
  <c r="T411" i="1"/>
  <c r="AA411" i="1"/>
  <c r="V411" i="1"/>
  <c r="AU411" i="1" s="1"/>
  <c r="X411" i="1"/>
  <c r="V493" i="1"/>
  <c r="AU493" i="1" s="1"/>
  <c r="V460" i="1"/>
  <c r="AU460" i="1" s="1"/>
  <c r="X353" i="1"/>
  <c r="AA353" i="1"/>
  <c r="T353" i="1"/>
  <c r="V214" i="1"/>
  <c r="AU214" i="1" s="1"/>
  <c r="V353" i="1"/>
  <c r="AU353" i="1" s="1"/>
  <c r="U233" i="1"/>
  <c r="AY233" i="1" s="1"/>
  <c r="AZ233" i="1" s="1"/>
  <c r="V473" i="1"/>
  <c r="AU473" i="1" s="1"/>
  <c r="X285" i="1"/>
  <c r="T285" i="1"/>
  <c r="AA285" i="1"/>
  <c r="X249" i="1"/>
  <c r="AA249" i="1"/>
  <c r="T249" i="1"/>
  <c r="V415" i="1"/>
  <c r="AU415" i="1" s="1"/>
  <c r="V404" i="1"/>
  <c r="AU404" i="1" s="1"/>
  <c r="T383" i="1"/>
  <c r="X383" i="1"/>
  <c r="AA383" i="1"/>
  <c r="X340" i="1"/>
  <c r="AA340" i="1"/>
  <c r="T340" i="1"/>
  <c r="V340" i="1"/>
  <c r="AU340" i="1" s="1"/>
  <c r="X332" i="1"/>
  <c r="AA332" i="1"/>
  <c r="T332" i="1"/>
  <c r="V383" i="1"/>
  <c r="AU383" i="1" s="1"/>
  <c r="V332" i="1"/>
  <c r="AU332" i="1" s="1"/>
  <c r="X277" i="1"/>
  <c r="AA277" i="1"/>
  <c r="T277" i="1"/>
  <c r="X437" i="1"/>
  <c r="AA437" i="1"/>
  <c r="T437" i="1"/>
  <c r="V400" i="1"/>
  <c r="AU400" i="1" s="1"/>
  <c r="U297" i="1"/>
  <c r="AY297" i="1" s="1"/>
  <c r="AZ297" i="1" s="1"/>
  <c r="V270" i="1"/>
  <c r="AU270" i="1" s="1"/>
  <c r="AA152" i="1"/>
  <c r="X152" i="1"/>
  <c r="T152" i="1"/>
  <c r="T355" i="1"/>
  <c r="X355" i="1"/>
  <c r="AA355" i="1"/>
  <c r="AA348" i="1"/>
  <c r="X348" i="1"/>
  <c r="T348" i="1"/>
  <c r="V484" i="1"/>
  <c r="AU484" i="1" s="1"/>
  <c r="X413" i="1"/>
  <c r="AA413" i="1"/>
  <c r="T413" i="1"/>
  <c r="AA258" i="1"/>
  <c r="X258" i="1"/>
  <c r="T258" i="1"/>
  <c r="V413" i="1"/>
  <c r="AU413" i="1" s="1"/>
  <c r="V359" i="1"/>
  <c r="AU359" i="1" s="1"/>
  <c r="X195" i="1"/>
  <c r="T195" i="1"/>
  <c r="AA195" i="1"/>
  <c r="U168" i="1"/>
  <c r="AY168" i="1" s="1"/>
  <c r="AZ168" i="1" s="1"/>
  <c r="T456" i="1"/>
  <c r="V456" i="1"/>
  <c r="AU456" i="1" s="1"/>
  <c r="X456" i="1"/>
  <c r="AA456" i="1"/>
  <c r="X428" i="1"/>
  <c r="AA428" i="1"/>
  <c r="T428" i="1"/>
  <c r="T319" i="1"/>
  <c r="X319" i="1"/>
  <c r="AA319" i="1"/>
  <c r="T214" i="1"/>
  <c r="AA214" i="1"/>
  <c r="X214" i="1"/>
  <c r="V195" i="1"/>
  <c r="AU195" i="1" s="1"/>
  <c r="T424" i="1"/>
  <c r="AA424" i="1"/>
  <c r="X424" i="1"/>
  <c r="X324" i="1"/>
  <c r="AA324" i="1"/>
  <c r="T324" i="1"/>
  <c r="V319" i="1"/>
  <c r="AU319" i="1" s="1"/>
  <c r="U300" i="1"/>
  <c r="AY300" i="1" s="1"/>
  <c r="AZ300" i="1" s="1"/>
  <c r="T439" i="1"/>
  <c r="X439" i="1"/>
  <c r="AA439" i="1"/>
  <c r="V424" i="1"/>
  <c r="AU424" i="1" s="1"/>
  <c r="V324" i="1"/>
  <c r="AU324" i="1" s="1"/>
  <c r="X293" i="1"/>
  <c r="AA293" i="1"/>
  <c r="T293" i="1"/>
  <c r="X215" i="1"/>
  <c r="T215" i="1"/>
  <c r="AA215" i="1"/>
  <c r="T146" i="1"/>
  <c r="X146" i="1"/>
  <c r="AA146" i="1"/>
  <c r="T409" i="1"/>
  <c r="AA409" i="1"/>
  <c r="X409" i="1"/>
  <c r="X404" i="1"/>
  <c r="AA404" i="1"/>
  <c r="T404" i="1"/>
  <c r="V499" i="1"/>
  <c r="AU499" i="1" s="1"/>
  <c r="V480" i="1"/>
  <c r="AU480" i="1" s="1"/>
  <c r="X480" i="1"/>
  <c r="T480" i="1"/>
  <c r="AA480" i="1"/>
  <c r="V443" i="1"/>
  <c r="AU443" i="1" s="1"/>
  <c r="V419" i="1"/>
  <c r="AU419" i="1" s="1"/>
  <c r="V409" i="1"/>
  <c r="AU409" i="1" s="1"/>
  <c r="X84" i="1"/>
  <c r="AA84" i="1"/>
  <c r="T84" i="1"/>
  <c r="T475" i="1"/>
  <c r="X475" i="1"/>
  <c r="AA475" i="1"/>
  <c r="X497" i="1"/>
  <c r="AA497" i="1"/>
  <c r="T497" i="1"/>
  <c r="V437" i="1"/>
  <c r="AU437" i="1" s="1"/>
  <c r="X261" i="1"/>
  <c r="T261" i="1"/>
  <c r="AA261" i="1"/>
  <c r="AA238" i="1"/>
  <c r="X238" i="1"/>
  <c r="T238" i="1"/>
  <c r="V177" i="1"/>
  <c r="AU177" i="1" s="1"/>
  <c r="T177" i="1"/>
  <c r="X177" i="1"/>
  <c r="AA177" i="1"/>
  <c r="V152" i="1"/>
  <c r="AU152" i="1" s="1"/>
  <c r="U160" i="1"/>
  <c r="AY160" i="1" s="1"/>
  <c r="AZ160" i="1" s="1"/>
  <c r="T113" i="1"/>
  <c r="V113" i="1"/>
  <c r="AU113" i="1" s="1"/>
  <c r="X113" i="1"/>
  <c r="AA113" i="1"/>
  <c r="X464" i="1"/>
  <c r="AA464" i="1"/>
  <c r="V355" i="1"/>
  <c r="AU355" i="1" s="1"/>
  <c r="V348" i="1"/>
  <c r="AU348" i="1" s="1"/>
  <c r="V298" i="1"/>
  <c r="AU298" i="1" s="1"/>
  <c r="X298" i="1"/>
  <c r="AA298" i="1"/>
  <c r="T298" i="1"/>
  <c r="U473" i="1"/>
  <c r="AY473" i="1" s="1"/>
  <c r="AZ473" i="1" s="1"/>
  <c r="T469" i="1"/>
  <c r="X469" i="1"/>
  <c r="AA469" i="1"/>
  <c r="T460" i="1"/>
  <c r="X460" i="1"/>
  <c r="AA460" i="1"/>
  <c r="T335" i="1"/>
  <c r="AA335" i="1"/>
  <c r="X335" i="1"/>
  <c r="V162" i="1"/>
  <c r="AU162" i="1" s="1"/>
  <c r="V335" i="1"/>
  <c r="AU335" i="1" s="1"/>
  <c r="U276" i="1"/>
  <c r="AY276" i="1" s="1"/>
  <c r="AZ276" i="1" s="1"/>
  <c r="X186" i="1"/>
  <c r="AA186" i="1"/>
  <c r="T186" i="1"/>
  <c r="V428" i="1"/>
  <c r="AU428" i="1" s="1"/>
  <c r="X473" i="1"/>
  <c r="AA473" i="1"/>
  <c r="T351" i="1"/>
  <c r="V351" i="1"/>
  <c r="AU351" i="1" s="1"/>
  <c r="X351" i="1"/>
  <c r="AA351" i="1"/>
  <c r="X276" i="1"/>
  <c r="AA276" i="1"/>
  <c r="T499" i="1"/>
  <c r="AA499" i="1"/>
  <c r="X499" i="1"/>
  <c r="T443" i="1"/>
  <c r="X443" i="1"/>
  <c r="AA443" i="1"/>
  <c r="V439" i="1"/>
  <c r="AU439" i="1" s="1"/>
  <c r="T419" i="1"/>
  <c r="X419" i="1"/>
  <c r="AA419" i="1"/>
  <c r="T415" i="1"/>
  <c r="AA415" i="1"/>
  <c r="X415" i="1"/>
  <c r="T396" i="1"/>
  <c r="V396" i="1"/>
  <c r="AU396" i="1" s="1"/>
  <c r="X396" i="1"/>
  <c r="AA396" i="1"/>
  <c r="V215" i="1"/>
  <c r="AU215" i="1" s="1"/>
  <c r="V285" i="1"/>
  <c r="AU285" i="1" s="1"/>
  <c r="T16" i="1"/>
  <c r="X16" i="1"/>
  <c r="AA16" i="1"/>
  <c r="T471" i="1"/>
  <c r="V471" i="1"/>
  <c r="AU471" i="1" s="1"/>
  <c r="X471" i="1"/>
  <c r="AA471" i="1"/>
  <c r="T400" i="1"/>
  <c r="AA400" i="1"/>
  <c r="X400" i="1"/>
  <c r="T311" i="1"/>
  <c r="AA311" i="1"/>
  <c r="X311" i="1"/>
  <c r="T303" i="1"/>
  <c r="X303" i="1"/>
  <c r="AA303" i="1"/>
  <c r="AA270" i="1"/>
  <c r="T270" i="1"/>
  <c r="X270" i="1"/>
  <c r="V28" i="1"/>
  <c r="AU28" i="1" s="1"/>
  <c r="T13" i="1"/>
  <c r="AA13" i="1"/>
  <c r="V497" i="1"/>
  <c r="AU497" i="1" s="1"/>
  <c r="T495" i="1"/>
  <c r="V495" i="1"/>
  <c r="AU495" i="1" s="1"/>
  <c r="X495" i="1"/>
  <c r="AA495" i="1"/>
  <c r="U389" i="1"/>
  <c r="AY389" i="1" s="1"/>
  <c r="AZ389" i="1" s="1"/>
  <c r="U380" i="1"/>
  <c r="AY380" i="1" s="1"/>
  <c r="AZ380" i="1" s="1"/>
  <c r="U254" i="1"/>
  <c r="AY254" i="1" s="1"/>
  <c r="AZ254" i="1" s="1"/>
  <c r="V238" i="1"/>
  <c r="AU238" i="1" s="1"/>
  <c r="X228" i="1"/>
  <c r="T228" i="1"/>
  <c r="AA228" i="1"/>
  <c r="AA221" i="1"/>
  <c r="T221" i="1"/>
  <c r="V221" i="1"/>
  <c r="AU221" i="1" s="1"/>
  <c r="X221" i="1"/>
  <c r="U204" i="1"/>
  <c r="AY204" i="1" s="1"/>
  <c r="AZ204" i="1" s="1"/>
  <c r="V193" i="1"/>
  <c r="AU193" i="1" s="1"/>
  <c r="X193" i="1"/>
  <c r="AA193" i="1"/>
  <c r="T193" i="1"/>
  <c r="U385" i="1"/>
  <c r="AY385" i="1" s="1"/>
  <c r="AZ385" i="1" s="1"/>
  <c r="V228" i="1"/>
  <c r="AU228" i="1" s="1"/>
  <c r="V84" i="1"/>
  <c r="AU84" i="1" s="1"/>
  <c r="X380" i="1"/>
  <c r="AA380" i="1"/>
  <c r="X316" i="1"/>
  <c r="AA316" i="1"/>
  <c r="V300" i="1"/>
  <c r="AU300" i="1" s="1"/>
  <c r="X34" i="1"/>
  <c r="AA34" i="1"/>
  <c r="T34" i="1"/>
  <c r="X29" i="1"/>
  <c r="AA29" i="1"/>
  <c r="V14" i="1"/>
  <c r="AU14" i="1" s="1"/>
  <c r="X449" i="1"/>
  <c r="AA449" i="1"/>
  <c r="V380" i="1"/>
  <c r="AU380" i="1" s="1"/>
  <c r="V219" i="1"/>
  <c r="AU219" i="1" s="1"/>
  <c r="V13" i="1"/>
  <c r="AU13" i="1" s="1"/>
  <c r="T10" i="1"/>
  <c r="AA10" i="1"/>
  <c r="V339" i="1"/>
  <c r="AU339" i="1" s="1"/>
  <c r="AA182" i="1"/>
  <c r="T182" i="1"/>
  <c r="U138" i="1"/>
  <c r="AY138" i="1" s="1"/>
  <c r="AZ138" i="1" s="1"/>
  <c r="U481" i="1"/>
  <c r="AY481" i="1" s="1"/>
  <c r="AZ481" i="1" s="1"/>
  <c r="T315" i="1"/>
  <c r="X315" i="1"/>
  <c r="AA315" i="1"/>
  <c r="X313" i="1"/>
  <c r="AA313" i="1"/>
  <c r="T137" i="1"/>
  <c r="AA137" i="1"/>
  <c r="X137" i="1"/>
  <c r="X485" i="1"/>
  <c r="AA485" i="1"/>
  <c r="T252" i="1"/>
  <c r="V252" i="1"/>
  <c r="AU252" i="1" s="1"/>
  <c r="X252" i="1"/>
  <c r="V251" i="1"/>
  <c r="AU251" i="1" s="1"/>
  <c r="AA251" i="1"/>
  <c r="AA246" i="1"/>
  <c r="T246" i="1"/>
  <c r="X246" i="1"/>
  <c r="X231" i="1"/>
  <c r="AA231" i="1"/>
  <c r="T231" i="1"/>
  <c r="V231" i="1"/>
  <c r="AU231" i="1" s="1"/>
  <c r="X181" i="1"/>
  <c r="AA181" i="1"/>
  <c r="X22" i="1"/>
  <c r="T491" i="1"/>
  <c r="X491" i="1"/>
  <c r="AA491" i="1"/>
  <c r="AA447" i="1"/>
  <c r="X401" i="1"/>
  <c r="AA401" i="1"/>
  <c r="X392" i="1"/>
  <c r="AA392" i="1"/>
  <c r="X387" i="1"/>
  <c r="X372" i="1"/>
  <c r="V307" i="1"/>
  <c r="AU307" i="1" s="1"/>
  <c r="V304" i="1"/>
  <c r="AU304" i="1" s="1"/>
  <c r="X295" i="1"/>
  <c r="AA295" i="1"/>
  <c r="V267" i="1"/>
  <c r="AU267" i="1" s="1"/>
  <c r="T267" i="1"/>
  <c r="X267" i="1"/>
  <c r="AA267" i="1"/>
  <c r="AA262" i="1"/>
  <c r="T262" i="1"/>
  <c r="X262" i="1"/>
  <c r="T239" i="1"/>
  <c r="V239" i="1"/>
  <c r="AU239" i="1" s="1"/>
  <c r="X223" i="1"/>
  <c r="AA223" i="1"/>
  <c r="T223" i="1"/>
  <c r="T222" i="1"/>
  <c r="X222" i="1"/>
  <c r="X189" i="1"/>
  <c r="AA189" i="1"/>
  <c r="T189" i="1"/>
  <c r="AA172" i="1"/>
  <c r="T172" i="1"/>
  <c r="X172" i="1"/>
  <c r="AA112" i="1"/>
  <c r="V112" i="1"/>
  <c r="AU112" i="1" s="1"/>
  <c r="X112" i="1"/>
  <c r="T112" i="1"/>
  <c r="V104" i="1"/>
  <c r="AU104" i="1" s="1"/>
  <c r="U345" i="1"/>
  <c r="AY345" i="1" s="1"/>
  <c r="AZ345" i="1" s="1"/>
  <c r="X300" i="1"/>
  <c r="AA300" i="1"/>
  <c r="X169" i="1"/>
  <c r="AA169" i="1"/>
  <c r="T169" i="1"/>
  <c r="AA82" i="1"/>
  <c r="V82" i="1"/>
  <c r="AU82" i="1" s="1"/>
  <c r="X82" i="1"/>
  <c r="T82" i="1"/>
  <c r="AA46" i="1"/>
  <c r="T46" i="1"/>
  <c r="X46" i="1"/>
  <c r="V46" i="1"/>
  <c r="AU46" i="1" s="1"/>
  <c r="V464" i="1"/>
  <c r="AU464" i="1" s="1"/>
  <c r="V288" i="1"/>
  <c r="AU288" i="1" s="1"/>
  <c r="U272" i="1"/>
  <c r="AY272" i="1" s="1"/>
  <c r="AZ272" i="1" s="1"/>
  <c r="X265" i="1"/>
  <c r="AA265" i="1"/>
  <c r="T265" i="1"/>
  <c r="AA204" i="1"/>
  <c r="X204" i="1"/>
  <c r="T395" i="1"/>
  <c r="X395" i="1"/>
  <c r="AA395" i="1"/>
  <c r="T339" i="1"/>
  <c r="X339" i="1"/>
  <c r="AA339" i="1"/>
  <c r="X337" i="1"/>
  <c r="AA337" i="1"/>
  <c r="X269" i="1"/>
  <c r="T269" i="1"/>
  <c r="X236" i="1"/>
  <c r="AA236" i="1"/>
  <c r="U218" i="1"/>
  <c r="AY218" i="1" s="1"/>
  <c r="AZ218" i="1" s="1"/>
  <c r="X141" i="1"/>
  <c r="AA141" i="1"/>
  <c r="T141" i="1"/>
  <c r="U96" i="1"/>
  <c r="AY96" i="1" s="1"/>
  <c r="AZ96" i="1" s="1"/>
  <c r="V29" i="1"/>
  <c r="AU29" i="1" s="1"/>
  <c r="V440" i="1"/>
  <c r="AU440" i="1" s="1"/>
  <c r="V328" i="1"/>
  <c r="AU328" i="1" s="1"/>
  <c r="V283" i="1"/>
  <c r="AU283" i="1" s="1"/>
  <c r="X283" i="1"/>
  <c r="T283" i="1"/>
  <c r="AA272" i="1"/>
  <c r="X272" i="1"/>
  <c r="V269" i="1"/>
  <c r="AU269" i="1" s="1"/>
  <c r="X97" i="1"/>
  <c r="AA97" i="1"/>
  <c r="V97" i="1"/>
  <c r="AU97" i="1" s="1"/>
  <c r="T97" i="1"/>
  <c r="X85" i="1"/>
  <c r="AA85" i="1"/>
  <c r="T85" i="1"/>
  <c r="V500" i="1"/>
  <c r="AU500" i="1" s="1"/>
  <c r="X425" i="1"/>
  <c r="AA425" i="1"/>
  <c r="V356" i="1"/>
  <c r="AU356" i="1" s="1"/>
  <c r="U126" i="1"/>
  <c r="AY126" i="1" s="1"/>
  <c r="AZ126" i="1" s="1"/>
  <c r="V85" i="1"/>
  <c r="AU85" i="1" s="1"/>
  <c r="U32" i="1"/>
  <c r="AY32" i="1" s="1"/>
  <c r="AZ32" i="1" s="1"/>
  <c r="T431" i="1"/>
  <c r="X431" i="1"/>
  <c r="AA431" i="1"/>
  <c r="V416" i="1"/>
  <c r="AU416" i="1" s="1"/>
  <c r="AA387" i="1"/>
  <c r="V315" i="1"/>
  <c r="AU315" i="1" s="1"/>
  <c r="U157" i="1"/>
  <c r="AY157" i="1" s="1"/>
  <c r="AZ157" i="1" s="1"/>
  <c r="AA104" i="1"/>
  <c r="X104" i="1"/>
  <c r="T104" i="1"/>
  <c r="V476" i="1"/>
  <c r="AU476" i="1" s="1"/>
  <c r="AA432" i="1"/>
  <c r="AA492" i="1"/>
  <c r="X461" i="1"/>
  <c r="AA461" i="1"/>
  <c r="X452" i="1"/>
  <c r="AA452" i="1"/>
  <c r="X447" i="1"/>
  <c r="X432" i="1"/>
  <c r="T407" i="1"/>
  <c r="X407" i="1"/>
  <c r="AA407" i="1"/>
  <c r="V392" i="1"/>
  <c r="AU392" i="1" s="1"/>
  <c r="AA391" i="1"/>
  <c r="AA385" i="1"/>
  <c r="AA376" i="1"/>
  <c r="V372" i="1"/>
  <c r="AU372" i="1" s="1"/>
  <c r="AA363" i="1"/>
  <c r="AA345" i="1"/>
  <c r="AA290" i="1"/>
  <c r="X290" i="1"/>
  <c r="AA286" i="1"/>
  <c r="T286" i="1"/>
  <c r="V262" i="1"/>
  <c r="AU262" i="1" s="1"/>
  <c r="AA230" i="1"/>
  <c r="T230" i="1"/>
  <c r="V222" i="1"/>
  <c r="AU222" i="1" s="1"/>
  <c r="T217" i="1"/>
  <c r="X217" i="1"/>
  <c r="AA217" i="1"/>
  <c r="AA185" i="1"/>
  <c r="X61" i="1"/>
  <c r="T61" i="1"/>
  <c r="AA61" i="1"/>
  <c r="V311" i="1"/>
  <c r="AU311" i="1" s="1"/>
  <c r="AA288" i="1"/>
  <c r="T288" i="1"/>
  <c r="X288" i="1"/>
  <c r="V249" i="1"/>
  <c r="AU249" i="1" s="1"/>
  <c r="X233" i="1"/>
  <c r="AA233" i="1"/>
  <c r="X205" i="1"/>
  <c r="T205" i="1"/>
  <c r="AA205" i="1"/>
  <c r="U121" i="1"/>
  <c r="AY121" i="1" s="1"/>
  <c r="AZ121" i="1" s="1"/>
  <c r="T479" i="1"/>
  <c r="X479" i="1"/>
  <c r="AA479" i="1"/>
  <c r="U445" i="1"/>
  <c r="AY445" i="1" s="1"/>
  <c r="AZ445" i="1" s="1"/>
  <c r="X389" i="1"/>
  <c r="AA389" i="1"/>
  <c r="X308" i="1"/>
  <c r="AA308" i="1"/>
  <c r="T308" i="1"/>
  <c r="V292" i="1"/>
  <c r="AU292" i="1" s="1"/>
  <c r="AA254" i="1"/>
  <c r="X254" i="1"/>
  <c r="U240" i="1"/>
  <c r="AY240" i="1" s="1"/>
  <c r="AZ240" i="1" s="1"/>
  <c r="V233" i="1"/>
  <c r="AU233" i="1" s="1"/>
  <c r="X219" i="1"/>
  <c r="T219" i="1"/>
  <c r="AA219" i="1"/>
  <c r="V26" i="1"/>
  <c r="AU26" i="1" s="1"/>
  <c r="X440" i="1"/>
  <c r="AA440" i="1"/>
  <c r="X328" i="1"/>
  <c r="AA328" i="1"/>
  <c r="T328" i="1"/>
  <c r="V265" i="1"/>
  <c r="AU265" i="1" s="1"/>
  <c r="V254" i="1"/>
  <c r="AU254" i="1" s="1"/>
  <c r="U173" i="1"/>
  <c r="AY173" i="1" s="1"/>
  <c r="AZ173" i="1" s="1"/>
  <c r="T166" i="1"/>
  <c r="X166" i="1"/>
  <c r="AA166" i="1"/>
  <c r="T140" i="1"/>
  <c r="X140" i="1"/>
  <c r="AA140" i="1"/>
  <c r="AA121" i="1"/>
  <c r="V121" i="1"/>
  <c r="AU121" i="1" s="1"/>
  <c r="X121" i="1"/>
  <c r="U116" i="1"/>
  <c r="AY116" i="1" s="1"/>
  <c r="AZ116" i="1" s="1"/>
  <c r="V34" i="1"/>
  <c r="AU34" i="1" s="1"/>
  <c r="V25" i="1"/>
  <c r="AU25" i="1" s="1"/>
  <c r="X500" i="1"/>
  <c r="AA500" i="1"/>
  <c r="T455" i="1"/>
  <c r="X455" i="1"/>
  <c r="AA455" i="1"/>
  <c r="X365" i="1"/>
  <c r="AA365" i="1"/>
  <c r="X356" i="1"/>
  <c r="AA356" i="1"/>
  <c r="X344" i="1"/>
  <c r="AA344" i="1"/>
  <c r="V141" i="1"/>
  <c r="AU141" i="1" s="1"/>
  <c r="AA91" i="1"/>
  <c r="X91" i="1"/>
  <c r="T91" i="1"/>
  <c r="X416" i="1"/>
  <c r="AA416" i="1"/>
  <c r="T371" i="1"/>
  <c r="X371" i="1"/>
  <c r="AA371" i="1"/>
  <c r="V331" i="1"/>
  <c r="AU331" i="1" s="1"/>
  <c r="U290" i="1"/>
  <c r="AY290" i="1" s="1"/>
  <c r="AZ290" i="1" s="1"/>
  <c r="U210" i="1"/>
  <c r="AY210" i="1" s="1"/>
  <c r="AZ210" i="1" s="1"/>
  <c r="V182" i="1"/>
  <c r="AU182" i="1" s="1"/>
  <c r="V91" i="1"/>
  <c r="AU91" i="1" s="1"/>
  <c r="X476" i="1"/>
  <c r="AA476" i="1"/>
  <c r="X320" i="1"/>
  <c r="AA320" i="1"/>
  <c r="U317" i="1"/>
  <c r="AY317" i="1" s="1"/>
  <c r="AZ317" i="1" s="1"/>
  <c r="X304" i="1"/>
  <c r="AA304" i="1"/>
  <c r="T304" i="1"/>
  <c r="X247" i="1"/>
  <c r="AA247" i="1"/>
  <c r="T247" i="1"/>
  <c r="T467" i="1"/>
  <c r="X467" i="1"/>
  <c r="AA467" i="1"/>
  <c r="AA451" i="1"/>
  <c r="AA445" i="1"/>
  <c r="AA436" i="1"/>
  <c r="U433" i="1"/>
  <c r="AY433" i="1" s="1"/>
  <c r="AZ433" i="1" s="1"/>
  <c r="AA423" i="1"/>
  <c r="X391" i="1"/>
  <c r="V387" i="1"/>
  <c r="AU387" i="1" s="1"/>
  <c r="X385" i="1"/>
  <c r="X377" i="1"/>
  <c r="AA377" i="1"/>
  <c r="X376" i="1"/>
  <c r="X368" i="1"/>
  <c r="AA368" i="1"/>
  <c r="X363" i="1"/>
  <c r="X345" i="1"/>
  <c r="V316" i="1"/>
  <c r="AU316" i="1" s="1"/>
  <c r="AA274" i="1"/>
  <c r="X274" i="1"/>
  <c r="V205" i="1"/>
  <c r="AU205" i="1" s="1"/>
  <c r="X185" i="1"/>
  <c r="U178" i="1"/>
  <c r="AY178" i="1" s="1"/>
  <c r="AZ178" i="1" s="1"/>
  <c r="AA135" i="1"/>
  <c r="X135" i="1"/>
  <c r="T135" i="1"/>
  <c r="AA131" i="1"/>
  <c r="T131" i="1"/>
  <c r="X131" i="1"/>
  <c r="T125" i="1"/>
  <c r="V125" i="1"/>
  <c r="AU125" i="1" s="1"/>
  <c r="X125" i="1"/>
  <c r="T124" i="1"/>
  <c r="V124" i="1"/>
  <c r="AU124" i="1" s="1"/>
  <c r="X124" i="1"/>
  <c r="AA124" i="1"/>
  <c r="U72" i="1"/>
  <c r="AY72" i="1" s="1"/>
  <c r="AZ72" i="1" s="1"/>
  <c r="V61" i="1"/>
  <c r="AU61" i="1" s="1"/>
  <c r="V258" i="1"/>
  <c r="AU258" i="1" s="1"/>
  <c r="V137" i="1"/>
  <c r="AU137" i="1" s="1"/>
  <c r="T107" i="1"/>
  <c r="X107" i="1"/>
  <c r="AA107" i="1"/>
  <c r="T56" i="1"/>
  <c r="AA56" i="1"/>
  <c r="X56" i="1"/>
  <c r="U55" i="1"/>
  <c r="AY55" i="1" s="1"/>
  <c r="AZ55" i="1" s="1"/>
  <c r="V32" i="1"/>
  <c r="AU32" i="1" s="1"/>
  <c r="V24" i="1"/>
  <c r="AU24" i="1" s="1"/>
  <c r="V12" i="1"/>
  <c r="AU12" i="1" s="1"/>
  <c r="V327" i="1"/>
  <c r="AU327" i="1" s="1"/>
  <c r="V303" i="1"/>
  <c r="AU303" i="1" s="1"/>
  <c r="V297" i="1"/>
  <c r="AU297" i="1" s="1"/>
  <c r="AA294" i="1"/>
  <c r="T294" i="1"/>
  <c r="V253" i="1"/>
  <c r="AU253" i="1" s="1"/>
  <c r="AA242" i="1"/>
  <c r="X242" i="1"/>
  <c r="X226" i="1"/>
  <c r="T226" i="1"/>
  <c r="AA212" i="1"/>
  <c r="T212" i="1"/>
  <c r="X202" i="1"/>
  <c r="AA202" i="1"/>
  <c r="T202" i="1"/>
  <c r="T170" i="1"/>
  <c r="X170" i="1"/>
  <c r="T150" i="1"/>
  <c r="X150" i="1"/>
  <c r="AA150" i="1"/>
  <c r="V107" i="1"/>
  <c r="AU107" i="1" s="1"/>
  <c r="AA74" i="1"/>
  <c r="X74" i="1"/>
  <c r="T74" i="1"/>
  <c r="X65" i="1"/>
  <c r="AA65" i="1"/>
  <c r="T65" i="1"/>
  <c r="X53" i="1"/>
  <c r="T53" i="1"/>
  <c r="AA53" i="1"/>
  <c r="X51" i="1"/>
  <c r="AA51" i="1"/>
  <c r="T51" i="1"/>
  <c r="X253" i="1"/>
  <c r="T253" i="1"/>
  <c r="V11" i="1"/>
  <c r="AU11" i="1" s="1"/>
  <c r="X336" i="1"/>
  <c r="AA336" i="1"/>
  <c r="X312" i="1"/>
  <c r="AA312" i="1"/>
  <c r="X281" i="1"/>
  <c r="AA281" i="1"/>
  <c r="X263" i="1"/>
  <c r="AA263" i="1"/>
  <c r="V260" i="1"/>
  <c r="AU260" i="1" s="1"/>
  <c r="V242" i="1"/>
  <c r="AU242" i="1" s="1"/>
  <c r="X237" i="1"/>
  <c r="T237" i="1"/>
  <c r="V226" i="1"/>
  <c r="AU226" i="1" s="1"/>
  <c r="V212" i="1"/>
  <c r="AU212" i="1" s="1"/>
  <c r="V202" i="1"/>
  <c r="AU202" i="1" s="1"/>
  <c r="AA198" i="1"/>
  <c r="T198" i="1"/>
  <c r="X175" i="1"/>
  <c r="AA175" i="1"/>
  <c r="T175" i="1"/>
  <c r="V170" i="1"/>
  <c r="AU170" i="1" s="1"/>
  <c r="T158" i="1"/>
  <c r="X158" i="1"/>
  <c r="AA158" i="1"/>
  <c r="T154" i="1"/>
  <c r="X154" i="1"/>
  <c r="AA154" i="1"/>
  <c r="V150" i="1"/>
  <c r="AU150" i="1" s="1"/>
  <c r="V74" i="1"/>
  <c r="AU74" i="1" s="1"/>
  <c r="X54" i="1"/>
  <c r="AA54" i="1"/>
  <c r="T54" i="1"/>
  <c r="V53" i="1"/>
  <c r="AU53" i="1" s="1"/>
  <c r="V51" i="1"/>
  <c r="AU51" i="1" s="1"/>
  <c r="X297" i="1"/>
  <c r="AA297" i="1"/>
  <c r="X279" i="1"/>
  <c r="AA279" i="1"/>
  <c r="V276" i="1"/>
  <c r="AU276" i="1" s="1"/>
  <c r="V217" i="1"/>
  <c r="AU217" i="1" s="1"/>
  <c r="V186" i="1"/>
  <c r="AU186" i="1" s="1"/>
  <c r="V23" i="1"/>
  <c r="AU23" i="1" s="1"/>
  <c r="V22" i="1"/>
  <c r="AU22" i="1" s="1"/>
  <c r="V10" i="1"/>
  <c r="AU10" i="1" s="1"/>
  <c r="V19" i="1"/>
  <c r="AU19" i="1" s="1"/>
  <c r="V323" i="1"/>
  <c r="AU323" i="1" s="1"/>
  <c r="V281" i="1"/>
  <c r="AU281" i="1" s="1"/>
  <c r="AA278" i="1"/>
  <c r="T278" i="1"/>
  <c r="V237" i="1"/>
  <c r="AU237" i="1" s="1"/>
  <c r="AA208" i="1"/>
  <c r="X208" i="1"/>
  <c r="V198" i="1"/>
  <c r="AU198" i="1" s="1"/>
  <c r="X191" i="1"/>
  <c r="AA191" i="1"/>
  <c r="T191" i="1"/>
  <c r="V175" i="1"/>
  <c r="AU175" i="1" s="1"/>
  <c r="V158" i="1"/>
  <c r="AU158" i="1" s="1"/>
  <c r="AA143" i="1"/>
  <c r="T143" i="1"/>
  <c r="V143" i="1"/>
  <c r="AU143" i="1" s="1"/>
  <c r="U60" i="1"/>
  <c r="AY60" i="1" s="1"/>
  <c r="AZ60" i="1" s="1"/>
  <c r="V293" i="1"/>
  <c r="AU293" i="1" s="1"/>
  <c r="V277" i="1"/>
  <c r="AU277" i="1" s="1"/>
  <c r="V261" i="1"/>
  <c r="AU261" i="1" s="1"/>
  <c r="V245" i="1"/>
  <c r="AU245" i="1" s="1"/>
  <c r="V229" i="1"/>
  <c r="AU229" i="1" s="1"/>
  <c r="X210" i="1"/>
  <c r="AA210" i="1"/>
  <c r="AA200" i="1"/>
  <c r="T200" i="1"/>
  <c r="X200" i="1"/>
  <c r="AA184" i="1"/>
  <c r="T184" i="1"/>
  <c r="AA160" i="1"/>
  <c r="X160" i="1"/>
  <c r="V144" i="1"/>
  <c r="AU144" i="1" s="1"/>
  <c r="X144" i="1"/>
  <c r="T144" i="1"/>
  <c r="AA144" i="1"/>
  <c r="T134" i="1"/>
  <c r="AA134" i="1"/>
  <c r="AA123" i="1"/>
  <c r="X123" i="1"/>
  <c r="X60" i="1"/>
  <c r="AA60" i="1"/>
  <c r="V200" i="1"/>
  <c r="AU200" i="1" s="1"/>
  <c r="AA188" i="1"/>
  <c r="T188" i="1"/>
  <c r="V184" i="1"/>
  <c r="AU184" i="1" s="1"/>
  <c r="X179" i="1"/>
  <c r="T179" i="1"/>
  <c r="V164" i="1"/>
  <c r="AU164" i="1" s="1"/>
  <c r="V160" i="1"/>
  <c r="AU160" i="1" s="1"/>
  <c r="T128" i="1"/>
  <c r="X128" i="1"/>
  <c r="AA128" i="1"/>
  <c r="V128" i="1"/>
  <c r="AU128" i="1" s="1"/>
  <c r="V123" i="1"/>
  <c r="AU123" i="1" s="1"/>
  <c r="T117" i="1"/>
  <c r="V117" i="1"/>
  <c r="AU117" i="1" s="1"/>
  <c r="AA116" i="1"/>
  <c r="X116" i="1"/>
  <c r="X109" i="1"/>
  <c r="T109" i="1"/>
  <c r="V109" i="1"/>
  <c r="AU109" i="1" s="1"/>
  <c r="AA109" i="1"/>
  <c r="T67" i="1"/>
  <c r="X67" i="1"/>
  <c r="AA67" i="1"/>
  <c r="T47" i="1"/>
  <c r="X47" i="1"/>
  <c r="AA47" i="1"/>
  <c r="X207" i="1"/>
  <c r="AA207" i="1"/>
  <c r="T207" i="1"/>
  <c r="AA196" i="1"/>
  <c r="T196" i="1"/>
  <c r="V179" i="1"/>
  <c r="AU179" i="1" s="1"/>
  <c r="V116" i="1"/>
  <c r="AU116" i="1" s="1"/>
  <c r="X93" i="1"/>
  <c r="AA93" i="1"/>
  <c r="T93" i="1"/>
  <c r="X68" i="1"/>
  <c r="AA68" i="1"/>
  <c r="T68" i="1"/>
  <c r="V67" i="1"/>
  <c r="AU67" i="1" s="1"/>
  <c r="X48" i="1"/>
  <c r="AA48" i="1"/>
  <c r="T48" i="1"/>
  <c r="V146" i="1"/>
  <c r="AU146" i="1" s="1"/>
  <c r="X126" i="1"/>
  <c r="AA126" i="1"/>
  <c r="AA119" i="1"/>
  <c r="T119" i="1"/>
  <c r="X119" i="1"/>
  <c r="V132" i="1"/>
  <c r="AU132" i="1" s="1"/>
  <c r="X132" i="1"/>
  <c r="T99" i="1"/>
  <c r="X99" i="1"/>
  <c r="AA99" i="1"/>
  <c r="X77" i="1"/>
  <c r="T77" i="1"/>
  <c r="V77" i="1"/>
  <c r="AU77" i="1" s="1"/>
  <c r="AA77" i="1"/>
  <c r="U45" i="1"/>
  <c r="AY45" i="1" s="1"/>
  <c r="AZ45" i="1" s="1"/>
  <c r="T36" i="1"/>
  <c r="X36" i="1"/>
  <c r="AA36" i="1"/>
  <c r="V211" i="1"/>
  <c r="AU211" i="1" s="1"/>
  <c r="X173" i="1"/>
  <c r="AA173" i="1"/>
  <c r="AA148" i="1"/>
  <c r="X148" i="1"/>
  <c r="AA139" i="1"/>
  <c r="X139" i="1"/>
  <c r="V99" i="1"/>
  <c r="AU99" i="1" s="1"/>
  <c r="T70" i="1"/>
  <c r="X70" i="1"/>
  <c r="T42" i="1"/>
  <c r="X42" i="1"/>
  <c r="AA42" i="1"/>
  <c r="V134" i="1"/>
  <c r="AU134" i="1" s="1"/>
  <c r="V80" i="1"/>
  <c r="AU80" i="1" s="1"/>
  <c r="X80" i="1"/>
  <c r="X129" i="1"/>
  <c r="AA129" i="1"/>
  <c r="V120" i="1"/>
  <c r="AU120" i="1" s="1"/>
  <c r="X120" i="1"/>
  <c r="T40" i="1"/>
  <c r="X40" i="1"/>
  <c r="U39" i="1"/>
  <c r="AY39" i="1" s="1"/>
  <c r="AZ39" i="1" s="1"/>
  <c r="X138" i="1"/>
  <c r="AA138" i="1"/>
  <c r="T111" i="1"/>
  <c r="X111" i="1"/>
  <c r="AA108" i="1"/>
  <c r="T108" i="1"/>
  <c r="T101" i="1"/>
  <c r="V101" i="1"/>
  <c r="AU101" i="1" s="1"/>
  <c r="T94" i="1"/>
  <c r="X94" i="1"/>
  <c r="AA94" i="1"/>
  <c r="X79" i="1"/>
  <c r="T79" i="1"/>
  <c r="X76" i="1"/>
  <c r="T76" i="1"/>
  <c r="AA76" i="1"/>
  <c r="X63" i="1"/>
  <c r="AA63" i="1"/>
  <c r="V142" i="1"/>
  <c r="AU142" i="1" s="1"/>
  <c r="V130" i="1"/>
  <c r="AU130" i="1" s="1"/>
  <c r="V56" i="1"/>
  <c r="AU56" i="1" s="1"/>
  <c r="V47" i="1"/>
  <c r="AU47" i="1" s="1"/>
  <c r="X81" i="1"/>
  <c r="AA81" i="1"/>
  <c r="T95" i="1"/>
  <c r="X95" i="1"/>
  <c r="AA95" i="1"/>
  <c r="V81" i="1"/>
  <c r="AU81" i="1" s="1"/>
  <c r="V38" i="1"/>
  <c r="AU38" i="1" s="1"/>
  <c r="X71" i="1"/>
  <c r="AA71" i="1"/>
  <c r="V62" i="1"/>
  <c r="AU62" i="1" s="1"/>
  <c r="X45" i="1"/>
  <c r="AA45" i="1"/>
  <c r="X33" i="1"/>
  <c r="T33" i="1"/>
  <c r="V73" i="1"/>
  <c r="AU73" i="1" s="1"/>
  <c r="V45" i="1"/>
  <c r="AU45" i="1" s="1"/>
  <c r="V17" i="1"/>
  <c r="AU17" i="1" s="1"/>
  <c r="AA27" i="1"/>
  <c r="AA24" i="1"/>
  <c r="AA21" i="1"/>
  <c r="AA18" i="1"/>
  <c r="AA15" i="1"/>
  <c r="AA12" i="1"/>
  <c r="AA9" i="1"/>
  <c r="V21" i="1"/>
  <c r="AU21" i="1" s="1"/>
  <c r="AA19" i="1"/>
  <c r="V20" i="1"/>
  <c r="AU20" i="1" s="1"/>
  <c r="X28" i="1"/>
  <c r="V18" i="1"/>
  <c r="AU18" i="1" s="1"/>
  <c r="X25" i="1"/>
  <c r="V9" i="1"/>
  <c r="AU9" i="1" s="1"/>
  <c r="V8" i="1"/>
  <c r="AU8" i="1" s="1"/>
  <c r="V16" i="1"/>
  <c r="AU16" i="1" s="1"/>
  <c r="V27" i="1"/>
  <c r="AU27" i="1" s="1"/>
  <c r="V15" i="1"/>
  <c r="AU15" i="1" s="1"/>
  <c r="X12" i="1"/>
  <c r="X21" i="1"/>
  <c r="X10" i="1"/>
  <c r="X24" i="1"/>
  <c r="AA26" i="1"/>
  <c r="AA23" i="1"/>
  <c r="AA20" i="1"/>
  <c r="AA17" i="1"/>
  <c r="AA14" i="1"/>
  <c r="AA11" i="1"/>
  <c r="AA8" i="1"/>
  <c r="X9" i="1"/>
  <c r="T19" i="1"/>
  <c r="X19" i="1"/>
  <c r="T18" i="1"/>
  <c r="X26" i="1"/>
  <c r="X23" i="1"/>
  <c r="X20" i="1"/>
  <c r="X17" i="1"/>
  <c r="X14" i="1"/>
  <c r="X11" i="1"/>
  <c r="X8" i="1"/>
  <c r="X27" i="1"/>
  <c r="X15" i="1"/>
  <c r="AA7" i="1"/>
  <c r="X7" i="1"/>
  <c r="V7" i="1"/>
  <c r="AU7" i="1" s="1"/>
  <c r="BD502" i="1" l="1"/>
  <c r="F30" i="3" s="1"/>
  <c r="BR502" i="1"/>
  <c r="F37" i="3" s="1"/>
  <c r="BG502" i="1"/>
  <c r="L30" i="3" s="1"/>
  <c r="BC502" i="1"/>
  <c r="D30" i="3" s="1"/>
  <c r="BF502" i="1"/>
  <c r="J30" i="3" s="1"/>
  <c r="BH502" i="1"/>
  <c r="N30" i="3" s="1"/>
  <c r="BE502" i="1"/>
  <c r="H30" i="3" s="1"/>
  <c r="BM502" i="1"/>
  <c r="X30" i="3" s="1"/>
  <c r="BN502" i="1"/>
  <c r="Z30" i="3" s="1"/>
  <c r="BK502" i="1"/>
  <c r="T30" i="3" s="1"/>
  <c r="BS502" i="1"/>
  <c r="H37" i="3" s="1"/>
  <c r="BT502" i="1"/>
  <c r="J37" i="3" s="1"/>
  <c r="BI502" i="1"/>
  <c r="P30" i="3" s="1"/>
  <c r="BO502" i="1"/>
  <c r="AB30" i="3" s="1"/>
  <c r="BL502" i="1"/>
  <c r="V30" i="3" s="1"/>
  <c r="BU502" i="1"/>
  <c r="L37" i="3" s="1"/>
  <c r="BJ502" i="1"/>
  <c r="R30" i="3" s="1"/>
  <c r="BP502" i="1"/>
  <c r="B37" i="3" s="1"/>
  <c r="BQ502" i="1"/>
  <c r="D37" i="3" s="1"/>
  <c r="U120" i="1"/>
  <c r="AY120" i="1" s="1"/>
  <c r="AZ120" i="1" s="1"/>
  <c r="U406" i="1"/>
  <c r="AY406" i="1" s="1"/>
  <c r="AZ406" i="1" s="1"/>
  <c r="U430" i="1"/>
  <c r="AY430" i="1" s="1"/>
  <c r="AZ430" i="1" s="1"/>
  <c r="U185" i="1"/>
  <c r="AY185" i="1" s="1"/>
  <c r="AZ185" i="1" s="1"/>
  <c r="U468" i="1"/>
  <c r="AY468" i="1" s="1"/>
  <c r="AZ468" i="1" s="1"/>
  <c r="U227" i="1"/>
  <c r="AY227" i="1" s="1"/>
  <c r="AZ227" i="1" s="1"/>
  <c r="U360" i="1"/>
  <c r="AY360" i="1" s="1"/>
  <c r="AZ360" i="1" s="1"/>
  <c r="U273" i="1"/>
  <c r="AY273" i="1" s="1"/>
  <c r="AZ273" i="1" s="1"/>
  <c r="U44" i="1"/>
  <c r="AY44" i="1" s="1"/>
  <c r="AZ44" i="1" s="1"/>
  <c r="U190" i="1"/>
  <c r="AY190" i="1" s="1"/>
  <c r="AZ190" i="1" s="1"/>
  <c r="U183" i="1"/>
  <c r="AY183" i="1" s="1"/>
  <c r="AZ183" i="1" s="1"/>
  <c r="U171" i="1"/>
  <c r="AY171" i="1" s="1"/>
  <c r="AZ171" i="1" s="1"/>
  <c r="U418" i="1"/>
  <c r="AY418" i="1" s="1"/>
  <c r="AZ418" i="1" s="1"/>
  <c r="U236" i="1"/>
  <c r="AY236" i="1" s="1"/>
  <c r="AZ236" i="1" s="1"/>
  <c r="U211" i="1"/>
  <c r="AY211" i="1" s="1"/>
  <c r="AZ211" i="1" s="1"/>
  <c r="U28" i="1"/>
  <c r="AY28" i="1" s="1"/>
  <c r="AZ28" i="1" s="1"/>
  <c r="U436" i="1"/>
  <c r="AY436" i="1" s="1"/>
  <c r="AZ436" i="1" s="1"/>
  <c r="U434" i="1"/>
  <c r="AY434" i="1" s="1"/>
  <c r="AZ434" i="1" s="1"/>
  <c r="U279" i="1"/>
  <c r="AY279" i="1" s="1"/>
  <c r="AZ279" i="1" s="1"/>
  <c r="U122" i="1"/>
  <c r="AY122" i="1" s="1"/>
  <c r="AZ122" i="1" s="1"/>
  <c r="U492" i="1"/>
  <c r="AY492" i="1" s="1"/>
  <c r="AZ492" i="1" s="1"/>
  <c r="U80" i="1"/>
  <c r="AY80" i="1" s="1"/>
  <c r="AZ80" i="1" s="1"/>
  <c r="U260" i="1"/>
  <c r="AY260" i="1" s="1"/>
  <c r="AZ260" i="1" s="1"/>
  <c r="U325" i="1"/>
  <c r="AY325" i="1" s="1"/>
  <c r="AZ325" i="1" s="1"/>
  <c r="U327" i="1"/>
  <c r="AY327" i="1" s="1"/>
  <c r="AZ327" i="1" s="1"/>
  <c r="U16" i="1"/>
  <c r="AY16" i="1" s="1"/>
  <c r="AZ16" i="1" s="1"/>
  <c r="U155" i="1"/>
  <c r="AY155" i="1" s="1"/>
  <c r="AZ155" i="1" s="1"/>
  <c r="U73" i="1"/>
  <c r="AY73" i="1" s="1"/>
  <c r="AZ73" i="1" s="1"/>
  <c r="U417" i="1"/>
  <c r="AY417" i="1" s="1"/>
  <c r="AZ417" i="1" s="1"/>
  <c r="U307" i="1"/>
  <c r="AY307" i="1" s="1"/>
  <c r="AZ307" i="1" s="1"/>
  <c r="U334" i="1"/>
  <c r="AY334" i="1" s="1"/>
  <c r="AZ334" i="1" s="1"/>
  <c r="U341" i="1"/>
  <c r="AY341" i="1" s="1"/>
  <c r="AZ341" i="1" s="1"/>
  <c r="U229" i="1"/>
  <c r="AY229" i="1" s="1"/>
  <c r="AZ229" i="1" s="1"/>
  <c r="U89" i="1"/>
  <c r="AY89" i="1" s="1"/>
  <c r="AZ89" i="1" s="1"/>
  <c r="U90" i="1"/>
  <c r="AY90" i="1" s="1"/>
  <c r="AZ90" i="1" s="1"/>
  <c r="U180" i="1"/>
  <c r="AY180" i="1" s="1"/>
  <c r="AZ180" i="1" s="1"/>
  <c r="U282" i="1"/>
  <c r="AY282" i="1" s="1"/>
  <c r="AZ282" i="1" s="1"/>
  <c r="U466" i="1"/>
  <c r="AY466" i="1" s="1"/>
  <c r="AZ466" i="1" s="1"/>
  <c r="U442" i="1"/>
  <c r="AY442" i="1" s="1"/>
  <c r="AZ442" i="1" s="1"/>
  <c r="U251" i="1"/>
  <c r="AY251" i="1" s="1"/>
  <c r="AZ251" i="1" s="1"/>
  <c r="U318" i="1"/>
  <c r="AY318" i="1" s="1"/>
  <c r="AZ318" i="1" s="1"/>
  <c r="U130" i="1"/>
  <c r="AY130" i="1" s="1"/>
  <c r="AZ130" i="1" s="1"/>
  <c r="U167" i="1"/>
  <c r="AY167" i="1" s="1"/>
  <c r="AZ167" i="1" s="1"/>
  <c r="U69" i="1"/>
  <c r="AY69" i="1" s="1"/>
  <c r="AZ69" i="1" s="1"/>
  <c r="U187" i="1"/>
  <c r="AY187" i="1" s="1"/>
  <c r="AZ187" i="1" s="1"/>
  <c r="U372" i="1"/>
  <c r="AY372" i="1" s="1"/>
  <c r="AZ372" i="1" s="1"/>
  <c r="U52" i="1"/>
  <c r="AY52" i="1" s="1"/>
  <c r="AZ52" i="1" s="1"/>
  <c r="U83" i="1"/>
  <c r="AY83" i="1" s="1"/>
  <c r="AZ83" i="1" s="1"/>
  <c r="U62" i="1"/>
  <c r="AY62" i="1" s="1"/>
  <c r="AZ62" i="1" s="1"/>
  <c r="U235" i="1"/>
  <c r="AY235" i="1" s="1"/>
  <c r="AZ235" i="1" s="1"/>
  <c r="U49" i="1"/>
  <c r="AY49" i="1" s="1"/>
  <c r="AZ49" i="1" s="1"/>
  <c r="U398" i="1"/>
  <c r="AY398" i="1" s="1"/>
  <c r="AZ398" i="1" s="1"/>
  <c r="U390" i="1"/>
  <c r="AY390" i="1" s="1"/>
  <c r="AZ390" i="1" s="1"/>
  <c r="U458" i="1"/>
  <c r="AY458" i="1" s="1"/>
  <c r="AZ458" i="1" s="1"/>
  <c r="U287" i="1"/>
  <c r="AY287" i="1" s="1"/>
  <c r="AZ287" i="1" s="1"/>
  <c r="U412" i="1"/>
  <c r="AY412" i="1" s="1"/>
  <c r="AZ412" i="1" s="1"/>
  <c r="U313" i="1"/>
  <c r="AY313" i="1" s="1"/>
  <c r="AZ313" i="1" s="1"/>
  <c r="U381" i="1"/>
  <c r="AY381" i="1" s="1"/>
  <c r="AZ381" i="1" s="1"/>
  <c r="U364" i="1"/>
  <c r="AY364" i="1" s="1"/>
  <c r="AZ364" i="1" s="1"/>
  <c r="U326" i="1"/>
  <c r="AY326" i="1" s="1"/>
  <c r="AZ326" i="1" s="1"/>
  <c r="U213" i="1"/>
  <c r="AY213" i="1" s="1"/>
  <c r="AZ213" i="1" s="1"/>
  <c r="U423" i="1"/>
  <c r="AY423" i="1" s="1"/>
  <c r="AZ423" i="1" s="1"/>
  <c r="U259" i="1"/>
  <c r="AY259" i="1" s="1"/>
  <c r="AZ259" i="1" s="1"/>
  <c r="U465" i="1"/>
  <c r="AY465" i="1" s="1"/>
  <c r="AZ465" i="1" s="1"/>
  <c r="U35" i="1"/>
  <c r="AY35" i="1" s="1"/>
  <c r="AZ35" i="1" s="1"/>
  <c r="U375" i="1"/>
  <c r="AY375" i="1" s="1"/>
  <c r="AZ375" i="1" s="1"/>
  <c r="U38" i="1"/>
  <c r="AY38" i="1" s="1"/>
  <c r="AZ38" i="1" s="1"/>
  <c r="U373" i="1"/>
  <c r="AY373" i="1" s="1"/>
  <c r="AZ373" i="1" s="1"/>
  <c r="U295" i="1"/>
  <c r="AY295" i="1" s="1"/>
  <c r="AZ295" i="1" s="1"/>
  <c r="U446" i="1"/>
  <c r="AY446" i="1" s="1"/>
  <c r="AZ446" i="1" s="1"/>
  <c r="U378" i="1"/>
  <c r="AY378" i="1" s="1"/>
  <c r="AZ378" i="1" s="1"/>
  <c r="U343" i="1"/>
  <c r="AY343" i="1" s="1"/>
  <c r="AZ343" i="1" s="1"/>
  <c r="U159" i="1"/>
  <c r="AY159" i="1" s="1"/>
  <c r="AZ159" i="1" s="1"/>
  <c r="U13" i="1"/>
  <c r="AY13" i="1" s="1"/>
  <c r="AZ13" i="1" s="1"/>
  <c r="U382" i="1"/>
  <c r="AY382" i="1" s="1"/>
  <c r="AZ382" i="1" s="1"/>
  <c r="U350" i="1"/>
  <c r="AY350" i="1" s="1"/>
  <c r="AZ350" i="1" s="1"/>
  <c r="U103" i="1"/>
  <c r="AY103" i="1" s="1"/>
  <c r="AZ103" i="1" s="1"/>
  <c r="U78" i="1"/>
  <c r="AY78" i="1" s="1"/>
  <c r="AZ78" i="1" s="1"/>
  <c r="U268" i="1"/>
  <c r="AY268" i="1" s="1"/>
  <c r="AZ268" i="1" s="1"/>
  <c r="U379" i="1"/>
  <c r="AY379" i="1" s="1"/>
  <c r="AZ379" i="1" s="1"/>
  <c r="U462" i="1"/>
  <c r="AY462" i="1" s="1"/>
  <c r="AZ462" i="1" s="1"/>
  <c r="U66" i="1"/>
  <c r="AY66" i="1" s="1"/>
  <c r="AZ66" i="1" s="1"/>
  <c r="U114" i="1"/>
  <c r="AY114" i="1" s="1"/>
  <c r="AZ114" i="1" s="1"/>
  <c r="U98" i="1"/>
  <c r="AY98" i="1" s="1"/>
  <c r="AZ98" i="1" s="1"/>
  <c r="U369" i="1"/>
  <c r="AY369" i="1" s="1"/>
  <c r="AZ369" i="1" s="1"/>
  <c r="U472" i="1"/>
  <c r="AY472" i="1" s="1"/>
  <c r="AZ472" i="1" s="1"/>
  <c r="U257" i="1"/>
  <c r="AY257" i="1" s="1"/>
  <c r="AZ257" i="1" s="1"/>
  <c r="U478" i="1"/>
  <c r="AY478" i="1" s="1"/>
  <c r="AZ478" i="1" s="1"/>
  <c r="U208" i="1"/>
  <c r="AY208" i="1" s="1"/>
  <c r="AZ208" i="1" s="1"/>
  <c r="U275" i="1"/>
  <c r="AY275" i="1" s="1"/>
  <c r="AZ275" i="1" s="1"/>
  <c r="U367" i="1"/>
  <c r="AY367" i="1" s="1"/>
  <c r="AZ367" i="1" s="1"/>
  <c r="U321" i="1"/>
  <c r="AY321" i="1" s="1"/>
  <c r="AZ321" i="1" s="1"/>
  <c r="U306" i="1"/>
  <c r="AY306" i="1" s="1"/>
  <c r="AZ306" i="1" s="1"/>
  <c r="U284" i="1"/>
  <c r="AY284" i="1" s="1"/>
  <c r="AZ284" i="1" s="1"/>
  <c r="U88" i="1"/>
  <c r="AY88" i="1" s="1"/>
  <c r="AZ88" i="1" s="1"/>
  <c r="U354" i="1"/>
  <c r="AY354" i="1" s="1"/>
  <c r="AZ354" i="1" s="1"/>
  <c r="U301" i="1"/>
  <c r="AY301" i="1" s="1"/>
  <c r="AZ301" i="1" s="1"/>
  <c r="U250" i="1"/>
  <c r="AY250" i="1" s="1"/>
  <c r="AZ250" i="1" s="1"/>
  <c r="U10" i="1"/>
  <c r="AY10" i="1" s="1"/>
  <c r="AZ10" i="1" s="1"/>
  <c r="U329" i="1"/>
  <c r="AY329" i="1" s="1"/>
  <c r="AZ329" i="1" s="1"/>
  <c r="U421" i="1"/>
  <c r="AY421" i="1" s="1"/>
  <c r="AZ421" i="1" s="1"/>
  <c r="U127" i="1"/>
  <c r="AY127" i="1" s="1"/>
  <c r="AZ127" i="1" s="1"/>
  <c r="U174" i="1"/>
  <c r="AY174" i="1" s="1"/>
  <c r="AZ174" i="1" s="1"/>
  <c r="U338" i="1"/>
  <c r="AY338" i="1" s="1"/>
  <c r="AZ338" i="1" s="1"/>
  <c r="U454" i="1"/>
  <c r="AY454" i="1" s="1"/>
  <c r="AZ454" i="1" s="1"/>
  <c r="U486" i="1"/>
  <c r="AY486" i="1" s="1"/>
  <c r="AZ486" i="1" s="1"/>
  <c r="U156" i="1"/>
  <c r="AY156" i="1" s="1"/>
  <c r="AZ156" i="1" s="1"/>
  <c r="U194" i="1"/>
  <c r="AY194" i="1" s="1"/>
  <c r="AZ194" i="1" s="1"/>
  <c r="U323" i="1"/>
  <c r="AY323" i="1" s="1"/>
  <c r="AZ323" i="1" s="1"/>
  <c r="U331" i="1"/>
  <c r="AY331" i="1" s="1"/>
  <c r="AZ331" i="1" s="1"/>
  <c r="U362" i="1"/>
  <c r="AY362" i="1" s="1"/>
  <c r="AZ362" i="1" s="1"/>
  <c r="U164" i="1"/>
  <c r="AY164" i="1" s="1"/>
  <c r="AZ164" i="1" s="1"/>
  <c r="U256" i="1"/>
  <c r="AY256" i="1" s="1"/>
  <c r="AZ256" i="1" s="1"/>
  <c r="U410" i="1"/>
  <c r="AY410" i="1" s="1"/>
  <c r="AZ410" i="1" s="1"/>
  <c r="U501" i="1"/>
  <c r="AY501" i="1" s="1"/>
  <c r="AZ501" i="1" s="1"/>
  <c r="U302" i="1"/>
  <c r="AY302" i="1" s="1"/>
  <c r="AZ302" i="1" s="1"/>
  <c r="U422" i="1"/>
  <c r="AY422" i="1" s="1"/>
  <c r="AZ422" i="1" s="1"/>
  <c r="U426" i="1"/>
  <c r="AY426" i="1" s="1"/>
  <c r="AZ426" i="1" s="1"/>
  <c r="BB502" i="1"/>
  <c r="B30" i="3" s="1"/>
  <c r="AV12" i="1"/>
  <c r="F19" i="3" s="1"/>
  <c r="W130" i="1"/>
  <c r="W61" i="1"/>
  <c r="W249" i="1"/>
  <c r="W97" i="1"/>
  <c r="W464" i="1"/>
  <c r="AC464" i="1" s="1"/>
  <c r="AW464" i="1" s="1"/>
  <c r="W460" i="1"/>
  <c r="W343" i="1"/>
  <c r="W111" i="1"/>
  <c r="W244" i="1"/>
  <c r="W83" i="1"/>
  <c r="W35" i="1"/>
  <c r="W407" i="1"/>
  <c r="W408" i="1"/>
  <c r="AC408" i="1" s="1"/>
  <c r="AW408" i="1" s="1"/>
  <c r="W301" i="1"/>
  <c r="W146" i="1"/>
  <c r="W46" i="1"/>
  <c r="W193" i="1"/>
  <c r="W335" i="1"/>
  <c r="W400" i="1"/>
  <c r="W493" i="1"/>
  <c r="W350" i="1"/>
  <c r="W294" i="1"/>
  <c r="W347" i="1"/>
  <c r="AC347" i="1" s="1"/>
  <c r="AW347" i="1" s="1"/>
  <c r="W40" i="1"/>
  <c r="W412" i="1"/>
  <c r="W489" i="1"/>
  <c r="AC489" i="1" s="1"/>
  <c r="AW489" i="1" s="1"/>
  <c r="W479" i="1"/>
  <c r="W153" i="1"/>
  <c r="AC153" i="1" s="1"/>
  <c r="AW153" i="1" s="1"/>
  <c r="W63" i="1"/>
  <c r="AC63" i="1" s="1"/>
  <c r="AW63" i="1" s="1"/>
  <c r="W224" i="1"/>
  <c r="AC224" i="1" s="1"/>
  <c r="AW224" i="1" s="1"/>
  <c r="W32" i="1"/>
  <c r="AC32" i="1" s="1"/>
  <c r="AW32" i="1" s="1"/>
  <c r="W91" i="1"/>
  <c r="W313" i="1"/>
  <c r="W37" i="1"/>
  <c r="W322" i="1"/>
  <c r="AC322" i="1" s="1"/>
  <c r="AW322" i="1" s="1"/>
  <c r="W246" i="1"/>
  <c r="W321" i="1"/>
  <c r="W492" i="1"/>
  <c r="W173" i="1"/>
  <c r="AC173" i="1" s="1"/>
  <c r="AW173" i="1" s="1"/>
  <c r="W38" i="1"/>
  <c r="W175" i="1"/>
  <c r="W53" i="1"/>
  <c r="W170" i="1"/>
  <c r="W107" i="1"/>
  <c r="W182" i="1"/>
  <c r="W397" i="1"/>
  <c r="W336" i="1"/>
  <c r="AC336" i="1" s="1"/>
  <c r="AW336" i="1" s="1"/>
  <c r="W369" i="1"/>
  <c r="W291" i="1"/>
  <c r="AC291" i="1" s="1"/>
  <c r="AW291" i="1" s="1"/>
  <c r="W247" i="1"/>
  <c r="W221" i="1"/>
  <c r="W319" i="1"/>
  <c r="W64" i="1"/>
  <c r="AC64" i="1" s="1"/>
  <c r="AW64" i="1" s="1"/>
  <c r="W377" i="1"/>
  <c r="AC377" i="1" s="1"/>
  <c r="AW377" i="1" s="1"/>
  <c r="W52" i="1"/>
  <c r="W48" i="1"/>
  <c r="W481" i="1"/>
  <c r="AC481" i="1" s="1"/>
  <c r="AW481" i="1" s="1"/>
  <c r="W430" i="1"/>
  <c r="W95" i="1"/>
  <c r="W204" i="1"/>
  <c r="AC204" i="1" s="1"/>
  <c r="AW204" i="1" s="1"/>
  <c r="W435" i="1"/>
  <c r="W453" i="1"/>
  <c r="AC453" i="1" s="1"/>
  <c r="AW453" i="1" s="1"/>
  <c r="W169" i="1"/>
  <c r="W22" i="1"/>
  <c r="AC22" i="1" s="1"/>
  <c r="AW22" i="1" s="1"/>
  <c r="W205" i="1"/>
  <c r="W348" i="1"/>
  <c r="W480" i="1"/>
  <c r="W50" i="1"/>
  <c r="W33" i="1"/>
  <c r="W88" i="1"/>
  <c r="W189" i="1"/>
  <c r="W263" i="1"/>
  <c r="AC263" i="1" s="1"/>
  <c r="AW263" i="1" s="1"/>
  <c r="W45" i="1"/>
  <c r="AC45" i="1" s="1"/>
  <c r="AW45" i="1" s="1"/>
  <c r="W211" i="1"/>
  <c r="W23" i="1"/>
  <c r="AC23" i="1" s="1"/>
  <c r="AW23" i="1" s="1"/>
  <c r="W112" i="1"/>
  <c r="W304" i="1"/>
  <c r="W497" i="1"/>
  <c r="W215" i="1"/>
  <c r="W413" i="1"/>
  <c r="W309" i="1"/>
  <c r="W108" i="1"/>
  <c r="W317" i="1"/>
  <c r="AC317" i="1" s="1"/>
  <c r="AW317" i="1" s="1"/>
  <c r="W68" i="1"/>
  <c r="W165" i="1"/>
  <c r="AC165" i="1" s="1"/>
  <c r="AW165" i="1" s="1"/>
  <c r="W236" i="1"/>
  <c r="W444" i="1"/>
  <c r="AC444" i="1" s="1"/>
  <c r="AW444" i="1" s="1"/>
  <c r="W349" i="1"/>
  <c r="AC349" i="1" s="1"/>
  <c r="AW349" i="1" s="1"/>
  <c r="W57" i="1"/>
  <c r="AC57" i="1" s="1"/>
  <c r="AW57" i="1" s="1"/>
  <c r="W183" i="1"/>
  <c r="W381" i="1"/>
  <c r="W357" i="1"/>
  <c r="AC357" i="1" s="1"/>
  <c r="AW357" i="1" s="1"/>
  <c r="W73" i="1"/>
  <c r="W117" i="1"/>
  <c r="W261" i="1"/>
  <c r="W186" i="1"/>
  <c r="W125" i="1"/>
  <c r="W315" i="1"/>
  <c r="W82" i="1"/>
  <c r="W239" i="1"/>
  <c r="W199" i="1"/>
  <c r="AC199" i="1" s="1"/>
  <c r="AW199" i="1" s="1"/>
  <c r="W227" i="1"/>
  <c r="W256" i="1"/>
  <c r="W259" i="1"/>
  <c r="W382" i="1"/>
  <c r="W401" i="1"/>
  <c r="AC401" i="1" s="1"/>
  <c r="AW401" i="1" s="1"/>
  <c r="W447" i="1"/>
  <c r="AC447" i="1" s="1"/>
  <c r="AW447" i="1" s="1"/>
  <c r="W277" i="1"/>
  <c r="W150" i="1"/>
  <c r="W283" i="1"/>
  <c r="W404" i="1"/>
  <c r="W187" i="1"/>
  <c r="AC187" i="1" s="1"/>
  <c r="AW187" i="1" s="1"/>
  <c r="W140" i="1"/>
  <c r="W452" i="1"/>
  <c r="AC452" i="1" s="1"/>
  <c r="AW452" i="1" s="1"/>
  <c r="W378" i="1"/>
  <c r="W59" i="1"/>
  <c r="W398" i="1"/>
  <c r="W122" i="1"/>
  <c r="W468" i="1"/>
  <c r="W286" i="1"/>
  <c r="W450" i="1"/>
  <c r="AC450" i="1" s="1"/>
  <c r="AW450" i="1" s="1"/>
  <c r="W21" i="1"/>
  <c r="AC21" i="1" s="1"/>
  <c r="AW21" i="1" s="1"/>
  <c r="W200" i="1"/>
  <c r="W293" i="1"/>
  <c r="W276" i="1"/>
  <c r="AC276" i="1" s="1"/>
  <c r="AW276" i="1" s="1"/>
  <c r="W202" i="1"/>
  <c r="W297" i="1"/>
  <c r="AC297" i="1" s="1"/>
  <c r="AW297" i="1" s="1"/>
  <c r="W328" i="1"/>
  <c r="W231" i="1"/>
  <c r="W28" i="1"/>
  <c r="W396" i="1"/>
  <c r="W383" i="1"/>
  <c r="W415" i="1"/>
  <c r="W206" i="1"/>
  <c r="W191" i="1"/>
  <c r="W289" i="1"/>
  <c r="AC289" i="1" s="1"/>
  <c r="AW289" i="1" s="1"/>
  <c r="W114" i="1"/>
  <c r="W216" i="1"/>
  <c r="W106" i="1"/>
  <c r="W196" i="1"/>
  <c r="W367" i="1"/>
  <c r="W78" i="1"/>
  <c r="W438" i="1"/>
  <c r="AC438" i="1" s="1"/>
  <c r="AW438" i="1" s="1"/>
  <c r="W207" i="1"/>
  <c r="W119" i="1"/>
  <c r="W410" i="1"/>
  <c r="W389" i="1"/>
  <c r="AC389" i="1" s="1"/>
  <c r="AW389" i="1" s="1"/>
  <c r="W329" i="1"/>
  <c r="W167" i="1"/>
  <c r="W230" i="1"/>
  <c r="W475" i="1"/>
  <c r="W402" i="1"/>
  <c r="AC402" i="1" s="1"/>
  <c r="AW402" i="1" s="1"/>
  <c r="W172" i="1"/>
  <c r="W218" i="1"/>
  <c r="AC218" i="1" s="1"/>
  <c r="AW218" i="1" s="1"/>
  <c r="W232" i="1"/>
  <c r="AC232" i="1" s="1"/>
  <c r="AW232" i="1" s="1"/>
  <c r="W425" i="1"/>
  <c r="AC425" i="1" s="1"/>
  <c r="AW425" i="1" s="1"/>
  <c r="W441" i="1"/>
  <c r="AC441" i="1" s="1"/>
  <c r="AW441" i="1" s="1"/>
  <c r="W120" i="1"/>
  <c r="W77" i="1"/>
  <c r="W12" i="1"/>
  <c r="AC12" i="1" s="1"/>
  <c r="AW12" i="1" s="1"/>
  <c r="W471" i="1"/>
  <c r="W419" i="1"/>
  <c r="W302" i="1"/>
  <c r="W363" i="1"/>
  <c r="AC363" i="1" s="1"/>
  <c r="AW363" i="1" s="1"/>
  <c r="W278" i="1"/>
  <c r="W190" i="1"/>
  <c r="W465" i="1"/>
  <c r="W129" i="1"/>
  <c r="AC129" i="1" s="1"/>
  <c r="AW129" i="1" s="1"/>
  <c r="W197" i="1"/>
  <c r="W188" i="1"/>
  <c r="W179" i="1"/>
  <c r="W281" i="1"/>
  <c r="AC281" i="1" s="1"/>
  <c r="AW281" i="1" s="1"/>
  <c r="W24" i="1"/>
  <c r="AC24" i="1" s="1"/>
  <c r="AW24" i="1" s="1"/>
  <c r="W300" i="1"/>
  <c r="AC300" i="1" s="1"/>
  <c r="AW300" i="1" s="1"/>
  <c r="W437" i="1"/>
  <c r="W484" i="1"/>
  <c r="W368" i="1"/>
  <c r="AC368" i="1" s="1"/>
  <c r="AW368" i="1" s="1"/>
  <c r="W279" i="1"/>
  <c r="W374" i="1"/>
  <c r="AC374" i="1" s="1"/>
  <c r="AW374" i="1" s="1"/>
  <c r="W305" i="1"/>
  <c r="AC305" i="1" s="1"/>
  <c r="AW305" i="1" s="1"/>
  <c r="W463" i="1"/>
  <c r="AC463" i="1" s="1"/>
  <c r="AW463" i="1" s="1"/>
  <c r="W268" i="1"/>
  <c r="W469" i="1"/>
  <c r="W366" i="1"/>
  <c r="AC366" i="1" s="1"/>
  <c r="AW366" i="1" s="1"/>
  <c r="W272" i="1"/>
  <c r="AC272" i="1" s="1"/>
  <c r="AW272" i="1" s="1"/>
  <c r="W455" i="1"/>
  <c r="W160" i="1"/>
  <c r="AC160" i="1" s="1"/>
  <c r="AW160" i="1" s="1"/>
  <c r="W158" i="1"/>
  <c r="W85" i="1"/>
  <c r="W162" i="1"/>
  <c r="W364" i="1"/>
  <c r="W379" i="1"/>
  <c r="W393" i="1"/>
  <c r="AC393" i="1" s="1"/>
  <c r="AW393" i="1" s="1"/>
  <c r="W312" i="1"/>
  <c r="AC312" i="1" s="1"/>
  <c r="AW312" i="1" s="1"/>
  <c r="W482" i="1"/>
  <c r="AC482" i="1" s="1"/>
  <c r="AW482" i="1" s="1"/>
  <c r="W94" i="1"/>
  <c r="W391" i="1"/>
  <c r="AC391" i="1" s="1"/>
  <c r="AW391" i="1" s="1"/>
  <c r="W384" i="1"/>
  <c r="W326" i="1"/>
  <c r="W60" i="1"/>
  <c r="AC60" i="1" s="1"/>
  <c r="AW60" i="1" s="1"/>
  <c r="W164" i="1"/>
  <c r="W25" i="1"/>
  <c r="AC25" i="1" s="1"/>
  <c r="AW25" i="1" s="1"/>
  <c r="W262" i="1"/>
  <c r="W267" i="1"/>
  <c r="W219" i="1"/>
  <c r="W411" i="1"/>
  <c r="W89" i="1"/>
  <c r="W266" i="1"/>
  <c r="W133" i="1"/>
  <c r="W93" i="1"/>
  <c r="W467" i="1"/>
  <c r="W403" i="1"/>
  <c r="W405" i="1"/>
  <c r="AC405" i="1" s="1"/>
  <c r="AW405" i="1" s="1"/>
  <c r="W318" i="1"/>
  <c r="W358" i="1"/>
  <c r="AC358" i="1" s="1"/>
  <c r="AW358" i="1" s="1"/>
  <c r="W10" i="1"/>
  <c r="W124" i="1"/>
  <c r="W34" i="1"/>
  <c r="W233" i="1"/>
  <c r="AC233" i="1" s="1"/>
  <c r="AW233" i="1" s="1"/>
  <c r="W380" i="1"/>
  <c r="AC380" i="1" s="1"/>
  <c r="AW380" i="1" s="1"/>
  <c r="W495" i="1"/>
  <c r="W298" i="1"/>
  <c r="W473" i="1"/>
  <c r="AC473" i="1" s="1"/>
  <c r="AW473" i="1" s="1"/>
  <c r="W131" i="1"/>
  <c r="W320" i="1"/>
  <c r="AC320" i="1" s="1"/>
  <c r="AW320" i="1" s="1"/>
  <c r="W18" i="1"/>
  <c r="W134" i="1"/>
  <c r="W67" i="1"/>
  <c r="W387" i="1"/>
  <c r="AC387" i="1" s="1"/>
  <c r="AW387" i="1" s="1"/>
  <c r="W265" i="1"/>
  <c r="W251" i="1"/>
  <c r="W439" i="1"/>
  <c r="W359" i="1"/>
  <c r="W135" i="1"/>
  <c r="W49" i="1"/>
  <c r="W90" i="1"/>
  <c r="W417" i="1"/>
  <c r="W341" i="1"/>
  <c r="W71" i="1"/>
  <c r="AC71" i="1" s="1"/>
  <c r="AW71" i="1" s="1"/>
  <c r="W494" i="1"/>
  <c r="AC494" i="1" s="1"/>
  <c r="AW494" i="1" s="1"/>
  <c r="W433" i="1"/>
  <c r="AC433" i="1" s="1"/>
  <c r="AW433" i="1" s="1"/>
  <c r="W149" i="1"/>
  <c r="AC149" i="1" s="1"/>
  <c r="AW149" i="1" s="1"/>
  <c r="W423" i="1"/>
  <c r="W365" i="1"/>
  <c r="AC365" i="1" s="1"/>
  <c r="AW365" i="1" s="1"/>
  <c r="W210" i="1"/>
  <c r="AC210" i="1" s="1"/>
  <c r="AW210" i="1" s="1"/>
  <c r="W472" i="1"/>
  <c r="W431" i="1"/>
  <c r="W184" i="1"/>
  <c r="W355" i="1"/>
  <c r="W499" i="1"/>
  <c r="W147" i="1"/>
  <c r="AC147" i="1" s="1"/>
  <c r="AW147" i="1" s="1"/>
  <c r="W176" i="1"/>
  <c r="AC176" i="1" s="1"/>
  <c r="AW176" i="1" s="1"/>
  <c r="W194" i="1"/>
  <c r="W282" i="1"/>
  <c r="W490" i="1"/>
  <c r="AC490" i="1" s="1"/>
  <c r="AW490" i="1" s="1"/>
  <c r="W275" i="1"/>
  <c r="W360" i="1"/>
  <c r="W426" i="1"/>
  <c r="W20" i="1"/>
  <c r="AC20" i="1" s="1"/>
  <c r="AW20" i="1" s="1"/>
  <c r="W198" i="1"/>
  <c r="W74" i="1"/>
  <c r="W252" i="1"/>
  <c r="W14" i="1"/>
  <c r="AC14" i="1" s="1"/>
  <c r="AW14" i="1" s="1"/>
  <c r="W353" i="1"/>
  <c r="W151" i="1"/>
  <c r="W209" i="1"/>
  <c r="W138" i="1"/>
  <c r="AC138" i="1" s="1"/>
  <c r="AW138" i="1" s="1"/>
  <c r="W338" i="1"/>
  <c r="AC338" i="1" s="1"/>
  <c r="AW338" i="1" s="1"/>
  <c r="W185" i="1"/>
  <c r="W376" i="1"/>
  <c r="AC376" i="1" s="1"/>
  <c r="AW376" i="1" s="1"/>
  <c r="W306" i="1"/>
  <c r="W248" i="1"/>
  <c r="AC248" i="1" s="1"/>
  <c r="AW248" i="1" s="1"/>
  <c r="W448" i="1"/>
  <c r="AC448" i="1" s="1"/>
  <c r="AW448" i="1" s="1"/>
  <c r="W390" i="1"/>
  <c r="W474" i="1"/>
  <c r="AC474" i="1" s="1"/>
  <c r="AW474" i="1" s="1"/>
  <c r="W501" i="1"/>
  <c r="W427" i="1"/>
  <c r="AC427" i="1" s="1"/>
  <c r="AW427" i="1" s="1"/>
  <c r="W39" i="1"/>
  <c r="AC39" i="1" s="1"/>
  <c r="AW39" i="1" s="1"/>
  <c r="W105" i="1"/>
  <c r="AC105" i="1" s="1"/>
  <c r="AW105" i="1" s="1"/>
  <c r="W361" i="1"/>
  <c r="W240" i="1"/>
  <c r="AC240" i="1" s="1"/>
  <c r="AW240" i="1" s="1"/>
  <c r="W295" i="1"/>
  <c r="W217" i="1"/>
  <c r="W316" i="1"/>
  <c r="AC316" i="1" s="1"/>
  <c r="AW316" i="1" s="1"/>
  <c r="W332" i="1"/>
  <c r="W214" i="1"/>
  <c r="W168" i="1"/>
  <c r="AC168" i="1" s="1"/>
  <c r="AW168" i="1" s="1"/>
  <c r="W155" i="1"/>
  <c r="W54" i="1"/>
  <c r="W458" i="1"/>
  <c r="W98" i="1"/>
  <c r="W414" i="1"/>
  <c r="AC414" i="1" s="1"/>
  <c r="AW414" i="1" s="1"/>
  <c r="W203" i="1"/>
  <c r="W136" i="1"/>
  <c r="AC136" i="1" s="1"/>
  <c r="AW136" i="1" s="1"/>
  <c r="W395" i="1"/>
  <c r="W457" i="1"/>
  <c r="W385" i="1"/>
  <c r="AC385" i="1" s="1"/>
  <c r="AW385" i="1" s="1"/>
  <c r="W345" i="1"/>
  <c r="AC345" i="1" s="1"/>
  <c r="AW345" i="1" s="1"/>
  <c r="W257" i="1"/>
  <c r="W420" i="1"/>
  <c r="AC420" i="1" s="1"/>
  <c r="AW420" i="1" s="1"/>
  <c r="W280" i="1"/>
  <c r="AC280" i="1" s="1"/>
  <c r="AW280" i="1" s="1"/>
  <c r="W47" i="1"/>
  <c r="W128" i="1"/>
  <c r="W237" i="1"/>
  <c r="W212" i="1"/>
  <c r="W303" i="1"/>
  <c r="W137" i="1"/>
  <c r="W372" i="1"/>
  <c r="W440" i="1"/>
  <c r="AC440" i="1" s="1"/>
  <c r="AW440" i="1" s="1"/>
  <c r="W238" i="1"/>
  <c r="W324" i="1"/>
  <c r="W220" i="1"/>
  <c r="W290" i="1"/>
  <c r="AC290" i="1" s="1"/>
  <c r="AW290" i="1" s="1"/>
  <c r="W299" i="1"/>
  <c r="W394" i="1"/>
  <c r="AC394" i="1" s="1"/>
  <c r="AW394" i="1" s="1"/>
  <c r="W342" i="1"/>
  <c r="AC342" i="1" s="1"/>
  <c r="AW342" i="1" s="1"/>
  <c r="W180" i="1"/>
  <c r="W225" i="1"/>
  <c r="AC225" i="1" s="1"/>
  <c r="AW225" i="1" s="1"/>
  <c r="W102" i="1"/>
  <c r="W145" i="1"/>
  <c r="AC145" i="1" s="1"/>
  <c r="AW145" i="1" s="1"/>
  <c r="W466" i="1"/>
  <c r="W462" i="1"/>
  <c r="W470" i="1"/>
  <c r="W487" i="1"/>
  <c r="AC487" i="1" s="1"/>
  <c r="AW487" i="1" s="1"/>
  <c r="W478" i="1"/>
  <c r="W491" i="1"/>
  <c r="W445" i="1"/>
  <c r="AC445" i="1" s="1"/>
  <c r="AW445" i="1" s="1"/>
  <c r="W36" i="1"/>
  <c r="W485" i="1"/>
  <c r="AC485" i="1" s="1"/>
  <c r="AW485" i="1" s="1"/>
  <c r="W406" i="1"/>
  <c r="W287" i="1"/>
  <c r="W27" i="1"/>
  <c r="AC27" i="1" s="1"/>
  <c r="AW27" i="1" s="1"/>
  <c r="W101" i="1"/>
  <c r="W116" i="1"/>
  <c r="AC116" i="1" s="1"/>
  <c r="AW116" i="1" s="1"/>
  <c r="W11" i="1"/>
  <c r="AC11" i="1" s="1"/>
  <c r="AW11" i="1" s="1"/>
  <c r="W222" i="1"/>
  <c r="W148" i="1"/>
  <c r="AC148" i="1" s="1"/>
  <c r="AW148" i="1" s="1"/>
  <c r="W446" i="1"/>
  <c r="W166" i="1"/>
  <c r="W429" i="1"/>
  <c r="AC429" i="1" s="1"/>
  <c r="AW429" i="1" s="1"/>
  <c r="W223" i="1"/>
  <c r="W443" i="1"/>
  <c r="W340" i="1"/>
  <c r="W76" i="1"/>
  <c r="W296" i="1"/>
  <c r="W333" i="1"/>
  <c r="AC333" i="1" s="1"/>
  <c r="AW333" i="1" s="1"/>
  <c r="W459" i="1"/>
  <c r="AC459" i="1" s="1"/>
  <c r="AW459" i="1" s="1"/>
  <c r="W30" i="1"/>
  <c r="AC30" i="1" s="1"/>
  <c r="AW30" i="1" s="1"/>
  <c r="W8" i="1"/>
  <c r="AC8" i="1" s="1"/>
  <c r="AW8" i="1" s="1"/>
  <c r="W109" i="1"/>
  <c r="W51" i="1"/>
  <c r="W152" i="1"/>
  <c r="W110" i="1"/>
  <c r="AC110" i="1" s="1"/>
  <c r="AW110" i="1" s="1"/>
  <c r="W9" i="1"/>
  <c r="AC9" i="1" s="1"/>
  <c r="AW9" i="1" s="1"/>
  <c r="W19" i="1"/>
  <c r="W141" i="1"/>
  <c r="W269" i="1"/>
  <c r="W104" i="1"/>
  <c r="W488" i="1"/>
  <c r="W352" i="1"/>
  <c r="AC352" i="1" s="1"/>
  <c r="AW352" i="1" s="1"/>
  <c r="W373" i="1"/>
  <c r="W192" i="1"/>
  <c r="W461" i="1"/>
  <c r="AC461" i="1" s="1"/>
  <c r="AW461" i="1" s="1"/>
  <c r="W498" i="1"/>
  <c r="AC498" i="1" s="1"/>
  <c r="AW498" i="1" s="1"/>
  <c r="W92" i="1"/>
  <c r="AC92" i="1" s="1"/>
  <c r="AW92" i="1" s="1"/>
  <c r="W344" i="1"/>
  <c r="AC344" i="1" s="1"/>
  <c r="AW344" i="1" s="1"/>
  <c r="W421" i="1"/>
  <c r="W254" i="1"/>
  <c r="AC254" i="1" s="1"/>
  <c r="AW254" i="1" s="1"/>
  <c r="W311" i="1"/>
  <c r="W351" i="1"/>
  <c r="W70" i="1"/>
  <c r="W314" i="1"/>
  <c r="AC314" i="1" s="1"/>
  <c r="AW314" i="1" s="1"/>
  <c r="W100" i="1"/>
  <c r="AC100" i="1" s="1"/>
  <c r="AW100" i="1" s="1"/>
  <c r="W255" i="1"/>
  <c r="W388" i="1"/>
  <c r="AC388" i="1" s="1"/>
  <c r="AW388" i="1" s="1"/>
  <c r="W346" i="1"/>
  <c r="AC346" i="1" s="1"/>
  <c r="AW346" i="1" s="1"/>
  <c r="W42" i="1"/>
  <c r="W127" i="1"/>
  <c r="W436" i="1"/>
  <c r="W371" i="1"/>
  <c r="W399" i="1"/>
  <c r="W449" i="1"/>
  <c r="AC449" i="1" s="1"/>
  <c r="AW449" i="1" s="1"/>
  <c r="W386" i="1"/>
  <c r="AC386" i="1" s="1"/>
  <c r="AW386" i="1" s="1"/>
  <c r="W17" i="1"/>
  <c r="AC17" i="1" s="1"/>
  <c r="AW17" i="1" s="1"/>
  <c r="W285" i="1"/>
  <c r="W79" i="1"/>
  <c r="W432" i="1"/>
  <c r="AC432" i="1" s="1"/>
  <c r="AW432" i="1" s="1"/>
  <c r="W115" i="1"/>
  <c r="W161" i="1"/>
  <c r="W103" i="1"/>
  <c r="W72" i="1"/>
  <c r="AC72" i="1" s="1"/>
  <c r="AW72" i="1" s="1"/>
  <c r="W486" i="1"/>
  <c r="W284" i="1"/>
  <c r="W477" i="1"/>
  <c r="AC477" i="1" s="1"/>
  <c r="AW477" i="1" s="1"/>
  <c r="W253" i="1"/>
  <c r="W84" i="1"/>
  <c r="W177" i="1"/>
  <c r="W174" i="1"/>
  <c r="W310" i="1"/>
  <c r="AC310" i="1" s="1"/>
  <c r="AW310" i="1" s="1"/>
  <c r="W96" i="1"/>
  <c r="AC96" i="1" s="1"/>
  <c r="AW96" i="1" s="1"/>
  <c r="W181" i="1"/>
  <c r="AC181" i="1" s="1"/>
  <c r="AW181" i="1" s="1"/>
  <c r="W354" i="1"/>
  <c r="W483" i="1"/>
  <c r="AC483" i="1" s="1"/>
  <c r="AW483" i="1" s="1"/>
  <c r="W144" i="1"/>
  <c r="W121" i="1"/>
  <c r="AC121" i="1" s="1"/>
  <c r="AW121" i="1" s="1"/>
  <c r="W228" i="1"/>
  <c r="W213" i="1"/>
  <c r="W442" i="1"/>
  <c r="W178" i="1"/>
  <c r="AC178" i="1" s="1"/>
  <c r="AW178" i="1" s="1"/>
  <c r="W154" i="1"/>
  <c r="W292" i="1"/>
  <c r="W428" i="1"/>
  <c r="W418" i="1"/>
  <c r="W126" i="1"/>
  <c r="AC126" i="1" s="1"/>
  <c r="AW126" i="1" s="1"/>
  <c r="W434" i="1"/>
  <c r="W15" i="1"/>
  <c r="AC15" i="1" s="1"/>
  <c r="AW15" i="1" s="1"/>
  <c r="W56" i="1"/>
  <c r="W99" i="1"/>
  <c r="W143" i="1"/>
  <c r="W226" i="1"/>
  <c r="W258" i="1"/>
  <c r="W26" i="1"/>
  <c r="AC26" i="1" s="1"/>
  <c r="AW26" i="1" s="1"/>
  <c r="W288" i="1"/>
  <c r="W339" i="1"/>
  <c r="W113" i="1"/>
  <c r="W409" i="1"/>
  <c r="W424" i="1"/>
  <c r="W195" i="1"/>
  <c r="W456" i="1"/>
  <c r="W270" i="1"/>
  <c r="W241" i="1"/>
  <c r="W41" i="1"/>
  <c r="AC41" i="1" s="1"/>
  <c r="AW41" i="1" s="1"/>
  <c r="W58" i="1"/>
  <c r="AC58" i="1" s="1"/>
  <c r="AW58" i="1" s="1"/>
  <c r="W234" i="1"/>
  <c r="W308" i="1"/>
  <c r="W118" i="1"/>
  <c r="W208" i="1"/>
  <c r="W43" i="1"/>
  <c r="W264" i="1"/>
  <c r="AC264" i="1" s="1"/>
  <c r="AW264" i="1" s="1"/>
  <c r="W243" i="1"/>
  <c r="AC243" i="1" s="1"/>
  <c r="AW243" i="1" s="1"/>
  <c r="W271" i="1"/>
  <c r="W325" i="1"/>
  <c r="W55" i="1"/>
  <c r="AC55" i="1" s="1"/>
  <c r="AW55" i="1" s="1"/>
  <c r="W201" i="1"/>
  <c r="AC201" i="1" s="1"/>
  <c r="AW201" i="1" s="1"/>
  <c r="W156" i="1"/>
  <c r="W139" i="1"/>
  <c r="AC139" i="1" s="1"/>
  <c r="AW139" i="1" s="1"/>
  <c r="W496" i="1"/>
  <c r="AC496" i="1" s="1"/>
  <c r="AW496" i="1" s="1"/>
  <c r="W375" i="1"/>
  <c r="W337" i="1"/>
  <c r="AC337" i="1" s="1"/>
  <c r="AW337" i="1" s="1"/>
  <c r="W451" i="1"/>
  <c r="AC451" i="1" s="1"/>
  <c r="AW451" i="1" s="1"/>
  <c r="W250" i="1"/>
  <c r="W65" i="1"/>
  <c r="W157" i="1"/>
  <c r="AC157" i="1" s="1"/>
  <c r="AW157" i="1" s="1"/>
  <c r="AS18" i="1"/>
  <c r="T10" i="3" s="1"/>
  <c r="AB218" i="1"/>
  <c r="AS16" i="1"/>
  <c r="R10" i="3" s="1"/>
  <c r="AS14" i="1"/>
  <c r="P10" i="3" s="1"/>
  <c r="AS12" i="1"/>
  <c r="N10" i="3" s="1"/>
  <c r="AS10" i="1"/>
  <c r="L10" i="3" s="1"/>
  <c r="AS8" i="1"/>
  <c r="J10" i="3" s="1"/>
  <c r="AB30" i="1"/>
  <c r="AB263" i="1"/>
  <c r="AI8" i="1"/>
  <c r="B10" i="3" s="1"/>
  <c r="AJ8" i="1"/>
  <c r="D10" i="3" s="1"/>
  <c r="AB357" i="1"/>
  <c r="AB441" i="1"/>
  <c r="AB197" i="1"/>
  <c r="AB63" i="1"/>
  <c r="AB362" i="1"/>
  <c r="AB240" i="1"/>
  <c r="AB498" i="1"/>
  <c r="AB477" i="1"/>
  <c r="AB386" i="1"/>
  <c r="AB224" i="1"/>
  <c r="AB425" i="1"/>
  <c r="AB72" i="1"/>
  <c r="AB391" i="1"/>
  <c r="AB232" i="1"/>
  <c r="AB421" i="1"/>
  <c r="AB358" i="1"/>
  <c r="AB429" i="1"/>
  <c r="AB402" i="1"/>
  <c r="AB447" i="1"/>
  <c r="AB153" i="1"/>
  <c r="AB485" i="1"/>
  <c r="AB287" i="1"/>
  <c r="AB66" i="1"/>
  <c r="AB450" i="1"/>
  <c r="AB157" i="1"/>
  <c r="AB370" i="1"/>
  <c r="AB291" i="1"/>
  <c r="AB210" i="1"/>
  <c r="AB365" i="1"/>
  <c r="AB280" i="1"/>
  <c r="AB49" i="1"/>
  <c r="AB39" i="1"/>
  <c r="AB426" i="1"/>
  <c r="AB295" i="1"/>
  <c r="AB92" i="1"/>
  <c r="AB360" i="1"/>
  <c r="AB466" i="1"/>
  <c r="AB60" i="1"/>
  <c r="AB272" i="1"/>
  <c r="AB204" i="1"/>
  <c r="W362" i="1"/>
  <c r="AB482" i="1"/>
  <c r="AB326" i="1"/>
  <c r="AB354" i="1"/>
  <c r="W66" i="1"/>
  <c r="AB449" i="1"/>
  <c r="AB397" i="1"/>
  <c r="AB483" i="1"/>
  <c r="AB149" i="1"/>
  <c r="AB454" i="1"/>
  <c r="AB489" i="1"/>
  <c r="AB410" i="1"/>
  <c r="AB181" i="1"/>
  <c r="AB401" i="1"/>
  <c r="AB114" i="1"/>
  <c r="AB453" i="1"/>
  <c r="W171" i="1"/>
  <c r="AB171" i="1"/>
  <c r="AB259" i="1"/>
  <c r="AB105" i="1"/>
  <c r="AB58" i="1"/>
  <c r="AB225" i="1"/>
  <c r="AB494" i="1"/>
  <c r="AB459" i="1"/>
  <c r="AB257" i="1"/>
  <c r="AB127" i="1"/>
  <c r="AB227" i="1"/>
  <c r="AB369" i="1"/>
  <c r="AB201" i="1"/>
  <c r="AB381" i="1"/>
  <c r="AB161" i="1"/>
  <c r="AB486" i="1"/>
  <c r="AB408" i="1"/>
  <c r="AB336" i="1"/>
  <c r="AB290" i="1"/>
  <c r="AB139" i="1"/>
  <c r="AB380" i="1"/>
  <c r="AB173" i="1"/>
  <c r="AB41" i="1"/>
  <c r="U397" i="1"/>
  <c r="AY397" i="1" s="1"/>
  <c r="AZ397" i="1" s="1"/>
  <c r="AB373" i="1"/>
  <c r="U197" i="1"/>
  <c r="AY197" i="1" s="1"/>
  <c r="AZ197" i="1" s="1"/>
  <c r="AB422" i="1"/>
  <c r="AB71" i="1"/>
  <c r="AB472" i="1"/>
  <c r="AB430" i="1"/>
  <c r="AB345" i="1"/>
  <c r="W454" i="1"/>
  <c r="AB420" i="1"/>
  <c r="AB378" i="1"/>
  <c r="AB433" i="1"/>
  <c r="AB23" i="1"/>
  <c r="AB385" i="1"/>
  <c r="AB329" i="1"/>
  <c r="AB406" i="1"/>
  <c r="AB256" i="1"/>
  <c r="AB133" i="1"/>
  <c r="AB444" i="1"/>
  <c r="AB102" i="1"/>
  <c r="AB492" i="1"/>
  <c r="AB301" i="1"/>
  <c r="AB451" i="1"/>
  <c r="AB462" i="1"/>
  <c r="AB375" i="1"/>
  <c r="W75" i="1"/>
  <c r="AC75" i="1" s="1"/>
  <c r="AW75" i="1" s="1"/>
  <c r="AB75" i="1"/>
  <c r="AB496" i="1"/>
  <c r="AB461" i="1"/>
  <c r="AB398" i="1"/>
  <c r="AB318" i="1"/>
  <c r="AB436" i="1"/>
  <c r="AB292" i="1"/>
  <c r="AB448" i="1"/>
  <c r="AB129" i="1"/>
  <c r="AB344" i="1"/>
  <c r="W370" i="1"/>
  <c r="AC370" i="1" s="1"/>
  <c r="AW370" i="1" s="1"/>
  <c r="AB412" i="1"/>
  <c r="AB388" i="1"/>
  <c r="AB474" i="1"/>
  <c r="AB445" i="1"/>
  <c r="AB89" i="1"/>
  <c r="AB126" i="1"/>
  <c r="AB136" i="1"/>
  <c r="AB343" i="1"/>
  <c r="AB306" i="1"/>
  <c r="AB55" i="1"/>
  <c r="AB374" i="1"/>
  <c r="AB337" i="1"/>
  <c r="AB349" i="1"/>
  <c r="AB250" i="1"/>
  <c r="AB281" i="1"/>
  <c r="AB405" i="1"/>
  <c r="AB88" i="1"/>
  <c r="AB185" i="1"/>
  <c r="AB90" i="1"/>
  <c r="AB243" i="1"/>
  <c r="AB434" i="1"/>
  <c r="AB367" i="1"/>
  <c r="AB206" i="1"/>
  <c r="AB96" i="1"/>
  <c r="AB438" i="1"/>
  <c r="AB457" i="1"/>
  <c r="AB325" i="1"/>
  <c r="AB78" i="1"/>
  <c r="AB363" i="1"/>
  <c r="AB364" i="1"/>
  <c r="AB321" i="1"/>
  <c r="AB366" i="1"/>
  <c r="AB314" i="1"/>
  <c r="AB390" i="1"/>
  <c r="AB501" i="1"/>
  <c r="U102" i="1"/>
  <c r="AY102" i="1" s="1"/>
  <c r="AZ102" i="1" s="1"/>
  <c r="AB463" i="1"/>
  <c r="AB110" i="1"/>
  <c r="U292" i="1"/>
  <c r="AY292" i="1" s="1"/>
  <c r="AZ292" i="1" s="1"/>
  <c r="AB284" i="1"/>
  <c r="AB176" i="1"/>
  <c r="AB57" i="1"/>
  <c r="AB165" i="1"/>
  <c r="AB468" i="1"/>
  <c r="AB275" i="1"/>
  <c r="AB418" i="1"/>
  <c r="AB427" i="1"/>
  <c r="AB458" i="1"/>
  <c r="AB481" i="1"/>
  <c r="AB312" i="1"/>
  <c r="AB35" i="1"/>
  <c r="AB490" i="1"/>
  <c r="AB289" i="1"/>
  <c r="W159" i="1"/>
  <c r="AB159" i="1"/>
  <c r="AB248" i="1"/>
  <c r="AB305" i="1"/>
  <c r="AB350" i="1"/>
  <c r="AB352" i="1"/>
  <c r="AB310" i="1"/>
  <c r="AB43" i="1"/>
  <c r="AB376" i="1"/>
  <c r="AB446" i="1"/>
  <c r="AB268" i="1"/>
  <c r="AB52" i="1"/>
  <c r="AB465" i="1"/>
  <c r="AB167" i="1"/>
  <c r="AB274" i="1"/>
  <c r="AB10" i="1"/>
  <c r="AB423" i="1"/>
  <c r="W422" i="1"/>
  <c r="AB103" i="1"/>
  <c r="AB69" i="1"/>
  <c r="W69" i="1"/>
  <c r="U457" i="1"/>
  <c r="AY457" i="1" s="1"/>
  <c r="AZ457" i="1" s="1"/>
  <c r="AB138" i="1"/>
  <c r="AB12" i="1"/>
  <c r="AB45" i="1"/>
  <c r="AB190" i="1"/>
  <c r="AB178" i="1"/>
  <c r="AB236" i="1"/>
  <c r="U206" i="1"/>
  <c r="AB183" i="1"/>
  <c r="AB122" i="1"/>
  <c r="AB372" i="1"/>
  <c r="AB64" i="1"/>
  <c r="AB347" i="1"/>
  <c r="AB22" i="1"/>
  <c r="AB393" i="1"/>
  <c r="U37" i="1"/>
  <c r="AY37" i="1" s="1"/>
  <c r="AZ37" i="1" s="1"/>
  <c r="AB37" i="1"/>
  <c r="AB478" i="1"/>
  <c r="AB322" i="1"/>
  <c r="AB13" i="1"/>
  <c r="AB361" i="1"/>
  <c r="AB174" i="1"/>
  <c r="AB38" i="1"/>
  <c r="AB387" i="1"/>
  <c r="AB264" i="1"/>
  <c r="AB14" i="1"/>
  <c r="AB389" i="1"/>
  <c r="AB346" i="1"/>
  <c r="AB83" i="1"/>
  <c r="AB282" i="1"/>
  <c r="AB379" i="1"/>
  <c r="AB382" i="1"/>
  <c r="AB316" i="1"/>
  <c r="AB147" i="1"/>
  <c r="AB145" i="1"/>
  <c r="AB199" i="1"/>
  <c r="AB487" i="1"/>
  <c r="U244" i="1"/>
  <c r="AY244" i="1" s="1"/>
  <c r="AZ244" i="1" s="1"/>
  <c r="AB244" i="1"/>
  <c r="U118" i="1"/>
  <c r="AY118" i="1" s="1"/>
  <c r="AZ118" i="1" s="1"/>
  <c r="AB118" i="1"/>
  <c r="AB470" i="1"/>
  <c r="U470" i="1"/>
  <c r="AY470" i="1" s="1"/>
  <c r="AZ470" i="1" s="1"/>
  <c r="AB399" i="1"/>
  <c r="U399" i="1"/>
  <c r="AY399" i="1" s="1"/>
  <c r="AZ399" i="1" s="1"/>
  <c r="AB106" i="1"/>
  <c r="U106" i="1"/>
  <c r="AY106" i="1" s="1"/>
  <c r="AZ106" i="1" s="1"/>
  <c r="AB255" i="1"/>
  <c r="U255" i="1"/>
  <c r="AY255" i="1" s="1"/>
  <c r="AZ255" i="1" s="1"/>
  <c r="AB414" i="1"/>
  <c r="AB156" i="1"/>
  <c r="AB341" i="1"/>
  <c r="U216" i="1"/>
  <c r="AY216" i="1" s="1"/>
  <c r="AZ216" i="1" s="1"/>
  <c r="AB216" i="1"/>
  <c r="AB271" i="1"/>
  <c r="U271" i="1"/>
  <c r="AY271" i="1" s="1"/>
  <c r="AZ271" i="1" s="1"/>
  <c r="AB317" i="1"/>
  <c r="AB342" i="1"/>
  <c r="U203" i="1"/>
  <c r="AY203" i="1" s="1"/>
  <c r="AZ203" i="1" s="1"/>
  <c r="AB203" i="1"/>
  <c r="U234" i="1"/>
  <c r="AY234" i="1" s="1"/>
  <c r="AZ234" i="1" s="1"/>
  <c r="AB234" i="1"/>
  <c r="AB208" i="1"/>
  <c r="AB187" i="1"/>
  <c r="W274" i="1"/>
  <c r="AC274" i="1" s="1"/>
  <c r="AW274" i="1" s="1"/>
  <c r="U209" i="1"/>
  <c r="AB209" i="1"/>
  <c r="U403" i="1"/>
  <c r="AY403" i="1" s="1"/>
  <c r="AZ403" i="1" s="1"/>
  <c r="AB403" i="1"/>
  <c r="AB442" i="1"/>
  <c r="AB9" i="1"/>
  <c r="U384" i="1"/>
  <c r="AY384" i="1" s="1"/>
  <c r="AZ384" i="1" s="1"/>
  <c r="AB384" i="1"/>
  <c r="W163" i="1"/>
  <c r="AC163" i="1" s="1"/>
  <c r="AW163" i="1" s="1"/>
  <c r="AB163" i="1"/>
  <c r="W13" i="1"/>
  <c r="AB320" i="1"/>
  <c r="U435" i="1"/>
  <c r="AB435" i="1"/>
  <c r="AB377" i="1"/>
  <c r="AB25" i="1"/>
  <c r="AB120" i="1"/>
  <c r="U361" i="1"/>
  <c r="AY361" i="1" s="1"/>
  <c r="AZ361" i="1" s="1"/>
  <c r="U133" i="1"/>
  <c r="AY133" i="1" s="1"/>
  <c r="AZ133" i="1" s="1"/>
  <c r="AB394" i="1"/>
  <c r="AB213" i="1"/>
  <c r="U161" i="1"/>
  <c r="AY161" i="1" s="1"/>
  <c r="AZ161" i="1" s="1"/>
  <c r="W86" i="1"/>
  <c r="AC86" i="1" s="1"/>
  <c r="AW86" i="1" s="1"/>
  <c r="AB86" i="1"/>
  <c r="AB44" i="1"/>
  <c r="W44" i="1"/>
  <c r="AB31" i="1"/>
  <c r="W31" i="1"/>
  <c r="AC31" i="1" s="1"/>
  <c r="AW31" i="1" s="1"/>
  <c r="U296" i="1"/>
  <c r="AY296" i="1" s="1"/>
  <c r="AZ296" i="1" s="1"/>
  <c r="AB296" i="1"/>
  <c r="AB302" i="1"/>
  <c r="AB220" i="1"/>
  <c r="U220" i="1"/>
  <c r="AY220" i="1" s="1"/>
  <c r="AZ220" i="1" s="1"/>
  <c r="AB417" i="1"/>
  <c r="AB273" i="1"/>
  <c r="W273" i="1"/>
  <c r="AB115" i="1"/>
  <c r="U115" i="1"/>
  <c r="AY115" i="1" s="1"/>
  <c r="AZ115" i="1" s="1"/>
  <c r="U43" i="1"/>
  <c r="AY43" i="1" s="1"/>
  <c r="AZ43" i="1" s="1"/>
  <c r="AB11" i="1"/>
  <c r="AB73" i="1"/>
  <c r="AB180" i="1"/>
  <c r="AB279" i="1"/>
  <c r="AB338" i="1"/>
  <c r="AB168" i="1"/>
  <c r="W87" i="1"/>
  <c r="AC87" i="1" s="1"/>
  <c r="AW87" i="1" s="1"/>
  <c r="AB87" i="1"/>
  <c r="U266" i="1"/>
  <c r="AY266" i="1" s="1"/>
  <c r="AZ266" i="1" s="1"/>
  <c r="AB266" i="1"/>
  <c r="AB100" i="1"/>
  <c r="AB32" i="1"/>
  <c r="AB148" i="1"/>
  <c r="AB194" i="1"/>
  <c r="W235" i="1"/>
  <c r="AB235" i="1"/>
  <c r="U151" i="1"/>
  <c r="AB151" i="1"/>
  <c r="U299" i="1"/>
  <c r="AB299" i="1"/>
  <c r="AB241" i="1"/>
  <c r="U241" i="1"/>
  <c r="AY241" i="1" s="1"/>
  <c r="AZ241" i="1" s="1"/>
  <c r="AB24" i="1"/>
  <c r="W330" i="1"/>
  <c r="AC330" i="1" s="1"/>
  <c r="AW330" i="1" s="1"/>
  <c r="AB330" i="1"/>
  <c r="AB368" i="1"/>
  <c r="AB334" i="1"/>
  <c r="W334" i="1"/>
  <c r="U50" i="1"/>
  <c r="AY50" i="1" s="1"/>
  <c r="AZ50" i="1" s="1"/>
  <c r="AB50" i="1"/>
  <c r="AB192" i="1"/>
  <c r="U192" i="1"/>
  <c r="AB452" i="1"/>
  <c r="AB155" i="1"/>
  <c r="AB313" i="1"/>
  <c r="AB432" i="1"/>
  <c r="AB333" i="1"/>
  <c r="AB251" i="1"/>
  <c r="U59" i="1"/>
  <c r="AY59" i="1" s="1"/>
  <c r="AZ59" i="1" s="1"/>
  <c r="AB59" i="1"/>
  <c r="AB98" i="1"/>
  <c r="U33" i="1"/>
  <c r="AY33" i="1" s="1"/>
  <c r="AZ33" i="1" s="1"/>
  <c r="AB33" i="1"/>
  <c r="U77" i="1"/>
  <c r="AY77" i="1" s="1"/>
  <c r="AZ77" i="1" s="1"/>
  <c r="AB77" i="1"/>
  <c r="U154" i="1"/>
  <c r="AY154" i="1" s="1"/>
  <c r="AZ154" i="1" s="1"/>
  <c r="AB154" i="1"/>
  <c r="AB65" i="1"/>
  <c r="U65" i="1"/>
  <c r="AY65" i="1" s="1"/>
  <c r="AZ65" i="1" s="1"/>
  <c r="U107" i="1"/>
  <c r="AY107" i="1" s="1"/>
  <c r="AZ107" i="1" s="1"/>
  <c r="AB107" i="1"/>
  <c r="U304" i="1"/>
  <c r="AY304" i="1" s="1"/>
  <c r="AZ304" i="1" s="1"/>
  <c r="AB304" i="1"/>
  <c r="AB82" i="1"/>
  <c r="U82" i="1"/>
  <c r="AY82" i="1" s="1"/>
  <c r="AZ82" i="1" s="1"/>
  <c r="AB223" i="1"/>
  <c r="U223" i="1"/>
  <c r="AY223" i="1" s="1"/>
  <c r="AZ223" i="1" s="1"/>
  <c r="U415" i="1"/>
  <c r="AB415" i="1"/>
  <c r="U319" i="1"/>
  <c r="AY319" i="1" s="1"/>
  <c r="AZ319" i="1" s="1"/>
  <c r="AB319" i="1"/>
  <c r="U285" i="1"/>
  <c r="AY285" i="1" s="1"/>
  <c r="AZ285" i="1" s="1"/>
  <c r="AB285" i="1"/>
  <c r="W142" i="1"/>
  <c r="AC142" i="1" s="1"/>
  <c r="AW142" i="1" s="1"/>
  <c r="AB142" i="1"/>
  <c r="AB93" i="1"/>
  <c r="U93" i="1"/>
  <c r="AY93" i="1" s="1"/>
  <c r="AZ93" i="1" s="1"/>
  <c r="AB109" i="1"/>
  <c r="U109" i="1"/>
  <c r="AY109" i="1" s="1"/>
  <c r="AZ109" i="1" s="1"/>
  <c r="U283" i="1"/>
  <c r="AY283" i="1" s="1"/>
  <c r="AZ283" i="1" s="1"/>
  <c r="AB283" i="1"/>
  <c r="AB231" i="1"/>
  <c r="U231" i="1"/>
  <c r="AY231" i="1" s="1"/>
  <c r="AZ231" i="1" s="1"/>
  <c r="U40" i="1"/>
  <c r="AY40" i="1" s="1"/>
  <c r="AZ40" i="1" s="1"/>
  <c r="AB40" i="1"/>
  <c r="AB54" i="1"/>
  <c r="U54" i="1"/>
  <c r="AB124" i="1"/>
  <c r="U124" i="1"/>
  <c r="U407" i="1"/>
  <c r="AY407" i="1" s="1"/>
  <c r="AZ407" i="1" s="1"/>
  <c r="AB407" i="1"/>
  <c r="AB348" i="1"/>
  <c r="U348" i="1"/>
  <c r="AY348" i="1" s="1"/>
  <c r="AZ348" i="1" s="1"/>
  <c r="U179" i="1"/>
  <c r="AY179" i="1" s="1"/>
  <c r="AZ179" i="1" s="1"/>
  <c r="AB179" i="1"/>
  <c r="U253" i="1"/>
  <c r="AY253" i="1" s="1"/>
  <c r="AZ253" i="1" s="1"/>
  <c r="AB253" i="1"/>
  <c r="U294" i="1"/>
  <c r="AY294" i="1" s="1"/>
  <c r="AZ294" i="1" s="1"/>
  <c r="AB294" i="1"/>
  <c r="U371" i="1"/>
  <c r="AY371" i="1" s="1"/>
  <c r="AZ371" i="1" s="1"/>
  <c r="AB371" i="1"/>
  <c r="U217" i="1"/>
  <c r="AY217" i="1" s="1"/>
  <c r="AZ217" i="1" s="1"/>
  <c r="AB217" i="1"/>
  <c r="W476" i="1"/>
  <c r="AC476" i="1" s="1"/>
  <c r="AW476" i="1" s="1"/>
  <c r="AB476" i="1"/>
  <c r="AB172" i="1"/>
  <c r="U172" i="1"/>
  <c r="AY172" i="1" s="1"/>
  <c r="AZ172" i="1" s="1"/>
  <c r="AB419" i="1"/>
  <c r="U419" i="1"/>
  <c r="AY419" i="1" s="1"/>
  <c r="AZ419" i="1" s="1"/>
  <c r="AB497" i="1"/>
  <c r="U497" i="1"/>
  <c r="AY497" i="1" s="1"/>
  <c r="AZ497" i="1" s="1"/>
  <c r="U383" i="1"/>
  <c r="AY383" i="1" s="1"/>
  <c r="AZ383" i="1" s="1"/>
  <c r="AB383" i="1"/>
  <c r="U484" i="1"/>
  <c r="AY484" i="1" s="1"/>
  <c r="AZ484" i="1" s="1"/>
  <c r="AB484" i="1"/>
  <c r="U288" i="1"/>
  <c r="AY288" i="1" s="1"/>
  <c r="AZ288" i="1" s="1"/>
  <c r="AB288" i="1"/>
  <c r="U395" i="1"/>
  <c r="AY395" i="1" s="1"/>
  <c r="AZ395" i="1" s="1"/>
  <c r="AB395" i="1"/>
  <c r="AB169" i="1"/>
  <c r="U169" i="1"/>
  <c r="AY169" i="1" s="1"/>
  <c r="AZ169" i="1" s="1"/>
  <c r="U239" i="1"/>
  <c r="AY239" i="1" s="1"/>
  <c r="AZ239" i="1" s="1"/>
  <c r="AB239" i="1"/>
  <c r="AB460" i="1"/>
  <c r="U460" i="1"/>
  <c r="AY460" i="1" s="1"/>
  <c r="AZ460" i="1" s="1"/>
  <c r="AB101" i="1"/>
  <c r="U101" i="1"/>
  <c r="AY101" i="1" s="1"/>
  <c r="AZ101" i="1" s="1"/>
  <c r="W260" i="1"/>
  <c r="AB260" i="1"/>
  <c r="AB164" i="1"/>
  <c r="U189" i="1"/>
  <c r="AY189" i="1" s="1"/>
  <c r="AZ189" i="1" s="1"/>
  <c r="AB189" i="1"/>
  <c r="U400" i="1"/>
  <c r="AY400" i="1" s="1"/>
  <c r="AZ400" i="1" s="1"/>
  <c r="AB400" i="1"/>
  <c r="AB113" i="1"/>
  <c r="U113" i="1"/>
  <c r="AY113" i="1" s="1"/>
  <c r="AZ113" i="1" s="1"/>
  <c r="AB215" i="1"/>
  <c r="U215" i="1"/>
  <c r="AY215" i="1" s="1"/>
  <c r="AZ215" i="1" s="1"/>
  <c r="AB424" i="1"/>
  <c r="U424" i="1"/>
  <c r="AY424" i="1" s="1"/>
  <c r="AZ424" i="1" s="1"/>
  <c r="W132" i="1"/>
  <c r="AC132" i="1" s="1"/>
  <c r="AW132" i="1" s="1"/>
  <c r="AB132" i="1"/>
  <c r="U467" i="1"/>
  <c r="AY467" i="1" s="1"/>
  <c r="AZ467" i="1" s="1"/>
  <c r="AB467" i="1"/>
  <c r="U140" i="1"/>
  <c r="AY140" i="1" s="1"/>
  <c r="AZ140" i="1" s="1"/>
  <c r="AB140" i="1"/>
  <c r="U431" i="1"/>
  <c r="AY431" i="1" s="1"/>
  <c r="AZ431" i="1" s="1"/>
  <c r="AB431" i="1"/>
  <c r="U262" i="1"/>
  <c r="AY262" i="1" s="1"/>
  <c r="AZ262" i="1" s="1"/>
  <c r="AB262" i="1"/>
  <c r="U404" i="1"/>
  <c r="AY404" i="1" s="1"/>
  <c r="AZ404" i="1" s="1"/>
  <c r="AB404" i="1"/>
  <c r="AB437" i="1"/>
  <c r="U437" i="1"/>
  <c r="AY437" i="1" s="1"/>
  <c r="AZ437" i="1" s="1"/>
  <c r="AB28" i="1"/>
  <c r="W123" i="1"/>
  <c r="AC123" i="1" s="1"/>
  <c r="AW123" i="1" s="1"/>
  <c r="AB123" i="1"/>
  <c r="U141" i="1"/>
  <c r="AY141" i="1" s="1"/>
  <c r="AZ141" i="1" s="1"/>
  <c r="AB141" i="1"/>
  <c r="AB112" i="1"/>
  <c r="U112" i="1"/>
  <c r="AY112" i="1" s="1"/>
  <c r="AZ112" i="1" s="1"/>
  <c r="AB221" i="1"/>
  <c r="U221" i="1"/>
  <c r="AY221" i="1" s="1"/>
  <c r="AZ221" i="1" s="1"/>
  <c r="U396" i="1"/>
  <c r="AY396" i="1" s="1"/>
  <c r="AZ396" i="1" s="1"/>
  <c r="AB396" i="1"/>
  <c r="AB160" i="1"/>
  <c r="U355" i="1"/>
  <c r="AY355" i="1" s="1"/>
  <c r="AZ355" i="1" s="1"/>
  <c r="AB355" i="1"/>
  <c r="AB245" i="1"/>
  <c r="W245" i="1"/>
  <c r="AC245" i="1" s="1"/>
  <c r="AW245" i="1" s="1"/>
  <c r="U328" i="1"/>
  <c r="AY328" i="1" s="1"/>
  <c r="AZ328" i="1" s="1"/>
  <c r="AB328" i="1"/>
  <c r="AB121" i="1"/>
  <c r="U443" i="1"/>
  <c r="AY443" i="1" s="1"/>
  <c r="AZ443" i="1" s="1"/>
  <c r="AB443" i="1"/>
  <c r="AB249" i="1"/>
  <c r="U249" i="1"/>
  <c r="AY249" i="1" s="1"/>
  <c r="AZ249" i="1" s="1"/>
  <c r="AB309" i="1"/>
  <c r="U309" i="1"/>
  <c r="AY309" i="1" s="1"/>
  <c r="AZ309" i="1" s="1"/>
  <c r="U111" i="1"/>
  <c r="AY111" i="1" s="1"/>
  <c r="AZ111" i="1" s="1"/>
  <c r="AB111" i="1"/>
  <c r="U53" i="1"/>
  <c r="AY53" i="1" s="1"/>
  <c r="AZ53" i="1" s="1"/>
  <c r="AB53" i="1"/>
  <c r="U135" i="1"/>
  <c r="AY135" i="1" s="1"/>
  <c r="AZ135" i="1" s="1"/>
  <c r="AB135" i="1"/>
  <c r="AB247" i="1"/>
  <c r="U247" i="1"/>
  <c r="AY247" i="1" s="1"/>
  <c r="AZ247" i="1" s="1"/>
  <c r="AB34" i="1"/>
  <c r="U34" i="1"/>
  <c r="AY34" i="1" s="1"/>
  <c r="AZ34" i="1" s="1"/>
  <c r="AB276" i="1"/>
  <c r="AB473" i="1"/>
  <c r="U475" i="1"/>
  <c r="AY475" i="1" s="1"/>
  <c r="AZ475" i="1" s="1"/>
  <c r="AB475" i="1"/>
  <c r="U293" i="1"/>
  <c r="AY293" i="1" s="1"/>
  <c r="AZ293" i="1" s="1"/>
  <c r="AB293" i="1"/>
  <c r="AB300" i="1"/>
  <c r="U214" i="1"/>
  <c r="AY214" i="1" s="1"/>
  <c r="AZ214" i="1" s="1"/>
  <c r="AB214" i="1"/>
  <c r="AB456" i="1"/>
  <c r="U456" i="1"/>
  <c r="AY456" i="1" s="1"/>
  <c r="AZ456" i="1" s="1"/>
  <c r="AB464" i="1"/>
  <c r="W81" i="1"/>
  <c r="AC81" i="1" s="1"/>
  <c r="AW81" i="1" s="1"/>
  <c r="AB81" i="1"/>
  <c r="W323" i="1"/>
  <c r="AB323" i="1"/>
  <c r="W331" i="1"/>
  <c r="AB331" i="1"/>
  <c r="AB265" i="1"/>
  <c r="U265" i="1"/>
  <c r="AY265" i="1" s="1"/>
  <c r="AZ265" i="1" s="1"/>
  <c r="U193" i="1"/>
  <c r="AY193" i="1" s="1"/>
  <c r="AZ193" i="1" s="1"/>
  <c r="AB193" i="1"/>
  <c r="AB324" i="1"/>
  <c r="U324" i="1"/>
  <c r="AY324" i="1" s="1"/>
  <c r="AZ324" i="1" s="1"/>
  <c r="AB493" i="1"/>
  <c r="U493" i="1"/>
  <c r="AY493" i="1" s="1"/>
  <c r="AZ493" i="1" s="1"/>
  <c r="AB119" i="1"/>
  <c r="U119" i="1"/>
  <c r="AB42" i="1"/>
  <c r="U42" i="1"/>
  <c r="AY42" i="1" s="1"/>
  <c r="AZ42" i="1" s="1"/>
  <c r="U202" i="1"/>
  <c r="AY202" i="1" s="1"/>
  <c r="AZ202" i="1" s="1"/>
  <c r="AB202" i="1"/>
  <c r="AB97" i="1"/>
  <c r="U97" i="1"/>
  <c r="AY97" i="1" s="1"/>
  <c r="AZ97" i="1" s="1"/>
  <c r="AB94" i="1"/>
  <c r="U94" i="1"/>
  <c r="AY94" i="1" s="1"/>
  <c r="AZ94" i="1" s="1"/>
  <c r="U200" i="1"/>
  <c r="AY200" i="1" s="1"/>
  <c r="AZ200" i="1" s="1"/>
  <c r="AB200" i="1"/>
  <c r="W416" i="1"/>
  <c r="AC416" i="1" s="1"/>
  <c r="AW416" i="1" s="1"/>
  <c r="AB416" i="1"/>
  <c r="AB146" i="1"/>
  <c r="U146" i="1"/>
  <c r="AY146" i="1" s="1"/>
  <c r="AZ146" i="1" s="1"/>
  <c r="AB428" i="1"/>
  <c r="U428" i="1"/>
  <c r="AY428" i="1" s="1"/>
  <c r="AZ428" i="1" s="1"/>
  <c r="W62" i="1"/>
  <c r="AB62" i="1"/>
  <c r="U70" i="1"/>
  <c r="AY70" i="1" s="1"/>
  <c r="AZ70" i="1" s="1"/>
  <c r="AB70" i="1"/>
  <c r="W242" i="1"/>
  <c r="AC242" i="1" s="1"/>
  <c r="AW242" i="1" s="1"/>
  <c r="AB242" i="1"/>
  <c r="AB455" i="1"/>
  <c r="U455" i="1"/>
  <c r="AY455" i="1" s="1"/>
  <c r="AZ455" i="1" s="1"/>
  <c r="AB104" i="1"/>
  <c r="U104" i="1"/>
  <c r="AY104" i="1" s="1"/>
  <c r="AZ104" i="1" s="1"/>
  <c r="U162" i="1"/>
  <c r="AY162" i="1" s="1"/>
  <c r="AZ162" i="1" s="1"/>
  <c r="AB162" i="1"/>
  <c r="U143" i="1"/>
  <c r="AY143" i="1" s="1"/>
  <c r="AZ143" i="1" s="1"/>
  <c r="AB143" i="1"/>
  <c r="AB51" i="1"/>
  <c r="U51" i="1"/>
  <c r="AY51" i="1" s="1"/>
  <c r="AZ51" i="1" s="1"/>
  <c r="AB211" i="1"/>
  <c r="U125" i="1"/>
  <c r="AY125" i="1" s="1"/>
  <c r="AZ125" i="1" s="1"/>
  <c r="AB125" i="1"/>
  <c r="AB308" i="1"/>
  <c r="U308" i="1"/>
  <c r="AY308" i="1" s="1"/>
  <c r="AZ308" i="1" s="1"/>
  <c r="U246" i="1"/>
  <c r="AY246" i="1" s="1"/>
  <c r="AZ246" i="1" s="1"/>
  <c r="AB246" i="1"/>
  <c r="U177" i="1"/>
  <c r="AB177" i="1"/>
  <c r="AB277" i="1"/>
  <c r="U277" i="1"/>
  <c r="AY277" i="1" s="1"/>
  <c r="AZ277" i="1" s="1"/>
  <c r="U48" i="1"/>
  <c r="AY48" i="1" s="1"/>
  <c r="AZ48" i="1" s="1"/>
  <c r="AB48" i="1"/>
  <c r="AB117" i="1"/>
  <c r="U117" i="1"/>
  <c r="AY117" i="1" s="1"/>
  <c r="AZ117" i="1" s="1"/>
  <c r="U212" i="1"/>
  <c r="AY212" i="1" s="1"/>
  <c r="AZ212" i="1" s="1"/>
  <c r="AB212" i="1"/>
  <c r="U137" i="1"/>
  <c r="AY137" i="1" s="1"/>
  <c r="AZ137" i="1" s="1"/>
  <c r="AB137" i="1"/>
  <c r="U351" i="1"/>
  <c r="AY351" i="1" s="1"/>
  <c r="AZ351" i="1" s="1"/>
  <c r="AB351" i="1"/>
  <c r="W229" i="1"/>
  <c r="AB229" i="1"/>
  <c r="W327" i="1"/>
  <c r="AB327" i="1"/>
  <c r="U131" i="1"/>
  <c r="AY131" i="1" s="1"/>
  <c r="AZ131" i="1" s="1"/>
  <c r="AB131" i="1"/>
  <c r="AB219" i="1"/>
  <c r="U219" i="1"/>
  <c r="U480" i="1"/>
  <c r="AY480" i="1" s="1"/>
  <c r="AZ480" i="1" s="1"/>
  <c r="AB480" i="1"/>
  <c r="AB413" i="1"/>
  <c r="U413" i="1"/>
  <c r="AY413" i="1" s="1"/>
  <c r="AZ413" i="1" s="1"/>
  <c r="AB8" i="1"/>
  <c r="U76" i="1"/>
  <c r="AY76" i="1" s="1"/>
  <c r="AZ76" i="1" s="1"/>
  <c r="AB76" i="1"/>
  <c r="U198" i="1"/>
  <c r="AY198" i="1" s="1"/>
  <c r="AZ198" i="1" s="1"/>
  <c r="AB198" i="1"/>
  <c r="AB61" i="1"/>
  <c r="U61" i="1"/>
  <c r="AY61" i="1" s="1"/>
  <c r="AZ61" i="1" s="1"/>
  <c r="U491" i="1"/>
  <c r="AY491" i="1" s="1"/>
  <c r="AZ491" i="1" s="1"/>
  <c r="AB491" i="1"/>
  <c r="AB495" i="1"/>
  <c r="U495" i="1"/>
  <c r="AY495" i="1" s="1"/>
  <c r="AZ495" i="1" s="1"/>
  <c r="AB254" i="1"/>
  <c r="AB340" i="1"/>
  <c r="U340" i="1"/>
  <c r="AY340" i="1" s="1"/>
  <c r="AZ340" i="1" s="1"/>
  <c r="W80" i="1"/>
  <c r="AB80" i="1"/>
  <c r="AB15" i="1"/>
  <c r="AB27" i="1"/>
  <c r="U68" i="1"/>
  <c r="AY68" i="1" s="1"/>
  <c r="AZ68" i="1" s="1"/>
  <c r="AB68" i="1"/>
  <c r="AB207" i="1"/>
  <c r="U207" i="1"/>
  <c r="AY207" i="1" s="1"/>
  <c r="AZ207" i="1" s="1"/>
  <c r="AB205" i="1"/>
  <c r="U205" i="1"/>
  <c r="AY205" i="1" s="1"/>
  <c r="AZ205" i="1" s="1"/>
  <c r="AB286" i="1"/>
  <c r="U286" i="1"/>
  <c r="AY286" i="1" s="1"/>
  <c r="AZ286" i="1" s="1"/>
  <c r="W500" i="1"/>
  <c r="AC500" i="1" s="1"/>
  <c r="AW500" i="1" s="1"/>
  <c r="AB500" i="1"/>
  <c r="AB46" i="1"/>
  <c r="U46" i="1"/>
  <c r="AY46" i="1" s="1"/>
  <c r="AZ46" i="1" s="1"/>
  <c r="U267" i="1"/>
  <c r="AY267" i="1" s="1"/>
  <c r="AZ267" i="1" s="1"/>
  <c r="AB267" i="1"/>
  <c r="U228" i="1"/>
  <c r="AY228" i="1" s="1"/>
  <c r="AZ228" i="1" s="1"/>
  <c r="AB228" i="1"/>
  <c r="U471" i="1"/>
  <c r="AY471" i="1" s="1"/>
  <c r="AZ471" i="1" s="1"/>
  <c r="AB471" i="1"/>
  <c r="U258" i="1"/>
  <c r="AB258" i="1"/>
  <c r="AB297" i="1"/>
  <c r="AB353" i="1"/>
  <c r="U353" i="1"/>
  <c r="AY353" i="1" s="1"/>
  <c r="AZ353" i="1" s="1"/>
  <c r="U359" i="1"/>
  <c r="AY359" i="1" s="1"/>
  <c r="AZ359" i="1" s="1"/>
  <c r="AB359" i="1"/>
  <c r="U184" i="1"/>
  <c r="AY184" i="1" s="1"/>
  <c r="AZ184" i="1" s="1"/>
  <c r="AB184" i="1"/>
  <c r="U261" i="1"/>
  <c r="AY261" i="1" s="1"/>
  <c r="AZ261" i="1" s="1"/>
  <c r="AB261" i="1"/>
  <c r="AB191" i="1"/>
  <c r="U191" i="1"/>
  <c r="AY191" i="1" s="1"/>
  <c r="AZ191" i="1" s="1"/>
  <c r="U170" i="1"/>
  <c r="AY170" i="1" s="1"/>
  <c r="AZ170" i="1" s="1"/>
  <c r="AB170" i="1"/>
  <c r="U237" i="1"/>
  <c r="AY237" i="1" s="1"/>
  <c r="AZ237" i="1" s="1"/>
  <c r="AB237" i="1"/>
  <c r="AB134" i="1"/>
  <c r="U134" i="1"/>
  <c r="AY134" i="1" s="1"/>
  <c r="AZ134" i="1" s="1"/>
  <c r="U158" i="1"/>
  <c r="AY158" i="1" s="1"/>
  <c r="AZ158" i="1" s="1"/>
  <c r="AB158" i="1"/>
  <c r="AB74" i="1"/>
  <c r="U74" i="1"/>
  <c r="AY74" i="1" s="1"/>
  <c r="AZ74" i="1" s="1"/>
  <c r="U315" i="1"/>
  <c r="AB315" i="1"/>
  <c r="U195" i="1"/>
  <c r="AY195" i="1" s="1"/>
  <c r="AZ195" i="1" s="1"/>
  <c r="AB195" i="1"/>
  <c r="AB130" i="1"/>
  <c r="AB95" i="1"/>
  <c r="U95" i="1"/>
  <c r="AY95" i="1" s="1"/>
  <c r="AZ95" i="1" s="1"/>
  <c r="AB99" i="1"/>
  <c r="U99" i="1"/>
  <c r="AY99" i="1" s="1"/>
  <c r="AZ99" i="1" s="1"/>
  <c r="U56" i="1"/>
  <c r="AY56" i="1" s="1"/>
  <c r="AZ56" i="1" s="1"/>
  <c r="AB56" i="1"/>
  <c r="W356" i="1"/>
  <c r="AC356" i="1" s="1"/>
  <c r="AW356" i="1" s="1"/>
  <c r="AB356" i="1"/>
  <c r="W307" i="1"/>
  <c r="AB307" i="1"/>
  <c r="AB270" i="1"/>
  <c r="U270" i="1"/>
  <c r="AY270" i="1" s="1"/>
  <c r="AZ270" i="1" s="1"/>
  <c r="AB152" i="1"/>
  <c r="U152" i="1"/>
  <c r="AY152" i="1" s="1"/>
  <c r="AZ152" i="1" s="1"/>
  <c r="U332" i="1"/>
  <c r="AY332" i="1" s="1"/>
  <c r="AZ332" i="1" s="1"/>
  <c r="AB332" i="1"/>
  <c r="AB488" i="1"/>
  <c r="U488" i="1"/>
  <c r="AY488" i="1" s="1"/>
  <c r="AZ488" i="1" s="1"/>
  <c r="U47" i="1"/>
  <c r="AB47" i="1"/>
  <c r="U144" i="1"/>
  <c r="AY144" i="1" s="1"/>
  <c r="AZ144" i="1" s="1"/>
  <c r="AB144" i="1"/>
  <c r="AB175" i="1"/>
  <c r="U175" i="1"/>
  <c r="AY175" i="1" s="1"/>
  <c r="AZ175" i="1" s="1"/>
  <c r="AB479" i="1"/>
  <c r="U479" i="1"/>
  <c r="AY479" i="1" s="1"/>
  <c r="AZ479" i="1" s="1"/>
  <c r="U230" i="1"/>
  <c r="AY230" i="1" s="1"/>
  <c r="AZ230" i="1" s="1"/>
  <c r="AB230" i="1"/>
  <c r="U269" i="1"/>
  <c r="AY269" i="1" s="1"/>
  <c r="AZ269" i="1" s="1"/>
  <c r="AB269" i="1"/>
  <c r="AB108" i="1"/>
  <c r="U108" i="1"/>
  <c r="AY108" i="1" s="1"/>
  <c r="AZ108" i="1" s="1"/>
  <c r="U36" i="1"/>
  <c r="AY36" i="1" s="1"/>
  <c r="AZ36" i="1" s="1"/>
  <c r="AB36" i="1"/>
  <c r="AB188" i="1"/>
  <c r="U188" i="1"/>
  <c r="AY188" i="1" s="1"/>
  <c r="AZ188" i="1" s="1"/>
  <c r="U186" i="1"/>
  <c r="AY186" i="1" s="1"/>
  <c r="AZ186" i="1" s="1"/>
  <c r="AB186" i="1"/>
  <c r="AB469" i="1"/>
  <c r="U469" i="1"/>
  <c r="AY469" i="1" s="1"/>
  <c r="AZ469" i="1" s="1"/>
  <c r="U411" i="1"/>
  <c r="AY411" i="1" s="1"/>
  <c r="AZ411" i="1" s="1"/>
  <c r="AB411" i="1"/>
  <c r="AB196" i="1"/>
  <c r="U196" i="1"/>
  <c r="AY196" i="1" s="1"/>
  <c r="AZ196" i="1" s="1"/>
  <c r="U91" i="1"/>
  <c r="AY91" i="1" s="1"/>
  <c r="AZ91" i="1" s="1"/>
  <c r="AB91" i="1"/>
  <c r="U303" i="1"/>
  <c r="AY303" i="1" s="1"/>
  <c r="AZ303" i="1" s="1"/>
  <c r="AB303" i="1"/>
  <c r="AB238" i="1"/>
  <c r="U238" i="1"/>
  <c r="AY238" i="1" s="1"/>
  <c r="AZ238" i="1" s="1"/>
  <c r="U439" i="1"/>
  <c r="AY439" i="1" s="1"/>
  <c r="AZ439" i="1" s="1"/>
  <c r="AB439" i="1"/>
  <c r="AB26" i="1"/>
  <c r="U67" i="1"/>
  <c r="AY67" i="1" s="1"/>
  <c r="AZ67" i="1" s="1"/>
  <c r="AB67" i="1"/>
  <c r="U278" i="1"/>
  <c r="AY278" i="1" s="1"/>
  <c r="AZ278" i="1" s="1"/>
  <c r="AB278" i="1"/>
  <c r="U226" i="1"/>
  <c r="AY226" i="1" s="1"/>
  <c r="AZ226" i="1" s="1"/>
  <c r="AB226" i="1"/>
  <c r="U166" i="1"/>
  <c r="AY166" i="1" s="1"/>
  <c r="AZ166" i="1" s="1"/>
  <c r="AB166" i="1"/>
  <c r="AB21" i="1"/>
  <c r="U79" i="1"/>
  <c r="AY79" i="1" s="1"/>
  <c r="AZ79" i="1" s="1"/>
  <c r="AB79" i="1"/>
  <c r="U128" i="1"/>
  <c r="AY128" i="1" s="1"/>
  <c r="AZ128" i="1" s="1"/>
  <c r="AB128" i="1"/>
  <c r="U150" i="1"/>
  <c r="AB150" i="1"/>
  <c r="AB116" i="1"/>
  <c r="W392" i="1"/>
  <c r="AC392" i="1" s="1"/>
  <c r="AW392" i="1" s="1"/>
  <c r="AB392" i="1"/>
  <c r="U85" i="1"/>
  <c r="AY85" i="1" s="1"/>
  <c r="AZ85" i="1" s="1"/>
  <c r="AB85" i="1"/>
  <c r="W29" i="1"/>
  <c r="AC29" i="1" s="1"/>
  <c r="AW29" i="1" s="1"/>
  <c r="AB29" i="1"/>
  <c r="U339" i="1"/>
  <c r="AY339" i="1" s="1"/>
  <c r="AZ339" i="1" s="1"/>
  <c r="AB339" i="1"/>
  <c r="U222" i="1"/>
  <c r="AY222" i="1" s="1"/>
  <c r="AZ222" i="1" s="1"/>
  <c r="AB222" i="1"/>
  <c r="U252" i="1"/>
  <c r="AY252" i="1" s="1"/>
  <c r="AZ252" i="1" s="1"/>
  <c r="AB252" i="1"/>
  <c r="U182" i="1"/>
  <c r="AY182" i="1" s="1"/>
  <c r="AZ182" i="1" s="1"/>
  <c r="AB182" i="1"/>
  <c r="U311" i="1"/>
  <c r="AY311" i="1" s="1"/>
  <c r="AZ311" i="1" s="1"/>
  <c r="AB311" i="1"/>
  <c r="U499" i="1"/>
  <c r="AY499" i="1" s="1"/>
  <c r="AZ499" i="1" s="1"/>
  <c r="AB499" i="1"/>
  <c r="U335" i="1"/>
  <c r="AY335" i="1" s="1"/>
  <c r="AZ335" i="1" s="1"/>
  <c r="AB335" i="1"/>
  <c r="AB298" i="1"/>
  <c r="U298" i="1"/>
  <c r="AY298" i="1" s="1"/>
  <c r="AZ298" i="1" s="1"/>
  <c r="U84" i="1"/>
  <c r="AY84" i="1" s="1"/>
  <c r="AZ84" i="1" s="1"/>
  <c r="AB84" i="1"/>
  <c r="AB409" i="1"/>
  <c r="U409" i="1"/>
  <c r="AY409" i="1" s="1"/>
  <c r="AZ409" i="1" s="1"/>
  <c r="AB233" i="1"/>
  <c r="AB440" i="1"/>
  <c r="U18" i="1"/>
  <c r="AY18" i="1" s="1"/>
  <c r="AZ18" i="1" s="1"/>
  <c r="AB18" i="1"/>
  <c r="U19" i="1"/>
  <c r="AY19" i="1" s="1"/>
  <c r="AZ19" i="1" s="1"/>
  <c r="AB19" i="1"/>
  <c r="AB17" i="1"/>
  <c r="W16" i="1"/>
  <c r="AB16" i="1"/>
  <c r="AB20" i="1"/>
  <c r="W7" i="1"/>
  <c r="AC7" i="1" s="1"/>
  <c r="AW7" i="1" s="1"/>
  <c r="AB7" i="1"/>
  <c r="AC159" i="1" l="1"/>
  <c r="AW159" i="1" s="1"/>
  <c r="AC62" i="1"/>
  <c r="AW62" i="1" s="1"/>
  <c r="AC422" i="1"/>
  <c r="AW422" i="1" s="1"/>
  <c r="BV459" i="1"/>
  <c r="BV474" i="1"/>
  <c r="BV358" i="1"/>
  <c r="BV438" i="1"/>
  <c r="BV347" i="1"/>
  <c r="BV449" i="1"/>
  <c r="BV218" i="1"/>
  <c r="BV385" i="1"/>
  <c r="BV264" i="1"/>
  <c r="BV32" i="1"/>
  <c r="BV451" i="1"/>
  <c r="BV376" i="1"/>
  <c r="BV240" i="1"/>
  <c r="BV24" i="1"/>
  <c r="BV276" i="1"/>
  <c r="BV63" i="1"/>
  <c r="BV370" i="1"/>
  <c r="BV96" i="1"/>
  <c r="BV346" i="1"/>
  <c r="BV498" i="1"/>
  <c r="BV429" i="1"/>
  <c r="BV342" i="1"/>
  <c r="BV414" i="1"/>
  <c r="BV338" i="1"/>
  <c r="BV365" i="1"/>
  <c r="BV380" i="1"/>
  <c r="BV366" i="1"/>
  <c r="BV281" i="1"/>
  <c r="BV12" i="1"/>
  <c r="BV289" i="1"/>
  <c r="BV187" i="1"/>
  <c r="BV349" i="1"/>
  <c r="BV22" i="1"/>
  <c r="BV153" i="1"/>
  <c r="BV14" i="1"/>
  <c r="BV374" i="1"/>
  <c r="BV317" i="1"/>
  <c r="BV477" i="1"/>
  <c r="BV163" i="1"/>
  <c r="BV316" i="1"/>
  <c r="BV363" i="1"/>
  <c r="BV357" i="1"/>
  <c r="BV142" i="1"/>
  <c r="BV126" i="1"/>
  <c r="BV344" i="1"/>
  <c r="BV136" i="1"/>
  <c r="BV452" i="1"/>
  <c r="BV224" i="1"/>
  <c r="BV337" i="1"/>
  <c r="BV92" i="1"/>
  <c r="BV29" i="1"/>
  <c r="BV416" i="1"/>
  <c r="BV31" i="1"/>
  <c r="BV496" i="1"/>
  <c r="BV310" i="1"/>
  <c r="BV432" i="1"/>
  <c r="BV388" i="1"/>
  <c r="BV461" i="1"/>
  <c r="BV445" i="1"/>
  <c r="BV394" i="1"/>
  <c r="BV105" i="1"/>
  <c r="BV138" i="1"/>
  <c r="BV490" i="1"/>
  <c r="BV233" i="1"/>
  <c r="BV482" i="1"/>
  <c r="BV389" i="1"/>
  <c r="BV444" i="1"/>
  <c r="BV23" i="1"/>
  <c r="BV173" i="1"/>
  <c r="BV55" i="1"/>
  <c r="BV386" i="1"/>
  <c r="BV11" i="1"/>
  <c r="BV168" i="1"/>
  <c r="BV71" i="1"/>
  <c r="BV232" i="1"/>
  <c r="BV322" i="1"/>
  <c r="BV356" i="1"/>
  <c r="BV157" i="1"/>
  <c r="BV121" i="1"/>
  <c r="BV320" i="1"/>
  <c r="BV368" i="1"/>
  <c r="BV243" i="1"/>
  <c r="BV254" i="1"/>
  <c r="BV145" i="1"/>
  <c r="BV60" i="1"/>
  <c r="BV402" i="1"/>
  <c r="BV72" i="1"/>
  <c r="BV225" i="1"/>
  <c r="BV377" i="1"/>
  <c r="BV242" i="1"/>
  <c r="BV81" i="1"/>
  <c r="BV330" i="1"/>
  <c r="BV139" i="1"/>
  <c r="BV26" i="1"/>
  <c r="BV39" i="1"/>
  <c r="BV149" i="1"/>
  <c r="BV312" i="1"/>
  <c r="BV21" i="1"/>
  <c r="BV453" i="1"/>
  <c r="BV489" i="1"/>
  <c r="BV274" i="1"/>
  <c r="BV147" i="1"/>
  <c r="BV447" i="1"/>
  <c r="BV336" i="1"/>
  <c r="BV86" i="1"/>
  <c r="BV116" i="1"/>
  <c r="BV440" i="1"/>
  <c r="BV405" i="1"/>
  <c r="BV15" i="1"/>
  <c r="BV27" i="1"/>
  <c r="BV248" i="1"/>
  <c r="BV473" i="1"/>
  <c r="BV9" i="1"/>
  <c r="BV485" i="1"/>
  <c r="BV391" i="1"/>
  <c r="BV57" i="1"/>
  <c r="BV64" i="1"/>
  <c r="BV500" i="1"/>
  <c r="BV132" i="1"/>
  <c r="BV58" i="1"/>
  <c r="BV178" i="1"/>
  <c r="BV100" i="1"/>
  <c r="BV8" i="1"/>
  <c r="BV148" i="1"/>
  <c r="BV290" i="1"/>
  <c r="BV280" i="1"/>
  <c r="BV427" i="1"/>
  <c r="BV433" i="1"/>
  <c r="BV387" i="1"/>
  <c r="BV393" i="1"/>
  <c r="BV463" i="1"/>
  <c r="BV441" i="1"/>
  <c r="BV450" i="1"/>
  <c r="BV165" i="1"/>
  <c r="BV45" i="1"/>
  <c r="BV291" i="1"/>
  <c r="BV408" i="1"/>
  <c r="BV333" i="1"/>
  <c r="BV345" i="1"/>
  <c r="BV25" i="1"/>
  <c r="BV401" i="1"/>
  <c r="BV87" i="1"/>
  <c r="BV448" i="1"/>
  <c r="BV481" i="1"/>
  <c r="BV483" i="1"/>
  <c r="BV20" i="1"/>
  <c r="BV160" i="1"/>
  <c r="BV297" i="1"/>
  <c r="BV245" i="1"/>
  <c r="BV300" i="1"/>
  <c r="BV75" i="1"/>
  <c r="BV181" i="1"/>
  <c r="BV110" i="1"/>
  <c r="BV210" i="1"/>
  <c r="BV272" i="1"/>
  <c r="BV199" i="1"/>
  <c r="BV464" i="1"/>
  <c r="BV123" i="1"/>
  <c r="BV392" i="1"/>
  <c r="BV476" i="1"/>
  <c r="BV201" i="1"/>
  <c r="BV41" i="1"/>
  <c r="BV17" i="1"/>
  <c r="BV314" i="1"/>
  <c r="BV352" i="1"/>
  <c r="BV30" i="1"/>
  <c r="BV487" i="1"/>
  <c r="BV420" i="1"/>
  <c r="BV176" i="1"/>
  <c r="BV494" i="1"/>
  <c r="BV305" i="1"/>
  <c r="BV129" i="1"/>
  <c r="BV425" i="1"/>
  <c r="BV263" i="1"/>
  <c r="BV204" i="1"/>
  <c r="BV7" i="1"/>
  <c r="AC362" i="1"/>
  <c r="AW362" i="1" s="1"/>
  <c r="AC369" i="1"/>
  <c r="AW369" i="1" s="1"/>
  <c r="AC327" i="1"/>
  <c r="AW327" i="1" s="1"/>
  <c r="AC213" i="1"/>
  <c r="AW213" i="1" s="1"/>
  <c r="AC329" i="1"/>
  <c r="AW329" i="1" s="1"/>
  <c r="AC38" i="1"/>
  <c r="AW38" i="1" s="1"/>
  <c r="AC423" i="1"/>
  <c r="AW423" i="1" s="1"/>
  <c r="AC174" i="1"/>
  <c r="AW174" i="1" s="1"/>
  <c r="AC282" i="1"/>
  <c r="AW282" i="1" s="1"/>
  <c r="AC268" i="1"/>
  <c r="AW268" i="1" s="1"/>
  <c r="AC120" i="1"/>
  <c r="AW120" i="1" s="1"/>
  <c r="AC236" i="1"/>
  <c r="AW236" i="1" s="1"/>
  <c r="AC211" i="1"/>
  <c r="AW211" i="1" s="1"/>
  <c r="AC301" i="1"/>
  <c r="AW301" i="1" s="1"/>
  <c r="AC13" i="1"/>
  <c r="AW13" i="1" s="1"/>
  <c r="AC16" i="1"/>
  <c r="AW16" i="1" s="1"/>
  <c r="AC466" i="1"/>
  <c r="AW466" i="1" s="1"/>
  <c r="AC323" i="1"/>
  <c r="AW323" i="1" s="1"/>
  <c r="AC418" i="1"/>
  <c r="AW418" i="1" s="1"/>
  <c r="AC185" i="1"/>
  <c r="AW185" i="1" s="1"/>
  <c r="AC360" i="1"/>
  <c r="AW360" i="1" s="1"/>
  <c r="AC167" i="1"/>
  <c r="AW167" i="1" s="1"/>
  <c r="AC331" i="1"/>
  <c r="AW331" i="1" s="1"/>
  <c r="AC250" i="1"/>
  <c r="AW250" i="1" s="1"/>
  <c r="AC49" i="1"/>
  <c r="AW49" i="1" s="1"/>
  <c r="AC259" i="1"/>
  <c r="AW259" i="1" s="1"/>
  <c r="AC235" i="1"/>
  <c r="AW235" i="1" s="1"/>
  <c r="AC66" i="1"/>
  <c r="AW66" i="1" s="1"/>
  <c r="AC103" i="1"/>
  <c r="AW103" i="1" s="1"/>
  <c r="AC406" i="1"/>
  <c r="AW406" i="1" s="1"/>
  <c r="AC295" i="1"/>
  <c r="AW295" i="1" s="1"/>
  <c r="AC426" i="1"/>
  <c r="AW426" i="1" s="1"/>
  <c r="AC472" i="1"/>
  <c r="AW472" i="1" s="1"/>
  <c r="AC183" i="1"/>
  <c r="AW183" i="1" s="1"/>
  <c r="AC412" i="1"/>
  <c r="AW412" i="1" s="1"/>
  <c r="AC379" i="1"/>
  <c r="AW379" i="1" s="1"/>
  <c r="AC122" i="1"/>
  <c r="AW122" i="1" s="1"/>
  <c r="AC367" i="1"/>
  <c r="AW367" i="1" s="1"/>
  <c r="AC44" i="1"/>
  <c r="AW44" i="1" s="1"/>
  <c r="AC373" i="1"/>
  <c r="AW373" i="1" s="1"/>
  <c r="AC273" i="1"/>
  <c r="AW273" i="1" s="1"/>
  <c r="AC501" i="1"/>
  <c r="AW501" i="1" s="1"/>
  <c r="AC486" i="1"/>
  <c r="AW486" i="1" s="1"/>
  <c r="AC372" i="1"/>
  <c r="AW372" i="1" s="1"/>
  <c r="AC90" i="1"/>
  <c r="AW90" i="1" s="1"/>
  <c r="AC492" i="1"/>
  <c r="AW492" i="1" s="1"/>
  <c r="AC321" i="1"/>
  <c r="AW321" i="1" s="1"/>
  <c r="AC341" i="1"/>
  <c r="AW341" i="1" s="1"/>
  <c r="AC279" i="1"/>
  <c r="AW279" i="1" s="1"/>
  <c r="AC334" i="1"/>
  <c r="AW334" i="1" s="1"/>
  <c r="AC69" i="1"/>
  <c r="AW69" i="1" s="1"/>
  <c r="AC436" i="1"/>
  <c r="AW436" i="1" s="1"/>
  <c r="AC421" i="1"/>
  <c r="AW421" i="1" s="1"/>
  <c r="AC287" i="1"/>
  <c r="AW287" i="1" s="1"/>
  <c r="AC306" i="1"/>
  <c r="AW306" i="1" s="1"/>
  <c r="AC302" i="1"/>
  <c r="AW302" i="1" s="1"/>
  <c r="AC378" i="1"/>
  <c r="AW378" i="1" s="1"/>
  <c r="AC256" i="1"/>
  <c r="AW256" i="1" s="1"/>
  <c r="AC381" i="1"/>
  <c r="AW381" i="1" s="1"/>
  <c r="AC52" i="1"/>
  <c r="AW52" i="1" s="1"/>
  <c r="AC284" i="1"/>
  <c r="AW284" i="1" s="1"/>
  <c r="AC417" i="1"/>
  <c r="AW417" i="1" s="1"/>
  <c r="AC164" i="1"/>
  <c r="AW164" i="1" s="1"/>
  <c r="AC398" i="1"/>
  <c r="AW398" i="1" s="1"/>
  <c r="AC382" i="1"/>
  <c r="AW382" i="1" s="1"/>
  <c r="AC73" i="1"/>
  <c r="AW73" i="1" s="1"/>
  <c r="AC313" i="1"/>
  <c r="AW313" i="1" s="1"/>
  <c r="AC350" i="1"/>
  <c r="AW350" i="1" s="1"/>
  <c r="AC434" i="1"/>
  <c r="AW434" i="1" s="1"/>
  <c r="AC354" i="1"/>
  <c r="AW354" i="1" s="1"/>
  <c r="AC127" i="1"/>
  <c r="AW127" i="1" s="1"/>
  <c r="AC208" i="1"/>
  <c r="AW208" i="1" s="1"/>
  <c r="AC180" i="1"/>
  <c r="AW180" i="1" s="1"/>
  <c r="AC98" i="1"/>
  <c r="AW98" i="1" s="1"/>
  <c r="AC458" i="1"/>
  <c r="AW458" i="1" s="1"/>
  <c r="AC260" i="1"/>
  <c r="AW260" i="1" s="1"/>
  <c r="AC156" i="1"/>
  <c r="AW156" i="1" s="1"/>
  <c r="AC478" i="1"/>
  <c r="AW478" i="1" s="1"/>
  <c r="AC130" i="1"/>
  <c r="AW130" i="1" s="1"/>
  <c r="AC307" i="1"/>
  <c r="AW307" i="1" s="1"/>
  <c r="AC229" i="1"/>
  <c r="AW229" i="1" s="1"/>
  <c r="AC442" i="1"/>
  <c r="AW442" i="1" s="1"/>
  <c r="AC155" i="1"/>
  <c r="AW155" i="1" s="1"/>
  <c r="AC10" i="1"/>
  <c r="AW10" i="1" s="1"/>
  <c r="AC326" i="1"/>
  <c r="AW326" i="1" s="1"/>
  <c r="AC171" i="1"/>
  <c r="AW171" i="1" s="1"/>
  <c r="AC227" i="1"/>
  <c r="AW227" i="1" s="1"/>
  <c r="AC114" i="1"/>
  <c r="AW114" i="1" s="1"/>
  <c r="AC375" i="1"/>
  <c r="AW375" i="1" s="1"/>
  <c r="AC89" i="1"/>
  <c r="AW89" i="1" s="1"/>
  <c r="AC446" i="1"/>
  <c r="AW446" i="1" s="1"/>
  <c r="AC194" i="1"/>
  <c r="AW194" i="1" s="1"/>
  <c r="AC257" i="1"/>
  <c r="AW257" i="1" s="1"/>
  <c r="AC364" i="1"/>
  <c r="AW364" i="1" s="1"/>
  <c r="AC465" i="1"/>
  <c r="AW465" i="1" s="1"/>
  <c r="AC468" i="1"/>
  <c r="AW468" i="1" s="1"/>
  <c r="AC35" i="1"/>
  <c r="AW35" i="1" s="1"/>
  <c r="AC343" i="1"/>
  <c r="AW343" i="1" s="1"/>
  <c r="AC275" i="1"/>
  <c r="AW275" i="1" s="1"/>
  <c r="AC251" i="1"/>
  <c r="AW251" i="1" s="1"/>
  <c r="AC80" i="1"/>
  <c r="AW80" i="1" s="1"/>
  <c r="AC410" i="1"/>
  <c r="AW410" i="1" s="1"/>
  <c r="AC454" i="1"/>
  <c r="AW454" i="1" s="1"/>
  <c r="AC325" i="1"/>
  <c r="AW325" i="1" s="1"/>
  <c r="AC462" i="1"/>
  <c r="AW462" i="1" s="1"/>
  <c r="AC390" i="1"/>
  <c r="AW390" i="1" s="1"/>
  <c r="AC318" i="1"/>
  <c r="AW318" i="1" s="1"/>
  <c r="AC190" i="1"/>
  <c r="AW190" i="1" s="1"/>
  <c r="AC78" i="1"/>
  <c r="AW78" i="1" s="1"/>
  <c r="AC28" i="1"/>
  <c r="AW28" i="1" s="1"/>
  <c r="AC88" i="1"/>
  <c r="AW88" i="1" s="1"/>
  <c r="AC430" i="1"/>
  <c r="AW430" i="1" s="1"/>
  <c r="AC83" i="1"/>
  <c r="AW83" i="1" s="1"/>
  <c r="AC315" i="1"/>
  <c r="AW315" i="1" s="1"/>
  <c r="AY315" i="1"/>
  <c r="AZ315" i="1" s="1"/>
  <c r="AC258" i="1"/>
  <c r="AW258" i="1" s="1"/>
  <c r="AY258" i="1"/>
  <c r="AZ258" i="1" s="1"/>
  <c r="AC435" i="1"/>
  <c r="AW435" i="1" s="1"/>
  <c r="AY435" i="1"/>
  <c r="AZ435" i="1" s="1"/>
  <c r="AC177" i="1"/>
  <c r="AW177" i="1" s="1"/>
  <c r="AY177" i="1"/>
  <c r="AZ177" i="1" s="1"/>
  <c r="AC124" i="1"/>
  <c r="AW124" i="1" s="1"/>
  <c r="AY124" i="1"/>
  <c r="AZ124" i="1" s="1"/>
  <c r="AC299" i="1"/>
  <c r="AW299" i="1" s="1"/>
  <c r="AY299" i="1"/>
  <c r="AZ299" i="1" s="1"/>
  <c r="AC209" i="1"/>
  <c r="AW209" i="1" s="1"/>
  <c r="AY209" i="1"/>
  <c r="AZ209" i="1" s="1"/>
  <c r="AC206" i="1"/>
  <c r="AW206" i="1" s="1"/>
  <c r="AY206" i="1"/>
  <c r="AZ206" i="1" s="1"/>
  <c r="AC150" i="1"/>
  <c r="AW150" i="1" s="1"/>
  <c r="AY150" i="1"/>
  <c r="AZ150" i="1" s="1"/>
  <c r="AC47" i="1"/>
  <c r="AW47" i="1" s="1"/>
  <c r="AY47" i="1"/>
  <c r="AZ47" i="1" s="1"/>
  <c r="AC54" i="1"/>
  <c r="AW54" i="1" s="1"/>
  <c r="AY54" i="1"/>
  <c r="AZ54" i="1" s="1"/>
  <c r="AC151" i="1"/>
  <c r="AW151" i="1" s="1"/>
  <c r="AY151" i="1"/>
  <c r="AZ151" i="1" s="1"/>
  <c r="AC415" i="1"/>
  <c r="AW415" i="1" s="1"/>
  <c r="AY415" i="1"/>
  <c r="AZ415" i="1" s="1"/>
  <c r="AC192" i="1"/>
  <c r="AW192" i="1" s="1"/>
  <c r="AY192" i="1"/>
  <c r="AZ192" i="1" s="1"/>
  <c r="AC219" i="1"/>
  <c r="AW219" i="1" s="1"/>
  <c r="AY219" i="1"/>
  <c r="AZ219" i="1" s="1"/>
  <c r="AC119" i="1"/>
  <c r="AW119" i="1" s="1"/>
  <c r="AY119" i="1"/>
  <c r="AZ119" i="1" s="1"/>
  <c r="AC491" i="1"/>
  <c r="AW491" i="1" s="1"/>
  <c r="AC61" i="1"/>
  <c r="AW61" i="1" s="1"/>
  <c r="AC292" i="1"/>
  <c r="AW292" i="1" s="1"/>
  <c r="AC200" i="1"/>
  <c r="AW200" i="1" s="1"/>
  <c r="AC51" i="1"/>
  <c r="AW51" i="1" s="1"/>
  <c r="AC34" i="1"/>
  <c r="AW34" i="1" s="1"/>
  <c r="AC249" i="1"/>
  <c r="AW249" i="1" s="1"/>
  <c r="AC371" i="1"/>
  <c r="AW371" i="1" s="1"/>
  <c r="AC188" i="1"/>
  <c r="AW188" i="1" s="1"/>
  <c r="AC285" i="1"/>
  <c r="AW285" i="1" s="1"/>
  <c r="AC234" i="1"/>
  <c r="AW234" i="1" s="1"/>
  <c r="AC255" i="1"/>
  <c r="AW255" i="1" s="1"/>
  <c r="AC169" i="1"/>
  <c r="AW169" i="1" s="1"/>
  <c r="AC125" i="1"/>
  <c r="AW125" i="1" s="1"/>
  <c r="AC197" i="1"/>
  <c r="AW197" i="1" s="1"/>
  <c r="AC411" i="1"/>
  <c r="AW411" i="1" s="1"/>
  <c r="AC141" i="1"/>
  <c r="AW141" i="1" s="1"/>
  <c r="AC94" i="1"/>
  <c r="AW94" i="1" s="1"/>
  <c r="AC179" i="1"/>
  <c r="AW179" i="1" s="1"/>
  <c r="AC247" i="1"/>
  <c r="AW247" i="1" s="1"/>
  <c r="AC221" i="1"/>
  <c r="AW221" i="1" s="1"/>
  <c r="AC404" i="1"/>
  <c r="AW404" i="1" s="1"/>
  <c r="AC283" i="1"/>
  <c r="AW283" i="1" s="1"/>
  <c r="AC79" i="1"/>
  <c r="AW79" i="1" s="1"/>
  <c r="AC131" i="1"/>
  <c r="AW131" i="1" s="1"/>
  <c r="AD30" i="1"/>
  <c r="CC30" i="1" s="1"/>
  <c r="AC106" i="1"/>
  <c r="AW106" i="1" s="1"/>
  <c r="AC457" i="1"/>
  <c r="AW457" i="1" s="1"/>
  <c r="AC403" i="1"/>
  <c r="AW403" i="1" s="1"/>
  <c r="AC271" i="1"/>
  <c r="AW271" i="1" s="1"/>
  <c r="AC475" i="1"/>
  <c r="AW475" i="1" s="1"/>
  <c r="AC400" i="1"/>
  <c r="AW400" i="1" s="1"/>
  <c r="AC493" i="1"/>
  <c r="AW493" i="1" s="1"/>
  <c r="AC355" i="1"/>
  <c r="AW355" i="1" s="1"/>
  <c r="AC19" i="1"/>
  <c r="AW19" i="1" s="1"/>
  <c r="AC158" i="1"/>
  <c r="AW158" i="1" s="1"/>
  <c r="AC48" i="1"/>
  <c r="AW48" i="1" s="1"/>
  <c r="AC437" i="1"/>
  <c r="AW437" i="1" s="1"/>
  <c r="AC107" i="1"/>
  <c r="AW107" i="1" s="1"/>
  <c r="AC111" i="1"/>
  <c r="AW111" i="1" s="1"/>
  <c r="AC76" i="1"/>
  <c r="AW76" i="1" s="1"/>
  <c r="AC102" i="1"/>
  <c r="AW102" i="1" s="1"/>
  <c r="AC50" i="1"/>
  <c r="AW50" i="1" s="1"/>
  <c r="AC59" i="1"/>
  <c r="AW59" i="1" s="1"/>
  <c r="AC309" i="1"/>
  <c r="AW309" i="1" s="1"/>
  <c r="AC467" i="1"/>
  <c r="AW467" i="1" s="1"/>
  <c r="AC231" i="1"/>
  <c r="AW231" i="1" s="1"/>
  <c r="AC413" i="1"/>
  <c r="AW413" i="1" s="1"/>
  <c r="AC172" i="1"/>
  <c r="AW172" i="1" s="1"/>
  <c r="AC65" i="1"/>
  <c r="AW65" i="1" s="1"/>
  <c r="AC456" i="1"/>
  <c r="AW456" i="1" s="1"/>
  <c r="AC395" i="1"/>
  <c r="AW395" i="1" s="1"/>
  <c r="AC311" i="1"/>
  <c r="AW311" i="1" s="1"/>
  <c r="AC480" i="1"/>
  <c r="AW480" i="1" s="1"/>
  <c r="AC499" i="1"/>
  <c r="AW499" i="1" s="1"/>
  <c r="AC182" i="1"/>
  <c r="AW182" i="1" s="1"/>
  <c r="AC91" i="1"/>
  <c r="AW91" i="1" s="1"/>
  <c r="AC144" i="1"/>
  <c r="AW144" i="1" s="1"/>
  <c r="AC170" i="1"/>
  <c r="AW170" i="1" s="1"/>
  <c r="AC137" i="1"/>
  <c r="AW137" i="1" s="1"/>
  <c r="AC228" i="1"/>
  <c r="AW228" i="1" s="1"/>
  <c r="AC85" i="1"/>
  <c r="AW85" i="1" s="1"/>
  <c r="AC424" i="1"/>
  <c r="AW424" i="1" s="1"/>
  <c r="AC195" i="1"/>
  <c r="AW195" i="1" s="1"/>
  <c r="AC215" i="1"/>
  <c r="AW215" i="1" s="1"/>
  <c r="AC278" i="1"/>
  <c r="AW278" i="1" s="1"/>
  <c r="AC196" i="1"/>
  <c r="AW196" i="1" s="1"/>
  <c r="AC470" i="1"/>
  <c r="AW470" i="1" s="1"/>
  <c r="AC191" i="1"/>
  <c r="AW191" i="1" s="1"/>
  <c r="AC113" i="1"/>
  <c r="AW113" i="1" s="1"/>
  <c r="AC93" i="1"/>
  <c r="AW93" i="1" s="1"/>
  <c r="AC74" i="1"/>
  <c r="AW74" i="1" s="1"/>
  <c r="AC212" i="1"/>
  <c r="AW212" i="1" s="1"/>
  <c r="AC455" i="1"/>
  <c r="AW455" i="1" s="1"/>
  <c r="AC293" i="1"/>
  <c r="AW293" i="1" s="1"/>
  <c r="AC53" i="1"/>
  <c r="AW53" i="1" s="1"/>
  <c r="AC383" i="1"/>
  <c r="AW383" i="1" s="1"/>
  <c r="AC33" i="1"/>
  <c r="AW33" i="1" s="1"/>
  <c r="AC460" i="1"/>
  <c r="AW460" i="1" s="1"/>
  <c r="AC82" i="1"/>
  <c r="AW82" i="1" s="1"/>
  <c r="AC241" i="1"/>
  <c r="AW241" i="1" s="1"/>
  <c r="AC128" i="1"/>
  <c r="AW128" i="1" s="1"/>
  <c r="AC117" i="1"/>
  <c r="AW117" i="1" s="1"/>
  <c r="AC140" i="1"/>
  <c r="AW140" i="1" s="1"/>
  <c r="AC18" i="1"/>
  <c r="AW18" i="1" s="1"/>
  <c r="AC339" i="1"/>
  <c r="AW339" i="1" s="1"/>
  <c r="AC469" i="1"/>
  <c r="AW469" i="1" s="1"/>
  <c r="AC239" i="1"/>
  <c r="AW239" i="1" s="1"/>
  <c r="AC294" i="1"/>
  <c r="AW294" i="1" s="1"/>
  <c r="AC304" i="1"/>
  <c r="AW304" i="1" s="1"/>
  <c r="AC244" i="1"/>
  <c r="AW244" i="1" s="1"/>
  <c r="AC495" i="1"/>
  <c r="AW495" i="1" s="1"/>
  <c r="AC397" i="1"/>
  <c r="AW397" i="1" s="1"/>
  <c r="AC175" i="1"/>
  <c r="AW175" i="1" s="1"/>
  <c r="AC335" i="1"/>
  <c r="AW335" i="1" s="1"/>
  <c r="AC118" i="1"/>
  <c r="AW118" i="1" s="1"/>
  <c r="AC359" i="1"/>
  <c r="AW359" i="1" s="1"/>
  <c r="AC226" i="1"/>
  <c r="AW226" i="1" s="1"/>
  <c r="AC237" i="1"/>
  <c r="AW237" i="1" s="1"/>
  <c r="AC46" i="1"/>
  <c r="AW46" i="1" s="1"/>
  <c r="AC270" i="1"/>
  <c r="AW270" i="1" s="1"/>
  <c r="AC36" i="1"/>
  <c r="AW36" i="1" s="1"/>
  <c r="AC205" i="1"/>
  <c r="AW205" i="1" s="1"/>
  <c r="AD218" i="1"/>
  <c r="CC218" i="1" s="1"/>
  <c r="AC108" i="1"/>
  <c r="AW108" i="1" s="1"/>
  <c r="AC207" i="1"/>
  <c r="AW207" i="1" s="1"/>
  <c r="AC203" i="1"/>
  <c r="AW203" i="1" s="1"/>
  <c r="AC67" i="1"/>
  <c r="AW67" i="1" s="1"/>
  <c r="AC267" i="1"/>
  <c r="AW267" i="1" s="1"/>
  <c r="AC419" i="1"/>
  <c r="AW419" i="1" s="1"/>
  <c r="AC70" i="1"/>
  <c r="AW70" i="1" s="1"/>
  <c r="AC324" i="1"/>
  <c r="AW324" i="1" s="1"/>
  <c r="AC253" i="1"/>
  <c r="AW253" i="1" s="1"/>
  <c r="AC269" i="1"/>
  <c r="AW269" i="1" s="1"/>
  <c r="AC143" i="1"/>
  <c r="AW143" i="1" s="1"/>
  <c r="AC428" i="1"/>
  <c r="AW428" i="1" s="1"/>
  <c r="AC193" i="1"/>
  <c r="AW193" i="1" s="1"/>
  <c r="AC84" i="1"/>
  <c r="AW84" i="1" s="1"/>
  <c r="AC99" i="1"/>
  <c r="AW99" i="1" s="1"/>
  <c r="AC162" i="1"/>
  <c r="AW162" i="1" s="1"/>
  <c r="AC265" i="1"/>
  <c r="AW265" i="1" s="1"/>
  <c r="AC262" i="1"/>
  <c r="AW262" i="1" s="1"/>
  <c r="AC154" i="1"/>
  <c r="AW154" i="1" s="1"/>
  <c r="AC361" i="1"/>
  <c r="AW361" i="1" s="1"/>
  <c r="AC353" i="1"/>
  <c r="AW353" i="1" s="1"/>
  <c r="AC68" i="1"/>
  <c r="AW68" i="1" s="1"/>
  <c r="AC40" i="1"/>
  <c r="AW40" i="1" s="1"/>
  <c r="AC161" i="1"/>
  <c r="AW161" i="1" s="1"/>
  <c r="AC189" i="1"/>
  <c r="AW189" i="1" s="1"/>
  <c r="AC351" i="1"/>
  <c r="AW351" i="1" s="1"/>
  <c r="AC97" i="1"/>
  <c r="AW97" i="1" s="1"/>
  <c r="AC261" i="1"/>
  <c r="AW261" i="1" s="1"/>
  <c r="AC443" i="1"/>
  <c r="AW443" i="1" s="1"/>
  <c r="AC348" i="1"/>
  <c r="AW348" i="1" s="1"/>
  <c r="AC296" i="1"/>
  <c r="AW296" i="1" s="1"/>
  <c r="AC43" i="1"/>
  <c r="AW43" i="1" s="1"/>
  <c r="AC166" i="1"/>
  <c r="AW166" i="1" s="1"/>
  <c r="AC479" i="1"/>
  <c r="AW479" i="1" s="1"/>
  <c r="AC184" i="1"/>
  <c r="AW184" i="1" s="1"/>
  <c r="AC246" i="1"/>
  <c r="AW246" i="1" s="1"/>
  <c r="AC202" i="1"/>
  <c r="AW202" i="1" s="1"/>
  <c r="AC135" i="1"/>
  <c r="AW135" i="1" s="1"/>
  <c r="AC109" i="1"/>
  <c r="AW109" i="1" s="1"/>
  <c r="AC384" i="1"/>
  <c r="AW384" i="1" s="1"/>
  <c r="AC399" i="1"/>
  <c r="AW399" i="1" s="1"/>
  <c r="AC497" i="1"/>
  <c r="AW497" i="1" s="1"/>
  <c r="AC220" i="1"/>
  <c r="AW220" i="1" s="1"/>
  <c r="AC277" i="1"/>
  <c r="AW277" i="1" s="1"/>
  <c r="AC409" i="1"/>
  <c r="AW409" i="1" s="1"/>
  <c r="AC396" i="1"/>
  <c r="AW396" i="1" s="1"/>
  <c r="AC439" i="1"/>
  <c r="AW439" i="1" s="1"/>
  <c r="AC488" i="1"/>
  <c r="AW488" i="1" s="1"/>
  <c r="AC319" i="1"/>
  <c r="AW319" i="1" s="1"/>
  <c r="AD263" i="1"/>
  <c r="CC263" i="1" s="1"/>
  <c r="AC238" i="1"/>
  <c r="AW238" i="1" s="1"/>
  <c r="AC56" i="1"/>
  <c r="AW56" i="1" s="1"/>
  <c r="AC133" i="1"/>
  <c r="AW133" i="1" s="1"/>
  <c r="AC252" i="1"/>
  <c r="AW252" i="1" s="1"/>
  <c r="AC230" i="1"/>
  <c r="AW230" i="1" s="1"/>
  <c r="AC214" i="1"/>
  <c r="AW214" i="1" s="1"/>
  <c r="AC112" i="1"/>
  <c r="AW112" i="1" s="1"/>
  <c r="AC288" i="1"/>
  <c r="AW288" i="1" s="1"/>
  <c r="AC298" i="1"/>
  <c r="AW298" i="1" s="1"/>
  <c r="AC332" i="1"/>
  <c r="AW332" i="1" s="1"/>
  <c r="AC134" i="1"/>
  <c r="AW134" i="1" s="1"/>
  <c r="AC286" i="1"/>
  <c r="AW286" i="1" s="1"/>
  <c r="AC104" i="1"/>
  <c r="AW104" i="1" s="1"/>
  <c r="AC146" i="1"/>
  <c r="AW146" i="1" s="1"/>
  <c r="AC101" i="1"/>
  <c r="AW101" i="1" s="1"/>
  <c r="AC223" i="1"/>
  <c r="AW223" i="1" s="1"/>
  <c r="AC115" i="1"/>
  <c r="AW115" i="1" s="1"/>
  <c r="AC37" i="1"/>
  <c r="AW37" i="1" s="1"/>
  <c r="AC222" i="1"/>
  <c r="AW222" i="1" s="1"/>
  <c r="AC303" i="1"/>
  <c r="AW303" i="1" s="1"/>
  <c r="AC186" i="1"/>
  <c r="AW186" i="1" s="1"/>
  <c r="AC152" i="1"/>
  <c r="AW152" i="1" s="1"/>
  <c r="AC95" i="1"/>
  <c r="AW95" i="1" s="1"/>
  <c r="AC471" i="1"/>
  <c r="AW471" i="1" s="1"/>
  <c r="AC340" i="1"/>
  <c r="AW340" i="1" s="1"/>
  <c r="AC198" i="1"/>
  <c r="AW198" i="1" s="1"/>
  <c r="AC308" i="1"/>
  <c r="AW308" i="1" s="1"/>
  <c r="AC42" i="1"/>
  <c r="AW42" i="1" s="1"/>
  <c r="AC328" i="1"/>
  <c r="AW328" i="1" s="1"/>
  <c r="AC431" i="1"/>
  <c r="AW431" i="1" s="1"/>
  <c r="AC484" i="1"/>
  <c r="AW484" i="1" s="1"/>
  <c r="AC217" i="1"/>
  <c r="AW217" i="1" s="1"/>
  <c r="AC407" i="1"/>
  <c r="AW407" i="1" s="1"/>
  <c r="AC77" i="1"/>
  <c r="AW77" i="1" s="1"/>
  <c r="AC266" i="1"/>
  <c r="AW266" i="1" s="1"/>
  <c r="AC216" i="1"/>
  <c r="AW216" i="1" s="1"/>
  <c r="AD420" i="1"/>
  <c r="CC420" i="1" s="1"/>
  <c r="AD441" i="1"/>
  <c r="CC441" i="1" s="1"/>
  <c r="AD64" i="1"/>
  <c r="CC64" i="1" s="1"/>
  <c r="AD357" i="1"/>
  <c r="CC357" i="1" s="1"/>
  <c r="AD477" i="1"/>
  <c r="CC477" i="1" s="1"/>
  <c r="AD39" i="1"/>
  <c r="CC39" i="1" s="1"/>
  <c r="AD415" i="1"/>
  <c r="CC415" i="1" s="1"/>
  <c r="AD63" i="1"/>
  <c r="CC63" i="1" s="1"/>
  <c r="AD358" i="1"/>
  <c r="CC358" i="1" s="1"/>
  <c r="AD449" i="1"/>
  <c r="CC449" i="1" s="1"/>
  <c r="AD498" i="1"/>
  <c r="CC498" i="1" s="1"/>
  <c r="AD427" i="1"/>
  <c r="CC427" i="1" s="1"/>
  <c r="AD405" i="1"/>
  <c r="CC405" i="1" s="1"/>
  <c r="AD447" i="1"/>
  <c r="CC447" i="1" s="1"/>
  <c r="AD402" i="1"/>
  <c r="CC402" i="1" s="1"/>
  <c r="AD232" i="1"/>
  <c r="CC232" i="1" s="1"/>
  <c r="AD333" i="1"/>
  <c r="CC333" i="1" s="1"/>
  <c r="AD210" i="1"/>
  <c r="CC210" i="1" s="1"/>
  <c r="AD72" i="1"/>
  <c r="CC72" i="1" s="1"/>
  <c r="AD483" i="1"/>
  <c r="CC483" i="1" s="1"/>
  <c r="AD12" i="1"/>
  <c r="CC12" i="1" s="1"/>
  <c r="AD139" i="1"/>
  <c r="CC139" i="1" s="1"/>
  <c r="AD429" i="1"/>
  <c r="CC429" i="1" s="1"/>
  <c r="AD401" i="1"/>
  <c r="CC401" i="1" s="1"/>
  <c r="AD391" i="1"/>
  <c r="CC391" i="1" s="1"/>
  <c r="AD352" i="1"/>
  <c r="CC352" i="1" s="1"/>
  <c r="AD451" i="1"/>
  <c r="CC451" i="1" s="1"/>
  <c r="AD240" i="1"/>
  <c r="CC240" i="1" s="1"/>
  <c r="AD494" i="1"/>
  <c r="CC494" i="1" s="1"/>
  <c r="AD485" i="1"/>
  <c r="CC485" i="1" s="1"/>
  <c r="AD386" i="1"/>
  <c r="CC386" i="1" s="1"/>
  <c r="AD81" i="1"/>
  <c r="CC81" i="1" s="1"/>
  <c r="AD425" i="1"/>
  <c r="CC425" i="1" s="1"/>
  <c r="AD24" i="1"/>
  <c r="CC24" i="1" s="1"/>
  <c r="AD23" i="1"/>
  <c r="CC23" i="1" s="1"/>
  <c r="AD132" i="1"/>
  <c r="CC132" i="1" s="1"/>
  <c r="AD305" i="1"/>
  <c r="CC305" i="1" s="1"/>
  <c r="AD489" i="1"/>
  <c r="CC489" i="1" s="1"/>
  <c r="AD482" i="1"/>
  <c r="CC482" i="1" s="1"/>
  <c r="AD224" i="1"/>
  <c r="CC224" i="1" s="1"/>
  <c r="AD349" i="1"/>
  <c r="CC349" i="1" s="1"/>
  <c r="AD380" i="1"/>
  <c r="CC380" i="1" s="1"/>
  <c r="AD450" i="1"/>
  <c r="CC450" i="1" s="1"/>
  <c r="AD181" i="1"/>
  <c r="CC181" i="1" s="1"/>
  <c r="AD338" i="1"/>
  <c r="CC338" i="1" s="1"/>
  <c r="AD463" i="1"/>
  <c r="CC463" i="1" s="1"/>
  <c r="AD347" i="1"/>
  <c r="CC347" i="1" s="1"/>
  <c r="AD280" i="1"/>
  <c r="CC280" i="1" s="1"/>
  <c r="AD432" i="1"/>
  <c r="CC432" i="1" s="1"/>
  <c r="AD201" i="1"/>
  <c r="CC201" i="1" s="1"/>
  <c r="AD225" i="1"/>
  <c r="CC225" i="1" s="1"/>
  <c r="AD291" i="1"/>
  <c r="CC291" i="1" s="1"/>
  <c r="AD157" i="1"/>
  <c r="CC157" i="1" s="1"/>
  <c r="AD345" i="1"/>
  <c r="CC345" i="1" s="1"/>
  <c r="AD342" i="1"/>
  <c r="CC342" i="1" s="1"/>
  <c r="AD453" i="1"/>
  <c r="CC453" i="1" s="1"/>
  <c r="AD408" i="1"/>
  <c r="CC408" i="1" s="1"/>
  <c r="AD365" i="1"/>
  <c r="CC365" i="1" s="1"/>
  <c r="AD153" i="1"/>
  <c r="CC153" i="1" s="1"/>
  <c r="AD272" i="1"/>
  <c r="CC272" i="1" s="1"/>
  <c r="AD204" i="1"/>
  <c r="CC204" i="1" s="1"/>
  <c r="AD248" i="1"/>
  <c r="CC248" i="1" s="1"/>
  <c r="AD474" i="1"/>
  <c r="CC474" i="1" s="1"/>
  <c r="AD363" i="1"/>
  <c r="CC363" i="1" s="1"/>
  <c r="AD149" i="1"/>
  <c r="CC149" i="1" s="1"/>
  <c r="AD387" i="1"/>
  <c r="CC387" i="1" s="1"/>
  <c r="AD370" i="1"/>
  <c r="CC370" i="1" s="1"/>
  <c r="AD176" i="1"/>
  <c r="CC176" i="1" s="1"/>
  <c r="AD366" i="1"/>
  <c r="CC366" i="1" s="1"/>
  <c r="AD314" i="1"/>
  <c r="CC314" i="1" s="1"/>
  <c r="AD31" i="1"/>
  <c r="CC31" i="1" s="1"/>
  <c r="AD138" i="1"/>
  <c r="CC138" i="1" s="1"/>
  <c r="AD86" i="1"/>
  <c r="CC86" i="1" s="1"/>
  <c r="AD393" i="1"/>
  <c r="CC393" i="1" s="1"/>
  <c r="AD60" i="1"/>
  <c r="CC60" i="1" s="1"/>
  <c r="AD27" i="1"/>
  <c r="CC27" i="1" s="1"/>
  <c r="AD264" i="1"/>
  <c r="CC264" i="1" s="1"/>
  <c r="AD22" i="1"/>
  <c r="CC22" i="1" s="1"/>
  <c r="AD496" i="1"/>
  <c r="CC496" i="1" s="1"/>
  <c r="AD490" i="1"/>
  <c r="CC490" i="1" s="1"/>
  <c r="AD92" i="1"/>
  <c r="CC92" i="1" s="1"/>
  <c r="AD243" i="1"/>
  <c r="CC243" i="1" s="1"/>
  <c r="AD289" i="1"/>
  <c r="CC289" i="1" s="1"/>
  <c r="AD459" i="1"/>
  <c r="CC459" i="1" s="1"/>
  <c r="AD310" i="1"/>
  <c r="CC310" i="1" s="1"/>
  <c r="AD165" i="1"/>
  <c r="CC165" i="1" s="1"/>
  <c r="AD136" i="1"/>
  <c r="CC136" i="1" s="1"/>
  <c r="AD75" i="1"/>
  <c r="CC75" i="1" s="1"/>
  <c r="AD336" i="1"/>
  <c r="CC336" i="1" s="1"/>
  <c r="AD316" i="1"/>
  <c r="CC316" i="1" s="1"/>
  <c r="AD116" i="1"/>
  <c r="CC116" i="1" s="1"/>
  <c r="AD368" i="1"/>
  <c r="CC368" i="1" s="1"/>
  <c r="AD481" i="1"/>
  <c r="CC481" i="1" s="1"/>
  <c r="AD433" i="1"/>
  <c r="CC433" i="1" s="1"/>
  <c r="AD41" i="1"/>
  <c r="CC41" i="1" s="1"/>
  <c r="AD440" i="1"/>
  <c r="CC440" i="1" s="1"/>
  <c r="AD25" i="1"/>
  <c r="CC25" i="1" s="1"/>
  <c r="AD29" i="1"/>
  <c r="CC29" i="1" s="1"/>
  <c r="AD147" i="1"/>
  <c r="CC147" i="1" s="1"/>
  <c r="AD281" i="1"/>
  <c r="CC281" i="1" s="1"/>
  <c r="AD55" i="1"/>
  <c r="CC55" i="1" s="1"/>
  <c r="AD110" i="1"/>
  <c r="CC110" i="1" s="1"/>
  <c r="AD322" i="1"/>
  <c r="CC322" i="1" s="1"/>
  <c r="AD105" i="1"/>
  <c r="CC105" i="1" s="1"/>
  <c r="AD346" i="1"/>
  <c r="CC346" i="1" s="1"/>
  <c r="AD254" i="1"/>
  <c r="CC254" i="1" s="1"/>
  <c r="AD145" i="1"/>
  <c r="CC145" i="1" s="1"/>
  <c r="AD337" i="1"/>
  <c r="CC337" i="1" s="1"/>
  <c r="AD374" i="1"/>
  <c r="CC374" i="1" s="1"/>
  <c r="AD445" i="1"/>
  <c r="CC445" i="1" s="1"/>
  <c r="AD344" i="1"/>
  <c r="CC344" i="1" s="1"/>
  <c r="AD461" i="1"/>
  <c r="CC461" i="1" s="1"/>
  <c r="AD448" i="1"/>
  <c r="CC448" i="1" s="1"/>
  <c r="AD173" i="1"/>
  <c r="CC173" i="1" s="1"/>
  <c r="AD9" i="1"/>
  <c r="CC9" i="1" s="1"/>
  <c r="AD487" i="1"/>
  <c r="CC487" i="1" s="1"/>
  <c r="AD58" i="1"/>
  <c r="CC58" i="1" s="1"/>
  <c r="AD14" i="1"/>
  <c r="CC14" i="1" s="1"/>
  <c r="AD21" i="1"/>
  <c r="CC21" i="1" s="1"/>
  <c r="AD389" i="1"/>
  <c r="CC389" i="1" s="1"/>
  <c r="AD290" i="1"/>
  <c r="CC290" i="1" s="1"/>
  <c r="AD57" i="1"/>
  <c r="CC57" i="1" s="1"/>
  <c r="AD385" i="1"/>
  <c r="CC385" i="1" s="1"/>
  <c r="AD142" i="1"/>
  <c r="CC142" i="1" s="1"/>
  <c r="AD438" i="1"/>
  <c r="CC438" i="1" s="1"/>
  <c r="AD71" i="1"/>
  <c r="CC71" i="1" s="1"/>
  <c r="AD312" i="1"/>
  <c r="CC312" i="1" s="1"/>
  <c r="AD444" i="1"/>
  <c r="CC444" i="1" s="1"/>
  <c r="AD26" i="1"/>
  <c r="CC26" i="1" s="1"/>
  <c r="AD394" i="1"/>
  <c r="CC394" i="1" s="1"/>
  <c r="AD45" i="1"/>
  <c r="CC45" i="1" s="1"/>
  <c r="AD388" i="1"/>
  <c r="CC388" i="1" s="1"/>
  <c r="AD233" i="1"/>
  <c r="CC233" i="1" s="1"/>
  <c r="AD15" i="1"/>
  <c r="CC15" i="1" s="1"/>
  <c r="AD148" i="1"/>
  <c r="CC148" i="1" s="1"/>
  <c r="AD96" i="1"/>
  <c r="CC96" i="1" s="1"/>
  <c r="AD376" i="1"/>
  <c r="CC376" i="1" s="1"/>
  <c r="AD356" i="1"/>
  <c r="CC356" i="1" s="1"/>
  <c r="AD416" i="1"/>
  <c r="CC416" i="1" s="1"/>
  <c r="AD476" i="1"/>
  <c r="CC476" i="1" s="1"/>
  <c r="AD330" i="1"/>
  <c r="CC330" i="1" s="1"/>
  <c r="AD126" i="1"/>
  <c r="CC126" i="1" s="1"/>
  <c r="AD168" i="1"/>
  <c r="CC168" i="1" s="1"/>
  <c r="AD129" i="1"/>
  <c r="CC129" i="1" s="1"/>
  <c r="AD242" i="1"/>
  <c r="CC242" i="1" s="1"/>
  <c r="AD123" i="1"/>
  <c r="CC123" i="1" s="1"/>
  <c r="AD320" i="1"/>
  <c r="CC320" i="1" s="1"/>
  <c r="AD473" i="1"/>
  <c r="CC473" i="1" s="1"/>
  <c r="AD317" i="1"/>
  <c r="CC317" i="1" s="1"/>
  <c r="AD121" i="1"/>
  <c r="CC121" i="1" s="1"/>
  <c r="AD199" i="1"/>
  <c r="CC199" i="1" s="1"/>
  <c r="AD274" i="1"/>
  <c r="CC274" i="1" s="1"/>
  <c r="AD414" i="1"/>
  <c r="CC414" i="1" s="1"/>
  <c r="AD178" i="1"/>
  <c r="CC178" i="1" s="1"/>
  <c r="AD392" i="1"/>
  <c r="CC392" i="1" s="1"/>
  <c r="AD377" i="1"/>
  <c r="CC377" i="1" s="1"/>
  <c r="AD187" i="1"/>
  <c r="CC187" i="1" s="1"/>
  <c r="AD11" i="1"/>
  <c r="CC11" i="1" s="1"/>
  <c r="AD20" i="1"/>
  <c r="CC20" i="1" s="1"/>
  <c r="AD500" i="1"/>
  <c r="CC500" i="1" s="1"/>
  <c r="AD8" i="1"/>
  <c r="CC8" i="1" s="1"/>
  <c r="AD62" i="1"/>
  <c r="CC62" i="1" s="1"/>
  <c r="AD452" i="1"/>
  <c r="CC452" i="1" s="1"/>
  <c r="AD87" i="1"/>
  <c r="CC87" i="1" s="1"/>
  <c r="AD163" i="1"/>
  <c r="CC163" i="1" s="1"/>
  <c r="AD100" i="1"/>
  <c r="CC100" i="1" s="1"/>
  <c r="AD297" i="1"/>
  <c r="CC297" i="1" s="1"/>
  <c r="AD32" i="1"/>
  <c r="CC32" i="1" s="1"/>
  <c r="AD300" i="1"/>
  <c r="CC300" i="1" s="1"/>
  <c r="AD160" i="1"/>
  <c r="CC160" i="1" s="1"/>
  <c r="AD17" i="1"/>
  <c r="CC17" i="1" s="1"/>
  <c r="AD276" i="1"/>
  <c r="CC276" i="1" s="1"/>
  <c r="AD464" i="1"/>
  <c r="CC464" i="1" s="1"/>
  <c r="AD245" i="1"/>
  <c r="CC245" i="1" s="1"/>
  <c r="AD7" i="1"/>
  <c r="CC7" i="1" s="1"/>
  <c r="BV159" i="1" l="1"/>
  <c r="AD422" i="1"/>
  <c r="CC422" i="1" s="1"/>
  <c r="BV62" i="1"/>
  <c r="AD211" i="1"/>
  <c r="CC211" i="1" s="1"/>
  <c r="AD159" i="1"/>
  <c r="CC159" i="1" s="1"/>
  <c r="BV422" i="1"/>
  <c r="BV252" i="1"/>
  <c r="BV339" i="1"/>
  <c r="BV354" i="1"/>
  <c r="BV120" i="1"/>
  <c r="BV399" i="1"/>
  <c r="BV228" i="1"/>
  <c r="BV491" i="1"/>
  <c r="BV434" i="1"/>
  <c r="BV268" i="1"/>
  <c r="BV198" i="1"/>
  <c r="BV384" i="1"/>
  <c r="BV140" i="1"/>
  <c r="BV413" i="1"/>
  <c r="BV255" i="1"/>
  <c r="BV302" i="1"/>
  <c r="BV104" i="1"/>
  <c r="BV203" i="1"/>
  <c r="BV19" i="1"/>
  <c r="BV177" i="1"/>
  <c r="BV83" i="1"/>
  <c r="BV306" i="1"/>
  <c r="BV128" i="1"/>
  <c r="BV73" i="1"/>
  <c r="BV202" i="1"/>
  <c r="BV191" i="1"/>
  <c r="BV219" i="1"/>
  <c r="BV275" i="1"/>
  <c r="BV103" i="1"/>
  <c r="BV332" i="1"/>
  <c r="BV82" i="1"/>
  <c r="BV192" i="1"/>
  <c r="BV262" i="1"/>
  <c r="BV65" i="1"/>
  <c r="BV183" i="1"/>
  <c r="BV308" i="1"/>
  <c r="BV265" i="1"/>
  <c r="BV172" i="1"/>
  <c r="BV54" i="1"/>
  <c r="BV378" i="1"/>
  <c r="BV162" i="1"/>
  <c r="BV158" i="1"/>
  <c r="BV350" i="1"/>
  <c r="BV185" i="1"/>
  <c r="BV340" i="1"/>
  <c r="BV99" i="1"/>
  <c r="BV117" i="1"/>
  <c r="BV231" i="1"/>
  <c r="BV119" i="1"/>
  <c r="BV313" i="1"/>
  <c r="BV174" i="1"/>
  <c r="BV135" i="1"/>
  <c r="BV175" i="1"/>
  <c r="BV89" i="1"/>
  <c r="BV406" i="1"/>
  <c r="BV266" i="1"/>
  <c r="BV189" i="1"/>
  <c r="BV241" i="1"/>
  <c r="BV493" i="1"/>
  <c r="BV435" i="1"/>
  <c r="BV88" i="1"/>
  <c r="BV421" i="1"/>
  <c r="BV423" i="1"/>
  <c r="BV246" i="1"/>
  <c r="BV59" i="1"/>
  <c r="BV398" i="1"/>
  <c r="BV66" i="1"/>
  <c r="BV407" i="1"/>
  <c r="BV298" i="1"/>
  <c r="BV40" i="1"/>
  <c r="BV460" i="1"/>
  <c r="BV499" i="1"/>
  <c r="BV249" i="1"/>
  <c r="BV78" i="1"/>
  <c r="BV458" i="1"/>
  <c r="BV44" i="1"/>
  <c r="BV13" i="1"/>
  <c r="BV217" i="1"/>
  <c r="BV303" i="1"/>
  <c r="BV288" i="1"/>
  <c r="BV396" i="1"/>
  <c r="BV479" i="1"/>
  <c r="BV68" i="1"/>
  <c r="BV269" i="1"/>
  <c r="BV36" i="1"/>
  <c r="BV304" i="1"/>
  <c r="BV33" i="1"/>
  <c r="BV278" i="1"/>
  <c r="BV480" i="1"/>
  <c r="BV102" i="1"/>
  <c r="BV271" i="1"/>
  <c r="BV94" i="1"/>
  <c r="BV34" i="1"/>
  <c r="BV190" i="1"/>
  <c r="BV171" i="1"/>
  <c r="BV98" i="1"/>
  <c r="BV417" i="1"/>
  <c r="BV334" i="1"/>
  <c r="BV367" i="1"/>
  <c r="BV259" i="1"/>
  <c r="BV497" i="1"/>
  <c r="BV455" i="1"/>
  <c r="BV125" i="1"/>
  <c r="BV364" i="1"/>
  <c r="BV492" i="1"/>
  <c r="BV369" i="1"/>
  <c r="BV133" i="1"/>
  <c r="BV359" i="1"/>
  <c r="BV48" i="1"/>
  <c r="BV454" i="1"/>
  <c r="BV472" i="1"/>
  <c r="BV67" i="1"/>
  <c r="BV410" i="1"/>
  <c r="BV372" i="1"/>
  <c r="BV109" i="1"/>
  <c r="BV93" i="1"/>
  <c r="BV47" i="1"/>
  <c r="BV446" i="1"/>
  <c r="BV418" i="1"/>
  <c r="BV471" i="1"/>
  <c r="BV84" i="1"/>
  <c r="BV113" i="1"/>
  <c r="BV355" i="1"/>
  <c r="BV404" i="1"/>
  <c r="BV501" i="1"/>
  <c r="BV95" i="1"/>
  <c r="BV108" i="1"/>
  <c r="BV309" i="1"/>
  <c r="BV150" i="1"/>
  <c r="BV382" i="1"/>
  <c r="BV488" i="1"/>
  <c r="BV428" i="1"/>
  <c r="BV182" i="1"/>
  <c r="BV247" i="1"/>
  <c r="BV260" i="1"/>
  <c r="BV16" i="1"/>
  <c r="BV439" i="1"/>
  <c r="BV205" i="1"/>
  <c r="BV196" i="1"/>
  <c r="BV475" i="1"/>
  <c r="BV258" i="1"/>
  <c r="BV227" i="1"/>
  <c r="BV484" i="1"/>
  <c r="BV222" i="1"/>
  <c r="BV112" i="1"/>
  <c r="BV409" i="1"/>
  <c r="BV166" i="1"/>
  <c r="BV353" i="1"/>
  <c r="BV253" i="1"/>
  <c r="BV270" i="1"/>
  <c r="BV294" i="1"/>
  <c r="BV383" i="1"/>
  <c r="BV215" i="1"/>
  <c r="BV311" i="1"/>
  <c r="BV76" i="1"/>
  <c r="BV403" i="1"/>
  <c r="BV141" i="1"/>
  <c r="BV51" i="1"/>
  <c r="BV415" i="1"/>
  <c r="BV209" i="1"/>
  <c r="BV315" i="1"/>
  <c r="BV318" i="1"/>
  <c r="BV35" i="1"/>
  <c r="BV326" i="1"/>
  <c r="BV180" i="1"/>
  <c r="BV284" i="1"/>
  <c r="BV279" i="1"/>
  <c r="BV122" i="1"/>
  <c r="BV49" i="1"/>
  <c r="BV301" i="1"/>
  <c r="BV213" i="1"/>
  <c r="BV42" i="1"/>
  <c r="BV419" i="1"/>
  <c r="BV85" i="1"/>
  <c r="BV325" i="1"/>
  <c r="BV442" i="1"/>
  <c r="BV167" i="1"/>
  <c r="BV443" i="1"/>
  <c r="BV212" i="1"/>
  <c r="BV169" i="1"/>
  <c r="BV257" i="1"/>
  <c r="BV90" i="1"/>
  <c r="BV362" i="1"/>
  <c r="BV56" i="1"/>
  <c r="BV74" i="1"/>
  <c r="BV194" i="1"/>
  <c r="BV426" i="1"/>
  <c r="BV238" i="1"/>
  <c r="BV335" i="1"/>
  <c r="BV283" i="1"/>
  <c r="BV80" i="1"/>
  <c r="BV486" i="1"/>
  <c r="BV286" i="1"/>
  <c r="BV207" i="1"/>
  <c r="BV467" i="1"/>
  <c r="BV285" i="1"/>
  <c r="BV430" i="1"/>
  <c r="BV287" i="1"/>
  <c r="BV319" i="1"/>
  <c r="BV397" i="1"/>
  <c r="BV188" i="1"/>
  <c r="BV156" i="1"/>
  <c r="BV466" i="1"/>
  <c r="AD369" i="1"/>
  <c r="CC369" i="1" s="1"/>
  <c r="BV77" i="1"/>
  <c r="BV495" i="1"/>
  <c r="BV371" i="1"/>
  <c r="BV28" i="1"/>
  <c r="BV373" i="1"/>
  <c r="BV143" i="1"/>
  <c r="BV179" i="1"/>
  <c r="BV277" i="1"/>
  <c r="BV46" i="1"/>
  <c r="BV195" i="1"/>
  <c r="BV457" i="1"/>
  <c r="BV390" i="1"/>
  <c r="BV468" i="1"/>
  <c r="BV10" i="1"/>
  <c r="BV208" i="1"/>
  <c r="BV52" i="1"/>
  <c r="BV341" i="1"/>
  <c r="BV379" i="1"/>
  <c r="BV250" i="1"/>
  <c r="BV211" i="1"/>
  <c r="BV327" i="1"/>
  <c r="BV223" i="1"/>
  <c r="BV348" i="1"/>
  <c r="BV226" i="1"/>
  <c r="BV437" i="1"/>
  <c r="BV61" i="1"/>
  <c r="BV256" i="1"/>
  <c r="BV101" i="1"/>
  <c r="BV267" i="1"/>
  <c r="BV18" i="1"/>
  <c r="BV131" i="1"/>
  <c r="BV124" i="1"/>
  <c r="BV229" i="1"/>
  <c r="BV360" i="1"/>
  <c r="BV146" i="1"/>
  <c r="BV261" i="1"/>
  <c r="BV118" i="1"/>
  <c r="BV137" i="1"/>
  <c r="BV79" i="1"/>
  <c r="BV307" i="1"/>
  <c r="BV282" i="1"/>
  <c r="BV97" i="1"/>
  <c r="BV170" i="1"/>
  <c r="BV234" i="1"/>
  <c r="BV130" i="1"/>
  <c r="BV295" i="1"/>
  <c r="BV216" i="1"/>
  <c r="BV351" i="1"/>
  <c r="BV144" i="1"/>
  <c r="BV251" i="1"/>
  <c r="BV478" i="1"/>
  <c r="BV323" i="1"/>
  <c r="BV134" i="1"/>
  <c r="BV193" i="1"/>
  <c r="BV91" i="1"/>
  <c r="BV221" i="1"/>
  <c r="BV375" i="1"/>
  <c r="BV273" i="1"/>
  <c r="BV152" i="1"/>
  <c r="BV161" i="1"/>
  <c r="BV470" i="1"/>
  <c r="BV400" i="1"/>
  <c r="BV114" i="1"/>
  <c r="BV436" i="1"/>
  <c r="BV38" i="1"/>
  <c r="BV186" i="1"/>
  <c r="BV184" i="1"/>
  <c r="BV244" i="1"/>
  <c r="BV50" i="1"/>
  <c r="BV206" i="1"/>
  <c r="BV343" i="1"/>
  <c r="BV164" i="1"/>
  <c r="BV69" i="1"/>
  <c r="BV235" i="1"/>
  <c r="BV329" i="1"/>
  <c r="AD362" i="1"/>
  <c r="CC362" i="1" s="1"/>
  <c r="BV431" i="1"/>
  <c r="BV37" i="1"/>
  <c r="BV214" i="1"/>
  <c r="BV43" i="1"/>
  <c r="BV361" i="1"/>
  <c r="BV324" i="1"/>
  <c r="BV239" i="1"/>
  <c r="BV53" i="1"/>
  <c r="BV395" i="1"/>
  <c r="BV111" i="1"/>
  <c r="BV411" i="1"/>
  <c r="BV200" i="1"/>
  <c r="BV328" i="1"/>
  <c r="BV115" i="1"/>
  <c r="BV230" i="1"/>
  <c r="BV220" i="1"/>
  <c r="BV296" i="1"/>
  <c r="BV154" i="1"/>
  <c r="BV70" i="1"/>
  <c r="BV237" i="1"/>
  <c r="BV469" i="1"/>
  <c r="BV293" i="1"/>
  <c r="BV424" i="1"/>
  <c r="BV456" i="1"/>
  <c r="BV107" i="1"/>
  <c r="BV106" i="1"/>
  <c r="BV197" i="1"/>
  <c r="BV292" i="1"/>
  <c r="BV151" i="1"/>
  <c r="BV299" i="1"/>
  <c r="BV462" i="1"/>
  <c r="BV465" i="1"/>
  <c r="BV155" i="1"/>
  <c r="BV127" i="1"/>
  <c r="BV381" i="1"/>
  <c r="BV321" i="1"/>
  <c r="BV412" i="1"/>
  <c r="BV331" i="1"/>
  <c r="BV236" i="1"/>
  <c r="AD38" i="1"/>
  <c r="CC38" i="1" s="1"/>
  <c r="AD327" i="1"/>
  <c r="CC327" i="1" s="1"/>
  <c r="AD13" i="1"/>
  <c r="CC13" i="1" s="1"/>
  <c r="AD213" i="1"/>
  <c r="CC213" i="1" s="1"/>
  <c r="AD466" i="1"/>
  <c r="CC466" i="1" s="1"/>
  <c r="AD329" i="1"/>
  <c r="CC329" i="1" s="1"/>
  <c r="AD430" i="1"/>
  <c r="CC430" i="1" s="1"/>
  <c r="AD295" i="1"/>
  <c r="CC295" i="1" s="1"/>
  <c r="AD423" i="1"/>
  <c r="CC423" i="1" s="1"/>
  <c r="AD282" i="1"/>
  <c r="CC282" i="1" s="1"/>
  <c r="AD174" i="1"/>
  <c r="CC174" i="1" s="1"/>
  <c r="AD16" i="1"/>
  <c r="CC16" i="1" s="1"/>
  <c r="AD426" i="1"/>
  <c r="CC426" i="1" s="1"/>
  <c r="AD185" i="1"/>
  <c r="CC185" i="1" s="1"/>
  <c r="AD418" i="1"/>
  <c r="CC418" i="1" s="1"/>
  <c r="AD323" i="1"/>
  <c r="CC323" i="1" s="1"/>
  <c r="AD268" i="1"/>
  <c r="CC268" i="1" s="1"/>
  <c r="AD236" i="1"/>
  <c r="CC236" i="1" s="1"/>
  <c r="AD301" i="1"/>
  <c r="CC301" i="1" s="1"/>
  <c r="AD120" i="1"/>
  <c r="CC120" i="1" s="1"/>
  <c r="AD412" i="1"/>
  <c r="CC412" i="1" s="1"/>
  <c r="AD331" i="1"/>
  <c r="CC331" i="1" s="1"/>
  <c r="AD341" i="1"/>
  <c r="CC341" i="1" s="1"/>
  <c r="AD259" i="1"/>
  <c r="CC259" i="1" s="1"/>
  <c r="AD381" i="1"/>
  <c r="CC381" i="1" s="1"/>
  <c r="AD379" i="1"/>
  <c r="CC379" i="1" s="1"/>
  <c r="AD49" i="1"/>
  <c r="CC49" i="1" s="1"/>
  <c r="AD318" i="1"/>
  <c r="CC318" i="1" s="1"/>
  <c r="AD279" i="1"/>
  <c r="CC279" i="1" s="1"/>
  <c r="AD360" i="1"/>
  <c r="CC360" i="1" s="1"/>
  <c r="AD103" i="1"/>
  <c r="CC103" i="1" s="1"/>
  <c r="AD390" i="1"/>
  <c r="CC390" i="1" s="1"/>
  <c r="AD284" i="1"/>
  <c r="CC284" i="1" s="1"/>
  <c r="AD458" i="1"/>
  <c r="CC458" i="1" s="1"/>
  <c r="AD334" i="1"/>
  <c r="CC334" i="1" s="1"/>
  <c r="AD167" i="1"/>
  <c r="CC167" i="1" s="1"/>
  <c r="AD367" i="1"/>
  <c r="CC367" i="1" s="1"/>
  <c r="AD250" i="1"/>
  <c r="CC250" i="1" s="1"/>
  <c r="AD326" i="1"/>
  <c r="CC326" i="1" s="1"/>
  <c r="AD52" i="1"/>
  <c r="CC52" i="1" s="1"/>
  <c r="AD235" i="1"/>
  <c r="CC235" i="1" s="1"/>
  <c r="AD321" i="1"/>
  <c r="CC321" i="1" s="1"/>
  <c r="AD398" i="1"/>
  <c r="CC398" i="1" s="1"/>
  <c r="AD35" i="1"/>
  <c r="CC35" i="1" s="1"/>
  <c r="AD122" i="1"/>
  <c r="CC122" i="1" s="1"/>
  <c r="AD183" i="1"/>
  <c r="CC183" i="1" s="1"/>
  <c r="AD472" i="1"/>
  <c r="CC472" i="1" s="1"/>
  <c r="AD406" i="1"/>
  <c r="CC406" i="1" s="1"/>
  <c r="AD44" i="1"/>
  <c r="CC44" i="1" s="1"/>
  <c r="AD66" i="1"/>
  <c r="CC66" i="1" s="1"/>
  <c r="AD171" i="1"/>
  <c r="CC171" i="1" s="1"/>
  <c r="AD69" i="1"/>
  <c r="CC69" i="1" s="1"/>
  <c r="AD227" i="1"/>
  <c r="CC227" i="1" s="1"/>
  <c r="AD350" i="1"/>
  <c r="CC350" i="1" s="1"/>
  <c r="AD287" i="1"/>
  <c r="CC287" i="1" s="1"/>
  <c r="AD256" i="1"/>
  <c r="CC256" i="1" s="1"/>
  <c r="AD78" i="1"/>
  <c r="CC78" i="1" s="1"/>
  <c r="AD306" i="1"/>
  <c r="CC306" i="1" s="1"/>
  <c r="AD378" i="1"/>
  <c r="CC378" i="1" s="1"/>
  <c r="AD492" i="1"/>
  <c r="CC492" i="1" s="1"/>
  <c r="AD501" i="1"/>
  <c r="CC501" i="1" s="1"/>
  <c r="AD436" i="1"/>
  <c r="CC436" i="1" s="1"/>
  <c r="AD421" i="1"/>
  <c r="CC421" i="1" s="1"/>
  <c r="AD417" i="1"/>
  <c r="CC417" i="1" s="1"/>
  <c r="AD90" i="1"/>
  <c r="CC90" i="1" s="1"/>
  <c r="AD302" i="1"/>
  <c r="CC302" i="1" s="1"/>
  <c r="AD28" i="1"/>
  <c r="CC28" i="1" s="1"/>
  <c r="AD372" i="1"/>
  <c r="CC372" i="1" s="1"/>
  <c r="AD273" i="1"/>
  <c r="CC273" i="1" s="1"/>
  <c r="AD486" i="1"/>
  <c r="CC486" i="1" s="1"/>
  <c r="AD373" i="1"/>
  <c r="CC373" i="1" s="1"/>
  <c r="AD382" i="1"/>
  <c r="CC382" i="1" s="1"/>
  <c r="AD313" i="1"/>
  <c r="CC313" i="1" s="1"/>
  <c r="AD164" i="1"/>
  <c r="CC164" i="1" s="1"/>
  <c r="AD354" i="1"/>
  <c r="CC354" i="1" s="1"/>
  <c r="AD257" i="1"/>
  <c r="CC257" i="1" s="1"/>
  <c r="AD127" i="1"/>
  <c r="CC127" i="1" s="1"/>
  <c r="AD364" i="1"/>
  <c r="CC364" i="1" s="1"/>
  <c r="AD325" i="1"/>
  <c r="CC325" i="1" s="1"/>
  <c r="AD462" i="1"/>
  <c r="CC462" i="1" s="1"/>
  <c r="AD454" i="1"/>
  <c r="CC454" i="1" s="1"/>
  <c r="AD442" i="1"/>
  <c r="CC442" i="1" s="1"/>
  <c r="AD155" i="1"/>
  <c r="CC155" i="1" s="1"/>
  <c r="AD434" i="1"/>
  <c r="CC434" i="1" s="1"/>
  <c r="AD465" i="1"/>
  <c r="CC465" i="1" s="1"/>
  <c r="AD229" i="1"/>
  <c r="CC229" i="1" s="1"/>
  <c r="AD73" i="1"/>
  <c r="CC73" i="1" s="1"/>
  <c r="AD251" i="1"/>
  <c r="CC251" i="1" s="1"/>
  <c r="AD260" i="1"/>
  <c r="CC260" i="1" s="1"/>
  <c r="AD375" i="1"/>
  <c r="CC375" i="1" s="1"/>
  <c r="AD89" i="1"/>
  <c r="CC89" i="1" s="1"/>
  <c r="AD114" i="1"/>
  <c r="CC114" i="1" s="1"/>
  <c r="AD180" i="1"/>
  <c r="CC180" i="1" s="1"/>
  <c r="AD468" i="1"/>
  <c r="CC468" i="1" s="1"/>
  <c r="AD190" i="1"/>
  <c r="CC190" i="1" s="1"/>
  <c r="AD194" i="1"/>
  <c r="CC194" i="1" s="1"/>
  <c r="AD80" i="1"/>
  <c r="CC80" i="1" s="1"/>
  <c r="AD156" i="1"/>
  <c r="CC156" i="1" s="1"/>
  <c r="AD130" i="1"/>
  <c r="CC130" i="1" s="1"/>
  <c r="AD10" i="1"/>
  <c r="CC10" i="1" s="1"/>
  <c r="AD83" i="1"/>
  <c r="CC83" i="1" s="1"/>
  <c r="AD410" i="1"/>
  <c r="CC410" i="1" s="1"/>
  <c r="AD343" i="1"/>
  <c r="CC343" i="1" s="1"/>
  <c r="AD275" i="1"/>
  <c r="CC275" i="1" s="1"/>
  <c r="AD98" i="1"/>
  <c r="CC98" i="1" s="1"/>
  <c r="AD478" i="1"/>
  <c r="CC478" i="1" s="1"/>
  <c r="AD446" i="1"/>
  <c r="CC446" i="1" s="1"/>
  <c r="AD307" i="1"/>
  <c r="CC307" i="1" s="1"/>
  <c r="AD88" i="1"/>
  <c r="CC88" i="1" s="1"/>
  <c r="AD208" i="1"/>
  <c r="CC208" i="1" s="1"/>
  <c r="AD192" i="1"/>
  <c r="CC192" i="1" s="1"/>
  <c r="AD209" i="1"/>
  <c r="CC209" i="1" s="1"/>
  <c r="AD315" i="1"/>
  <c r="CC315" i="1" s="1"/>
  <c r="AD258" i="1"/>
  <c r="CC258" i="1" s="1"/>
  <c r="AD206" i="1"/>
  <c r="CC206" i="1" s="1"/>
  <c r="AD435" i="1"/>
  <c r="CC435" i="1" s="1"/>
  <c r="BA9" i="1"/>
  <c r="P18" i="3" s="1"/>
  <c r="AD150" i="1"/>
  <c r="CC150" i="1" s="1"/>
  <c r="AD219" i="1"/>
  <c r="CC219" i="1" s="1"/>
  <c r="AD404" i="1"/>
  <c r="CC404" i="1" s="1"/>
  <c r="AD457" i="1"/>
  <c r="CC457" i="1" s="1"/>
  <c r="AD47" i="1"/>
  <c r="CC47" i="1" s="1"/>
  <c r="AD61" i="1"/>
  <c r="CC61" i="1" s="1"/>
  <c r="AD54" i="1"/>
  <c r="CC54" i="1" s="1"/>
  <c r="AD177" i="1"/>
  <c r="CC177" i="1" s="1"/>
  <c r="AD151" i="1"/>
  <c r="CC151" i="1" s="1"/>
  <c r="AD124" i="1"/>
  <c r="CC124" i="1" s="1"/>
  <c r="AD200" i="1"/>
  <c r="CC200" i="1" s="1"/>
  <c r="AD491" i="1"/>
  <c r="CC491" i="1" s="1"/>
  <c r="AD299" i="1"/>
  <c r="CC299" i="1" s="1"/>
  <c r="AD119" i="1"/>
  <c r="CC119" i="1" s="1"/>
  <c r="AD292" i="1"/>
  <c r="CC292" i="1" s="1"/>
  <c r="AD51" i="1"/>
  <c r="CC51" i="1" s="1"/>
  <c r="AD371" i="1"/>
  <c r="CC371" i="1" s="1"/>
  <c r="AD261" i="1"/>
  <c r="CC261" i="1" s="1"/>
  <c r="AD158" i="1"/>
  <c r="CC158" i="1" s="1"/>
  <c r="AD238" i="1"/>
  <c r="CC238" i="1" s="1"/>
  <c r="AD203" i="1"/>
  <c r="CC203" i="1" s="1"/>
  <c r="AD117" i="1"/>
  <c r="CC117" i="1" s="1"/>
  <c r="AD234" i="1"/>
  <c r="CC234" i="1" s="1"/>
  <c r="AD351" i="1"/>
  <c r="CC351" i="1" s="1"/>
  <c r="AD355" i="1"/>
  <c r="CC355" i="1" s="1"/>
  <c r="AD95" i="1"/>
  <c r="CC95" i="1" s="1"/>
  <c r="AD193" i="1"/>
  <c r="CC193" i="1" s="1"/>
  <c r="AD241" i="1"/>
  <c r="CC241" i="1" s="1"/>
  <c r="AD188" i="1"/>
  <c r="CC188" i="1" s="1"/>
  <c r="AD152" i="1"/>
  <c r="CC152" i="1" s="1"/>
  <c r="AD488" i="1"/>
  <c r="CC488" i="1" s="1"/>
  <c r="AD495" i="1"/>
  <c r="CC495" i="1" s="1"/>
  <c r="AD82" i="1"/>
  <c r="CC82" i="1" s="1"/>
  <c r="AD470" i="1"/>
  <c r="CC470" i="1" s="1"/>
  <c r="AD59" i="1"/>
  <c r="CC59" i="1" s="1"/>
  <c r="AD439" i="1"/>
  <c r="CC439" i="1" s="1"/>
  <c r="AD249" i="1"/>
  <c r="CC249" i="1" s="1"/>
  <c r="AD303" i="1"/>
  <c r="CC303" i="1" s="1"/>
  <c r="AD479" i="1"/>
  <c r="CC479" i="1" s="1"/>
  <c r="AD269" i="1"/>
  <c r="CC269" i="1" s="1"/>
  <c r="AD304" i="1"/>
  <c r="CC304" i="1" s="1"/>
  <c r="AD278" i="1"/>
  <c r="CC278" i="1" s="1"/>
  <c r="AD94" i="1"/>
  <c r="CC94" i="1" s="1"/>
  <c r="AD484" i="1"/>
  <c r="CC484" i="1" s="1"/>
  <c r="AD222" i="1"/>
  <c r="CC222" i="1" s="1"/>
  <c r="AD112" i="1"/>
  <c r="CC112" i="1" s="1"/>
  <c r="AD409" i="1"/>
  <c r="CC409" i="1" s="1"/>
  <c r="AD166" i="1"/>
  <c r="CC166" i="1" s="1"/>
  <c r="AD353" i="1"/>
  <c r="CC353" i="1" s="1"/>
  <c r="AD253" i="1"/>
  <c r="CC253" i="1" s="1"/>
  <c r="AD270" i="1"/>
  <c r="CC270" i="1" s="1"/>
  <c r="AD294" i="1"/>
  <c r="CC294" i="1" s="1"/>
  <c r="AD383" i="1"/>
  <c r="CC383" i="1" s="1"/>
  <c r="AD215" i="1"/>
  <c r="CC215" i="1" s="1"/>
  <c r="AD311" i="1"/>
  <c r="CC311" i="1" s="1"/>
  <c r="AD76" i="1"/>
  <c r="CC76" i="1" s="1"/>
  <c r="AD403" i="1"/>
  <c r="CC403" i="1" s="1"/>
  <c r="AD141" i="1"/>
  <c r="CC141" i="1" s="1"/>
  <c r="AD146" i="1"/>
  <c r="CC146" i="1" s="1"/>
  <c r="AD118" i="1"/>
  <c r="CC118" i="1" s="1"/>
  <c r="AD255" i="1"/>
  <c r="CC255" i="1" s="1"/>
  <c r="AD109" i="1"/>
  <c r="CC109" i="1" s="1"/>
  <c r="AD231" i="1"/>
  <c r="CC231" i="1" s="1"/>
  <c r="AD471" i="1"/>
  <c r="CC471" i="1" s="1"/>
  <c r="AD135" i="1"/>
  <c r="CC135" i="1" s="1"/>
  <c r="AD207" i="1"/>
  <c r="CC207" i="1" s="1"/>
  <c r="AD128" i="1"/>
  <c r="CC128" i="1" s="1"/>
  <c r="AD113" i="1"/>
  <c r="CC113" i="1" s="1"/>
  <c r="AD144" i="1"/>
  <c r="CC144" i="1" s="1"/>
  <c r="AD266" i="1"/>
  <c r="CC266" i="1" s="1"/>
  <c r="AD189" i="1"/>
  <c r="CC189" i="1" s="1"/>
  <c r="AD493" i="1"/>
  <c r="CC493" i="1" s="1"/>
  <c r="AD77" i="1"/>
  <c r="CC77" i="1" s="1"/>
  <c r="AD161" i="1"/>
  <c r="CC161" i="1" s="1"/>
  <c r="AD400" i="1"/>
  <c r="CC400" i="1" s="1"/>
  <c r="AD298" i="1"/>
  <c r="CC298" i="1" s="1"/>
  <c r="AD244" i="1"/>
  <c r="CC244" i="1" s="1"/>
  <c r="AD271" i="1"/>
  <c r="CC271" i="1" s="1"/>
  <c r="AD431" i="1"/>
  <c r="CC431" i="1" s="1"/>
  <c r="AD37" i="1"/>
  <c r="CC37" i="1" s="1"/>
  <c r="AD214" i="1"/>
  <c r="CC214" i="1" s="1"/>
  <c r="AD277" i="1"/>
  <c r="CC277" i="1" s="1"/>
  <c r="AD43" i="1"/>
  <c r="CC43" i="1" s="1"/>
  <c r="AD361" i="1"/>
  <c r="CC361" i="1" s="1"/>
  <c r="AD324" i="1"/>
  <c r="CC324" i="1" s="1"/>
  <c r="AD46" i="1"/>
  <c r="CC46" i="1" s="1"/>
  <c r="AD239" i="1"/>
  <c r="CC239" i="1" s="1"/>
  <c r="AD53" i="1"/>
  <c r="CC53" i="1" s="1"/>
  <c r="AD195" i="1"/>
  <c r="CC195" i="1" s="1"/>
  <c r="AD395" i="1"/>
  <c r="CC395" i="1" s="1"/>
  <c r="AD111" i="1"/>
  <c r="CC111" i="1" s="1"/>
  <c r="AD411" i="1"/>
  <c r="CC411" i="1" s="1"/>
  <c r="AD198" i="1"/>
  <c r="CC198" i="1" s="1"/>
  <c r="AD162" i="1"/>
  <c r="CC162" i="1" s="1"/>
  <c r="AD140" i="1"/>
  <c r="CC140" i="1" s="1"/>
  <c r="AD137" i="1"/>
  <c r="CC137" i="1" s="1"/>
  <c r="AD104" i="1"/>
  <c r="CC104" i="1" s="1"/>
  <c r="AD19" i="1"/>
  <c r="CC19" i="1" s="1"/>
  <c r="AD216" i="1"/>
  <c r="CC216" i="1" s="1"/>
  <c r="AD84" i="1"/>
  <c r="CC84" i="1" s="1"/>
  <c r="AD467" i="1"/>
  <c r="CC467" i="1" s="1"/>
  <c r="AD202" i="1"/>
  <c r="CC202" i="1" s="1"/>
  <c r="AD91" i="1"/>
  <c r="CC91" i="1" s="1"/>
  <c r="AD332" i="1"/>
  <c r="CC332" i="1" s="1"/>
  <c r="AD182" i="1"/>
  <c r="CC182" i="1" s="1"/>
  <c r="AD407" i="1"/>
  <c r="CC407" i="1" s="1"/>
  <c r="AD40" i="1"/>
  <c r="CC40" i="1" s="1"/>
  <c r="AD205" i="1"/>
  <c r="CC205" i="1" s="1"/>
  <c r="AD499" i="1"/>
  <c r="CC499" i="1" s="1"/>
  <c r="AD288" i="1"/>
  <c r="CC288" i="1" s="1"/>
  <c r="AD480" i="1"/>
  <c r="CC480" i="1" s="1"/>
  <c r="AD328" i="1"/>
  <c r="CC328" i="1" s="1"/>
  <c r="AD115" i="1"/>
  <c r="CC115" i="1" s="1"/>
  <c r="AD230" i="1"/>
  <c r="CC230" i="1" s="1"/>
  <c r="AD220" i="1"/>
  <c r="CC220" i="1" s="1"/>
  <c r="AD296" i="1"/>
  <c r="CC296" i="1" s="1"/>
  <c r="AD154" i="1"/>
  <c r="CC154" i="1" s="1"/>
  <c r="AD70" i="1"/>
  <c r="CC70" i="1" s="1"/>
  <c r="AD237" i="1"/>
  <c r="CC237" i="1" s="1"/>
  <c r="AD469" i="1"/>
  <c r="CC469" i="1" s="1"/>
  <c r="AD293" i="1"/>
  <c r="CC293" i="1" s="1"/>
  <c r="AD424" i="1"/>
  <c r="CC424" i="1" s="1"/>
  <c r="AD456" i="1"/>
  <c r="CC456" i="1" s="1"/>
  <c r="AD107" i="1"/>
  <c r="CC107" i="1" s="1"/>
  <c r="AD106" i="1"/>
  <c r="CC106" i="1" s="1"/>
  <c r="AD197" i="1"/>
  <c r="CC197" i="1" s="1"/>
  <c r="AD56" i="1"/>
  <c r="CC56" i="1" s="1"/>
  <c r="AD67" i="1"/>
  <c r="CC67" i="1" s="1"/>
  <c r="AD74" i="1"/>
  <c r="CC74" i="1" s="1"/>
  <c r="AD413" i="1"/>
  <c r="CC413" i="1" s="1"/>
  <c r="AD97" i="1"/>
  <c r="CC97" i="1" s="1"/>
  <c r="AD170" i="1"/>
  <c r="CC170" i="1" s="1"/>
  <c r="AD286" i="1"/>
  <c r="CC286" i="1" s="1"/>
  <c r="AD175" i="1"/>
  <c r="CC175" i="1" s="1"/>
  <c r="AD285" i="1"/>
  <c r="CC285" i="1" s="1"/>
  <c r="AD319" i="1"/>
  <c r="CC319" i="1" s="1"/>
  <c r="AD397" i="1"/>
  <c r="CC397" i="1" s="1"/>
  <c r="AD309" i="1"/>
  <c r="CC309" i="1" s="1"/>
  <c r="AD246" i="1"/>
  <c r="CC246" i="1" s="1"/>
  <c r="AD247" i="1"/>
  <c r="CC247" i="1" s="1"/>
  <c r="AD186" i="1"/>
  <c r="CC186" i="1" s="1"/>
  <c r="AD143" i="1"/>
  <c r="CC143" i="1" s="1"/>
  <c r="AD460" i="1"/>
  <c r="CC460" i="1" s="1"/>
  <c r="AD196" i="1"/>
  <c r="CC196" i="1" s="1"/>
  <c r="AD50" i="1"/>
  <c r="CC50" i="1" s="1"/>
  <c r="AD102" i="1"/>
  <c r="CC102" i="1" s="1"/>
  <c r="AD42" i="1"/>
  <c r="CC42" i="1" s="1"/>
  <c r="AD223" i="1"/>
  <c r="CC223" i="1" s="1"/>
  <c r="AD252" i="1"/>
  <c r="CC252" i="1" s="1"/>
  <c r="AD497" i="1"/>
  <c r="CC497" i="1" s="1"/>
  <c r="AD348" i="1"/>
  <c r="CC348" i="1" s="1"/>
  <c r="AD262" i="1"/>
  <c r="CC262" i="1" s="1"/>
  <c r="AD419" i="1"/>
  <c r="CC419" i="1" s="1"/>
  <c r="AD226" i="1"/>
  <c r="CC226" i="1" s="1"/>
  <c r="AD339" i="1"/>
  <c r="CC339" i="1" s="1"/>
  <c r="AD455" i="1"/>
  <c r="CC455" i="1" s="1"/>
  <c r="AD85" i="1"/>
  <c r="CC85" i="1" s="1"/>
  <c r="AD65" i="1"/>
  <c r="CC65" i="1" s="1"/>
  <c r="AD437" i="1"/>
  <c r="CC437" i="1" s="1"/>
  <c r="AD125" i="1"/>
  <c r="CC125" i="1" s="1"/>
  <c r="AD384" i="1"/>
  <c r="CC384" i="1" s="1"/>
  <c r="AD79" i="1"/>
  <c r="CC79" i="1" s="1"/>
  <c r="AD340" i="1"/>
  <c r="CC340" i="1" s="1"/>
  <c r="AD99" i="1"/>
  <c r="CC99" i="1" s="1"/>
  <c r="AD335" i="1"/>
  <c r="CC335" i="1" s="1"/>
  <c r="AD93" i="1"/>
  <c r="CC93" i="1" s="1"/>
  <c r="AD283" i="1"/>
  <c r="CC283" i="1" s="1"/>
  <c r="AD134" i="1"/>
  <c r="CC134" i="1" s="1"/>
  <c r="AD108" i="1"/>
  <c r="CC108" i="1" s="1"/>
  <c r="AD191" i="1"/>
  <c r="CC191" i="1" s="1"/>
  <c r="AD221" i="1"/>
  <c r="CC221" i="1" s="1"/>
  <c r="AD428" i="1"/>
  <c r="CC428" i="1" s="1"/>
  <c r="AD184" i="1"/>
  <c r="CC184" i="1" s="1"/>
  <c r="AD179" i="1"/>
  <c r="CC179" i="1" s="1"/>
  <c r="AD217" i="1"/>
  <c r="CC217" i="1" s="1"/>
  <c r="AD396" i="1"/>
  <c r="CC396" i="1" s="1"/>
  <c r="AD68" i="1"/>
  <c r="CC68" i="1" s="1"/>
  <c r="AD36" i="1"/>
  <c r="CC36" i="1" s="1"/>
  <c r="AD33" i="1"/>
  <c r="CC33" i="1" s="1"/>
  <c r="AD34" i="1"/>
  <c r="CC34" i="1" s="1"/>
  <c r="AD475" i="1"/>
  <c r="CC475" i="1" s="1"/>
  <c r="AD308" i="1"/>
  <c r="CC308" i="1" s="1"/>
  <c r="AD101" i="1"/>
  <c r="CC101" i="1" s="1"/>
  <c r="AD133" i="1"/>
  <c r="CC133" i="1" s="1"/>
  <c r="AD399" i="1"/>
  <c r="CC399" i="1" s="1"/>
  <c r="AD443" i="1"/>
  <c r="CC443" i="1" s="1"/>
  <c r="AD265" i="1"/>
  <c r="CC265" i="1" s="1"/>
  <c r="AD267" i="1"/>
  <c r="CC267" i="1" s="1"/>
  <c r="AD359" i="1"/>
  <c r="CC359" i="1" s="1"/>
  <c r="AD18" i="1"/>
  <c r="CC18" i="1" s="1"/>
  <c r="AD212" i="1"/>
  <c r="CC212" i="1" s="1"/>
  <c r="AD228" i="1"/>
  <c r="CC228" i="1" s="1"/>
  <c r="AD172" i="1"/>
  <c r="CC172" i="1" s="1"/>
  <c r="AD48" i="1"/>
  <c r="CC48" i="1" s="1"/>
  <c r="AD131" i="1"/>
  <c r="CC131" i="1" s="1"/>
  <c r="AD169" i="1"/>
  <c r="CC169" i="1" s="1"/>
  <c r="CD9" i="1" l="1"/>
  <c r="V11" i="3" s="1"/>
  <c r="BW7" i="1"/>
  <c r="V7" i="3" s="1"/>
  <c r="AX8" i="1"/>
  <c r="P14" i="3"/>
</calcChain>
</file>

<file path=xl/sharedStrings.xml><?xml version="1.0" encoding="utf-8"?>
<sst xmlns="http://schemas.openxmlformats.org/spreadsheetml/2006/main" count="160" uniqueCount="119">
  <si>
    <t>Gender</t>
  </si>
  <si>
    <t>age</t>
  </si>
  <si>
    <t>field of work</t>
  </si>
  <si>
    <t xml:space="preserve">health </t>
  </si>
  <si>
    <t>construction</t>
  </si>
  <si>
    <t>teaching</t>
  </si>
  <si>
    <t>IT</t>
  </si>
  <si>
    <t>General work</t>
  </si>
  <si>
    <t>agriculture</t>
  </si>
  <si>
    <t>high school</t>
  </si>
  <si>
    <t>college</t>
  </si>
  <si>
    <t>university</t>
  </si>
  <si>
    <t>technical</t>
  </si>
  <si>
    <t>other</t>
  </si>
  <si>
    <t>education</t>
  </si>
  <si>
    <t>kids</t>
  </si>
  <si>
    <t>Cars</t>
  </si>
  <si>
    <t>income</t>
  </si>
  <si>
    <t>bihar</t>
  </si>
  <si>
    <t>up</t>
  </si>
  <si>
    <t>maharashtra</t>
  </si>
  <si>
    <t>telangana</t>
  </si>
  <si>
    <t>delhi</t>
  </si>
  <si>
    <t>goa</t>
  </si>
  <si>
    <t>kolkata</t>
  </si>
  <si>
    <t>patna</t>
  </si>
  <si>
    <t>simultala</t>
  </si>
  <si>
    <t>panji</t>
  </si>
  <si>
    <t>bangalore</t>
  </si>
  <si>
    <t>florida</t>
  </si>
  <si>
    <t>valmikinagar</t>
  </si>
  <si>
    <t>gopalganj</t>
  </si>
  <si>
    <t>area</t>
  </si>
  <si>
    <t>Value of house</t>
  </si>
  <si>
    <t>Mortage left</t>
  </si>
  <si>
    <t>Cars value</t>
  </si>
  <si>
    <t>left pay on car</t>
  </si>
  <si>
    <t>debts</t>
  </si>
  <si>
    <t>investment</t>
  </si>
  <si>
    <t>Values of person</t>
  </si>
  <si>
    <t>value of debts</t>
  </si>
  <si>
    <t>Net worth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</si>
  <si>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</si>
  <si>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</si>
  <si>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</si>
  <si>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</si>
  <si>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</si>
  <si>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</si>
  <si>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</si>
  <si>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</si>
  <si>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</si>
  <si>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</si>
  <si>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</si>
  <si>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</si>
  <si>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</si>
  <si>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</si>
  <si>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</si>
  <si>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</si>
  <si>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</si>
  <si>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</si>
  <si>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</si>
  <si>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</si>
  <si>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</si>
  <si>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</si>
  <si>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</si>
  <si>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</si>
  <si>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</si>
  <si>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</si>
  <si>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</si>
  <si>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</si>
  <si>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Men Vs Women</t>
  </si>
  <si>
    <t>No of men</t>
  </si>
  <si>
    <t>No of women</t>
  </si>
  <si>
    <t>Average age of the population</t>
  </si>
  <si>
    <t>Health</t>
  </si>
  <si>
    <t>Agriculture</t>
  </si>
  <si>
    <t>Costruction</t>
  </si>
  <si>
    <t>Teaching</t>
  </si>
  <si>
    <t>Construction</t>
  </si>
  <si>
    <t>health</t>
  </si>
  <si>
    <t>Average Income</t>
  </si>
  <si>
    <t>Average value of a car</t>
  </si>
  <si>
    <t>average</t>
  </si>
  <si>
    <t>Average value of cars</t>
  </si>
  <si>
    <t>Debt amount</t>
  </si>
  <si>
    <t>percentage left to pay</t>
  </si>
  <si>
    <t xml:space="preserve">less than </t>
  </si>
  <si>
    <t>No of persons that have more than 30% left on mortgage</t>
  </si>
  <si>
    <t xml:space="preserve">Average income per territory </t>
  </si>
  <si>
    <t>Average income per sector</t>
  </si>
  <si>
    <t>% of people having their total debts more than their yearly income</t>
  </si>
  <si>
    <t>Average age of people having more than X amount of net worth</t>
  </si>
  <si>
    <t>Basic</t>
  </si>
  <si>
    <t>No of Men VS No of women</t>
  </si>
  <si>
    <t>Men</t>
  </si>
  <si>
    <t>Women</t>
  </si>
  <si>
    <t>Average Age</t>
  </si>
  <si>
    <t>Number of persons in each profession</t>
  </si>
  <si>
    <t>Average income</t>
  </si>
  <si>
    <t>No of persons with debts higher than X(1)</t>
  </si>
  <si>
    <t>No of persons that have more than x% left on their mortgage (2)</t>
  </si>
  <si>
    <t>Average income per teritory</t>
  </si>
  <si>
    <t>Bihar</t>
  </si>
  <si>
    <t>UP</t>
  </si>
  <si>
    <t>Maharashtra</t>
  </si>
  <si>
    <t>Delhi</t>
  </si>
  <si>
    <t>Goa</t>
  </si>
  <si>
    <t>Kolkata</t>
  </si>
  <si>
    <t>Patna</t>
  </si>
  <si>
    <t>Simultala</t>
  </si>
  <si>
    <t>Panji</t>
  </si>
  <si>
    <t>Bangalore</t>
  </si>
  <si>
    <t>Florida</t>
  </si>
  <si>
    <t>Valmikinagar</t>
  </si>
  <si>
    <t>Gopalganj</t>
  </si>
  <si>
    <t>Telangana</t>
  </si>
  <si>
    <t>Average Income Per sector</t>
  </si>
  <si>
    <t>Variables</t>
  </si>
  <si>
    <t>Average age of people having more than
X$ net worth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</si>
</sst>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165" fontId="0" fillId="0" borderId="0" xfId="0" applyNumberFormat="1"/>
    <xf numFmtId="165" fontId="0" fillId="0" borderId="12" xfId="0" applyNumberFormat="1" applyBorder="1"/>
    <xf numFmtId="165" fontId="0" fillId="0" borderId="11" xfId="0" applyNumberFormat="1" applyBorder="1"/>
    <xf numFmtId="0" fontId="0" fillId="0" borderId="12" xfId="0" applyBorder="1"/>
    <xf numFmtId="9" fontId="0" fillId="0" borderId="10" xfId="1" applyFont="1" applyBorder="1"/>
    <xf numFmtId="9" fontId="0" fillId="0" borderId="12" xfId="1" applyFont="1" applyBorder="1"/>
    <xf numFmtId="9" fontId="0" fillId="0" borderId="11" xfId="1" applyFont="1" applyBorder="1"/>
    <xf numFmtId="0" fontId="0" fillId="0" borderId="1" xfId="0" applyBorder="1"/>
    <xf numFmtId="0" fontId="0" fillId="0" borderId="12" xfId="0" applyFill="1" applyBorder="1"/>
    <xf numFmtId="0" fontId="0" fillId="0" borderId="10" xfId="0" applyFill="1" applyBorder="1"/>
    <xf numFmtId="9" fontId="0" fillId="0" borderId="3" xfId="0" applyNumberFormat="1" applyBorder="1"/>
    <xf numFmtId="0" fontId="0" fillId="0" borderId="1" xfId="0" applyFont="1" applyBorder="1" applyAlignment="1">
      <alignment horizontal="left" vertical="center" indent="4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/>
    <xf numFmtId="1" fontId="3" fillId="0" borderId="2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/>
    </xf>
    <xf numFmtId="1" fontId="0" fillId="0" borderId="11" xfId="0" applyNumberFormat="1" applyBorder="1"/>
    <xf numFmtId="1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Dashboard!$B$10:$E$10</c:f>
              <c:numCache>
                <c:formatCode>General</c:formatCode>
                <c:ptCount val="4"/>
                <c:pt idx="0">
                  <c:v>273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4736-BC3D-43124FF03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60368"/>
        <c:axId val="2902620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F6C-4736-BC3D-43124FF03842}"/>
                  </c:ext>
                </c:extLst>
              </c15:ser>
            </c15:filteredBarSeries>
          </c:ext>
        </c:extLst>
      </c:barChart>
      <c:catAx>
        <c:axId val="290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62032"/>
        <c:crosses val="autoZero"/>
        <c:auto val="1"/>
        <c:lblAlgn val="ctr"/>
        <c:lblOffset val="100"/>
        <c:noMultiLvlLbl val="0"/>
      </c:catAx>
      <c:valAx>
        <c:axId val="2902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Dashboard!$I$9:$T$9</c:f>
              <c:strCache>
                <c:ptCount val="12"/>
                <c:pt idx="1">
                  <c:v>Teaching</c:v>
                </c:pt>
                <c:pt idx="3">
                  <c:v>Health</c:v>
                </c:pt>
                <c:pt idx="5">
                  <c:v>Agriculture</c:v>
                </c:pt>
                <c:pt idx="7">
                  <c:v>IT</c:v>
                </c:pt>
                <c:pt idx="9">
                  <c:v>Construction</c:v>
                </c:pt>
                <c:pt idx="11">
                  <c:v>General work</c:v>
                </c:pt>
              </c:strCache>
            </c:strRef>
          </c:cat>
          <c:val>
            <c:numRef>
              <c:f>Dashboard!$I$10:$T$10</c:f>
              <c:numCache>
                <c:formatCode>General</c:formatCode>
                <c:ptCount val="12"/>
                <c:pt idx="1">
                  <c:v>84</c:v>
                </c:pt>
                <c:pt idx="3">
                  <c:v>0</c:v>
                </c:pt>
                <c:pt idx="5">
                  <c:v>99</c:v>
                </c:pt>
                <c:pt idx="7">
                  <c:v>80</c:v>
                </c:pt>
                <c:pt idx="9">
                  <c:v>93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03A-9B38-1985DA6AB5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Dashboard!$I$9:$T$9</c15:sqref>
                        </c15:formulaRef>
                      </c:ext>
                    </c:extLst>
                    <c:strCache>
                      <c:ptCount val="12"/>
                      <c:pt idx="1">
                        <c:v>Teaching</c:v>
                      </c:pt>
                      <c:pt idx="3">
                        <c:v>Health</c:v>
                      </c:pt>
                      <c:pt idx="5">
                        <c:v>Agriculture</c:v>
                      </c:pt>
                      <c:pt idx="7">
                        <c:v>IT</c:v>
                      </c:pt>
                      <c:pt idx="9">
                        <c:v>Construction</c:v>
                      </c:pt>
                      <c:pt idx="11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Dashboard!$I$11:$T$11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8D-403A-9B38-1985DA6AB5E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Dashboard!$B$36:$M$36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Dashboard!$B$37:$M$37</c:f>
              <c:numCache>
                <c:formatCode>General</c:formatCode>
                <c:ptCount val="12"/>
                <c:pt idx="0">
                  <c:v>9774.3191919191922</c:v>
                </c:pt>
                <c:pt idx="2">
                  <c:v>0</c:v>
                </c:pt>
                <c:pt idx="4">
                  <c:v>11186.747474747475</c:v>
                </c:pt>
                <c:pt idx="6">
                  <c:v>9264.632323232323</c:v>
                </c:pt>
                <c:pt idx="8">
                  <c:v>10649.129292929292</c:v>
                </c:pt>
                <c:pt idx="10">
                  <c:v>7783.3838383838383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3-46ED-A683-D626E802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70768"/>
        <c:axId val="429284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Dashboard!$B$36:$M$36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IT</c:v>
                      </c:pt>
                      <c:pt idx="8">
                        <c:v>Construction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63-46ED-A683-D626E802A667}"/>
                  </c:ext>
                </c:extLst>
              </c15:ser>
            </c15:filteredBarSeries>
          </c:ext>
        </c:extLst>
      </c:barChart>
      <c:catAx>
        <c:axId val="4292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84496"/>
        <c:crosses val="autoZero"/>
        <c:auto val="1"/>
        <c:lblAlgn val="ctr"/>
        <c:lblOffset val="100"/>
        <c:noMultiLvlLbl val="0"/>
      </c:catAx>
      <c:valAx>
        <c:axId val="4292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Dashboard!$B$29:$AC$29</c:f>
              <c:strCache>
                <c:ptCount val="27"/>
                <c:pt idx="0">
                  <c:v>Bihar</c:v>
                </c:pt>
                <c:pt idx="2">
                  <c:v>UP</c:v>
                </c:pt>
                <c:pt idx="4">
                  <c:v>Telangana</c:v>
                </c:pt>
                <c:pt idx="6">
                  <c:v>Maharashtra</c:v>
                </c:pt>
                <c:pt idx="8">
                  <c:v>Delhi</c:v>
                </c:pt>
                <c:pt idx="10">
                  <c:v>Goa</c:v>
                </c:pt>
                <c:pt idx="12">
                  <c:v>Kolkata</c:v>
                </c:pt>
                <c:pt idx="14">
                  <c:v>Patna</c:v>
                </c:pt>
                <c:pt idx="16">
                  <c:v>Simultala</c:v>
                </c:pt>
                <c:pt idx="18">
                  <c:v>Panji</c:v>
                </c:pt>
                <c:pt idx="20">
                  <c:v>Bangalore</c:v>
                </c:pt>
                <c:pt idx="22">
                  <c:v>Florida</c:v>
                </c:pt>
                <c:pt idx="24">
                  <c:v>Valmikinagar</c:v>
                </c:pt>
                <c:pt idx="26">
                  <c:v>Gopalganj</c:v>
                </c:pt>
              </c:strCache>
            </c:strRef>
          </c:cat>
          <c:val>
            <c:numRef>
              <c:f>Dashboard!$B$30:$AC$30</c:f>
              <c:numCache>
                <c:formatCode>General</c:formatCode>
                <c:ptCount val="28"/>
                <c:pt idx="0">
                  <c:v>4099.9898989898993</c:v>
                </c:pt>
                <c:pt idx="2">
                  <c:v>4361.4808080808079</c:v>
                </c:pt>
                <c:pt idx="4">
                  <c:v>3940.8222222222221</c:v>
                </c:pt>
                <c:pt idx="6">
                  <c:v>3828.1050505050507</c:v>
                </c:pt>
                <c:pt idx="8">
                  <c:v>3694.6161616161617</c:v>
                </c:pt>
                <c:pt idx="10">
                  <c:v>4461.424242424242</c:v>
                </c:pt>
                <c:pt idx="12">
                  <c:v>3188.9252525252527</c:v>
                </c:pt>
                <c:pt idx="14">
                  <c:v>4892.2646464646468</c:v>
                </c:pt>
                <c:pt idx="16">
                  <c:v>4044.818181818182</c:v>
                </c:pt>
                <c:pt idx="18">
                  <c:v>3781.2242424242422</c:v>
                </c:pt>
                <c:pt idx="20">
                  <c:v>3510.4383838383837</c:v>
                </c:pt>
                <c:pt idx="22">
                  <c:v>4157.0929292929295</c:v>
                </c:pt>
                <c:pt idx="24">
                  <c:v>4383.1838383838385</c:v>
                </c:pt>
                <c:pt idx="26">
                  <c:v>4358.4202020202019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2-43E5-9402-1D0EC76C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61856"/>
        <c:axId val="429259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Dashboard!$B$29:$AC$29</c15:sqref>
                        </c15:formulaRef>
                      </c:ext>
                    </c:extLst>
                    <c:strCache>
                      <c:ptCount val="27"/>
                      <c:pt idx="0">
                        <c:v>Bihar</c:v>
                      </c:pt>
                      <c:pt idx="2">
                        <c:v>UP</c:v>
                      </c:pt>
                      <c:pt idx="4">
                        <c:v>Telangana</c:v>
                      </c:pt>
                      <c:pt idx="6">
                        <c:v>Maharashtra</c:v>
                      </c:pt>
                      <c:pt idx="8">
                        <c:v>Delhi</c:v>
                      </c:pt>
                      <c:pt idx="10">
                        <c:v>Goa</c:v>
                      </c:pt>
                      <c:pt idx="12">
                        <c:v>Kolkata</c:v>
                      </c:pt>
                      <c:pt idx="14">
                        <c:v>Patna</c:v>
                      </c:pt>
                      <c:pt idx="16">
                        <c:v>Simultala</c:v>
                      </c:pt>
                      <c:pt idx="18">
                        <c:v>Panji</c:v>
                      </c:pt>
                      <c:pt idx="20">
                        <c:v>Bangalore</c:v>
                      </c:pt>
                      <c:pt idx="22">
                        <c:v>Florida</c:v>
                      </c:pt>
                      <c:pt idx="24">
                        <c:v>Valmikinagar</c:v>
                      </c:pt>
                      <c:pt idx="26">
                        <c:v>Gopalganj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Dashboard!$B$31:$AC$31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02-43E5-9402-1D0EC76CAB9A}"/>
                  </c:ext>
                </c:extLst>
              </c15:ser>
            </c15:filteredBarSeries>
          </c:ext>
        </c:extLst>
      </c:barChart>
      <c:catAx>
        <c:axId val="4292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9776"/>
        <c:crosses val="autoZero"/>
        <c:auto val="1"/>
        <c:lblAlgn val="ctr"/>
        <c:lblOffset val="100"/>
        <c:noMultiLvlLbl val="0"/>
      </c:catAx>
      <c:valAx>
        <c:axId val="429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7521</xdr:colOff>
      <xdr:row>11</xdr:row>
      <xdr:rowOff>15375</xdr:rowOff>
    </xdr:from>
    <xdr:to>
      <xdr:col>4</xdr:col>
      <xdr:colOff>601579</xdr:colOff>
      <xdr:row>21</xdr:row>
      <xdr:rowOff>175461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DB3B9-8D2D-4092-907B-A93F356E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7520</xdr:colOff>
      <xdr:row>11</xdr:row>
      <xdr:rowOff>0</xdr:rowOff>
    </xdr:from>
    <xdr:to>
      <xdr:col>15</xdr:col>
      <xdr:colOff>0</xdr:colOff>
      <xdr:row>21</xdr:row>
      <xdr:rowOff>183816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889BA-DC74-4DD1-8669-F4953316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609819</xdr:colOff>
      <xdr:row>38</xdr:row>
      <xdr:rowOff>18831</xdr:rowOff>
    </xdr:from>
    <xdr:to>
      <xdr:col>12</xdr:col>
      <xdr:colOff>602156</xdr:colOff>
      <xdr:row>56</xdr:row>
      <xdr:rowOff>175173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44CD9-B3AC-46AD-A453-E27E94D0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7663</xdr:colOff>
      <xdr:row>32</xdr:row>
      <xdr:rowOff>172107</xdr:rowOff>
    </xdr:from>
    <xdr:to>
      <xdr:col>29</xdr:col>
      <xdr:colOff>10947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8295E-CA19-46BF-A9A9-FA5B6378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BA121-179A-434B-884E-C011C7619AD3}" name="Table2" displayName="Table2" ref="C6:AD501" totalsRowShown="0">
  <autoFilter ref="C6:AD501" xr:uid="{5D6A379C-7433-491F-808B-E53313720E41}"/>
  <tableColumns count="28">
    <tableColumn id="1" xr3:uid="{876072DF-6229-4800-ACA5-15288B4C2337}" name="Column1">
      <calculatedColumnFormula>IF(B6=1,"men","women")</calculatedColumnFormula>
    </tableColumn>
    <tableColumn id="2" xr3:uid="{A54AFBB9-B9D8-44AF-B56A-D72429EAB976}" name="Column2">
      <calculatedColumnFormula>RANDBETWEEN(25,45)</calculatedColumnFormula>
    </tableColumn>
    <tableColumn id="3" xr3:uid="{809DFE36-0BB9-4F5B-9303-5E2FA7A6995C}" name="Column3">
      <calculatedColumnFormula>RANDBETWEEN(1,6)</calculatedColumnFormula>
    </tableColumn>
    <tableColumn id="4" xr3:uid="{6E796AF0-5F4D-4766-8AEF-AEA07FDDB939}" name="Column4">
      <calculatedColumnFormula>VLOOKUP(E7,$K$4:$L$10,2)</calculatedColumnFormula>
    </tableColumn>
    <tableColumn id="5" xr3:uid="{E1F9F1DB-35E7-40B7-BB32-95BA508365FD}" name="Column5">
      <calculatedColumnFormula>RANDBETWEEN(1,5)</calculatedColumnFormula>
    </tableColumn>
    <tableColumn id="6" xr3:uid="{853FAC25-A660-4B25-9417-398111490A00}" name="Column6">
      <calculatedColumnFormula>VLOOKUP(G7,$N$4:$O$9,2)</calculatedColumnFormula>
    </tableColumn>
    <tableColumn id="7" xr3:uid="{CF006CAB-991C-4552-99AB-1B2D5FCD0D13}" name="Column7">
      <calculatedColumnFormula>RANDBETWEEN(0,4)</calculatedColumnFormula>
    </tableColumn>
    <tableColumn id="8" xr3:uid="{F6ED8038-395B-48E1-9C03-83AA049369D0}" name="Column8" dataDxfId="0">
      <calculatedColumnFormula>RANDBETWEEN(1,3)</calculatedColumnFormula>
    </tableColumn>
    <tableColumn id="9" xr3:uid="{2DA2FFEE-D606-476B-9B19-517EC4162E38}" name="Column9"/>
    <tableColumn id="10" xr3:uid="{37B61EEE-D0B2-4D19-8400-3701F2E3C4CC}" name="Column10"/>
    <tableColumn id="11" xr3:uid="{8E19A77A-4379-40FA-9C04-90D1BFD8835A}" name="Column11"/>
    <tableColumn id="12" xr3:uid="{D062C358-1996-4EFF-9021-64014D219A86}" name="Column12"/>
    <tableColumn id="13" xr3:uid="{9DD3CFC1-1DC6-4357-8647-CFD9EDCE5C88}" name="Column13"/>
    <tableColumn id="14" xr3:uid="{77CA5704-FD6E-4284-94AC-4B8DEF7470CA}" name="Column14"/>
    <tableColumn id="15" xr3:uid="{F5A05413-6969-4A49-9BD5-79CA99A0BBBE}" name="Column15">
      <calculatedColumnFormula>RANDBETWEEN(25000,90000)</calculatedColumnFormula>
    </tableColumn>
    <tableColumn id="16" xr3:uid="{3669660D-3D8E-4B0B-8246-35DF6E21C00C}" name="Column16">
      <calculatedColumnFormula>RANDBETWEEN(1,14)</calculatedColumnFormula>
    </tableColumn>
    <tableColumn id="17" xr3:uid="{52B60D1E-D554-4378-ADEB-B8A3EA0E3B29}" name="Column17">
      <calculatedColumnFormula>VLOOKUP(R7,$Y$7:$Z$20,2)</calculatedColumnFormula>
    </tableColumn>
    <tableColumn id="18" xr3:uid="{3CC25044-1B31-4722-B1CC-1A4A85964F09}" name="Column18">
      <calculatedColumnFormula>Q7*RANDBETWEEN(3,6)</calculatedColumnFormula>
    </tableColumn>
    <tableColumn id="19" xr3:uid="{F5439F2C-9875-4F5D-B809-53FF66315B5E}" name="Column19">
      <calculatedColumnFormula>RAND()*T7</calculatedColumnFormula>
    </tableColumn>
    <tableColumn id="20" xr3:uid="{D8EE73B6-00DE-4739-89A1-21718DC67123}" name="Column20">
      <calculatedColumnFormula>J7*RAND()*Q7</calculatedColumnFormula>
    </tableColumn>
    <tableColumn id="21" xr3:uid="{67791897-2448-4266-953F-29BF191C5986}" name="Column21">
      <calculatedColumnFormula>RANDBETWEEN(0,V7)</calculatedColumnFormula>
    </tableColumn>
    <tableColumn id="22" xr3:uid="{4212A936-4DEA-4AAB-B65A-D3CBFE66B422}" name="Column22">
      <calculatedColumnFormula>RAND()*Q7*2</calculatedColumnFormula>
    </tableColumn>
    <tableColumn id="23" xr3:uid="{1F5ECD9A-3875-48C2-940C-DD622D679492}" name="Column23"/>
    <tableColumn id="24" xr3:uid="{2560CDB8-8021-4336-BF54-904405688177}" name="Column24"/>
    <tableColumn id="25" xr3:uid="{DB9EC158-B601-4B79-8EBD-ADE4169C6CA2}" name="Column25">
      <calculatedColumnFormula>RAND()*Q7*1.5</calculatedColumnFormula>
    </tableColumn>
    <tableColumn id="26" xr3:uid="{006D1CF9-6788-4B66-9595-CE5C6A396D3F}" name="Column26">
      <calculatedColumnFormula>T7+V7+AA7</calculatedColumnFormula>
    </tableColumn>
    <tableColumn id="27" xr3:uid="{F7E90EA1-972F-47C9-B155-AB3AFF91715B}" name="Column27">
      <calculatedColumnFormula>U7+W7+X7</calculatedColumnFormula>
    </tableColumn>
    <tableColumn id="28" xr3:uid="{13FAC8C1-C6AE-4E6F-9305-F6A8A17B2204}" name="Column28">
      <calculatedColumnFormula>AB7-AC7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479A-293B-491F-9815-1D16A5BFDE1C}">
  <dimension ref="A3:CI502"/>
  <sheetViews>
    <sheetView tabSelected="1" topLeftCell="AL1" zoomScale="83" zoomScaleNormal="68" workbookViewId="0">
      <selection activeCell="AX8" sqref="AX8"/>
    </sheetView>
  </sheetViews>
  <sheetFormatPr defaultRowHeight="14.5" x14ac:dyDescent="0.35"/>
  <cols>
    <col min="1" max="2" width="0" hidden="1" customWidth="1"/>
    <col min="3" max="3" width="15.81640625" customWidth="1"/>
    <col min="4" max="4" width="10.08984375" customWidth="1"/>
    <col min="5" max="5" width="9.90625" hidden="1" customWidth="1"/>
    <col min="6" max="6" width="13.26953125" customWidth="1"/>
    <col min="7" max="7" width="0" hidden="1" customWidth="1"/>
    <col min="8" max="8" width="13.6328125" customWidth="1"/>
    <col min="9" max="9" width="10.08984375" customWidth="1"/>
    <col min="10" max="10" width="13.7265625" customWidth="1"/>
    <col min="11" max="12" width="0" hidden="1" customWidth="1"/>
    <col min="13" max="13" width="8.6328125" hidden="1" customWidth="1"/>
    <col min="14" max="14" width="6.54296875" hidden="1" customWidth="1"/>
    <col min="15" max="15" width="0.6328125" customWidth="1"/>
    <col min="16" max="16" width="16.54296875" hidden="1" customWidth="1"/>
    <col min="17" max="17" width="11.08984375" customWidth="1"/>
    <col min="18" max="18" width="12.08984375" hidden="1" customWidth="1"/>
    <col min="19" max="19" width="12.7265625" customWidth="1"/>
    <col min="20" max="20" width="16.08984375" customWidth="1"/>
    <col min="21" max="21" width="13.81640625" customWidth="1"/>
    <col min="22" max="22" width="17.6328125" customWidth="1"/>
    <col min="23" max="23" width="16.1796875" customWidth="1"/>
    <col min="24" max="24" width="11.08984375" customWidth="1"/>
    <col min="25" max="25" width="0" hidden="1" customWidth="1"/>
    <col min="26" max="26" width="13.6328125" hidden="1" customWidth="1"/>
    <col min="27" max="27" width="12.90625" customWidth="1"/>
    <col min="28" max="28" width="17.81640625" customWidth="1"/>
    <col min="29" max="29" width="13" customWidth="1"/>
    <col min="30" max="30" width="12.36328125" customWidth="1"/>
    <col min="35" max="35" width="8.90625" customWidth="1"/>
    <col min="36" max="36" width="11.90625" customWidth="1"/>
    <col min="38" max="38" width="25.08984375" customWidth="1"/>
    <col min="40" max="40" width="6.1796875" customWidth="1"/>
    <col min="42" max="42" width="4.81640625" customWidth="1"/>
    <col min="43" max="43" width="10.81640625" customWidth="1"/>
    <col min="44" max="44" width="11.90625" customWidth="1"/>
    <col min="45" max="45" width="14.90625" customWidth="1"/>
    <col min="47" max="47" width="28.1796875" customWidth="1"/>
    <col min="48" max="48" width="11.6328125" bestFit="1" customWidth="1"/>
    <col min="49" max="49" width="12.6328125" customWidth="1"/>
    <col min="50" max="50" width="26.90625" customWidth="1"/>
    <col min="51" max="51" width="18.7265625" customWidth="1"/>
    <col min="52" max="52" width="8.7265625" customWidth="1"/>
    <col min="53" max="53" width="46.90625" customWidth="1"/>
    <col min="54" max="54" width="25.54296875" customWidth="1"/>
    <col min="68" max="68" width="23.6328125" customWidth="1"/>
    <col min="72" max="72" width="12.08984375" customWidth="1"/>
    <col min="73" max="73" width="12.26953125" customWidth="1"/>
  </cols>
  <sheetData>
    <row r="3" spans="1:87" x14ac:dyDescent="0.35">
      <c r="K3" s="1" t="s">
        <v>2</v>
      </c>
      <c r="L3" s="1"/>
    </row>
    <row r="4" spans="1:87" ht="15" thickBot="1" x14ac:dyDescent="0.4">
      <c r="K4">
        <v>1</v>
      </c>
      <c r="L4" t="s">
        <v>3</v>
      </c>
      <c r="N4">
        <v>1</v>
      </c>
      <c r="O4" t="s">
        <v>9</v>
      </c>
    </row>
    <row r="5" spans="1:87" ht="15" thickBot="1" x14ac:dyDescent="0.4">
      <c r="A5" s="2"/>
      <c r="B5" s="2"/>
      <c r="C5" s="2" t="s">
        <v>0</v>
      </c>
      <c r="D5" s="2" t="s">
        <v>1</v>
      </c>
      <c r="E5" s="2"/>
      <c r="F5" s="2" t="s">
        <v>2</v>
      </c>
      <c r="G5" s="2"/>
      <c r="H5" s="2" t="s">
        <v>14</v>
      </c>
      <c r="I5" s="2" t="s">
        <v>15</v>
      </c>
      <c r="J5" s="2" t="s">
        <v>16</v>
      </c>
      <c r="K5" s="2">
        <v>2</v>
      </c>
      <c r="L5" s="2" t="s">
        <v>4</v>
      </c>
      <c r="M5" s="2"/>
      <c r="N5" s="2">
        <v>2</v>
      </c>
      <c r="O5" s="2" t="s">
        <v>10</v>
      </c>
      <c r="P5" s="2"/>
      <c r="Q5" s="2" t="s">
        <v>17</v>
      </c>
      <c r="R5" s="2"/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/>
      <c r="Z5" s="2"/>
      <c r="AA5" s="2" t="s">
        <v>38</v>
      </c>
      <c r="AB5" s="2" t="s">
        <v>39</v>
      </c>
      <c r="AC5" s="2" t="s">
        <v>40</v>
      </c>
      <c r="AD5" s="2" t="s">
        <v>41</v>
      </c>
      <c r="AE5" s="2"/>
      <c r="AF5" s="2"/>
      <c r="AG5" s="2"/>
      <c r="AH5" s="2"/>
      <c r="AI5" s="2"/>
      <c r="BB5" s="15" t="s">
        <v>88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6"/>
      <c r="BP5" s="15" t="s">
        <v>89</v>
      </c>
      <c r="BQ5" s="5"/>
      <c r="BR5" s="5"/>
      <c r="BS5" s="5"/>
      <c r="BT5" s="5"/>
      <c r="BU5" s="6"/>
      <c r="BV5" s="13" t="s">
        <v>90</v>
      </c>
      <c r="BW5" s="13"/>
      <c r="CC5" s="27" t="s">
        <v>91</v>
      </c>
      <c r="CD5" s="28"/>
      <c r="CE5" s="28"/>
      <c r="CF5" s="28"/>
      <c r="CG5" s="28"/>
      <c r="CH5" s="28"/>
      <c r="CI5" s="29"/>
    </row>
    <row r="6" spans="1:87" ht="15" thickBot="1" x14ac:dyDescent="0.4">
      <c r="B6">
        <f ca="1">RANDBETWEEN(1,2)</f>
        <v>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  <c r="AB6" t="s">
        <v>67</v>
      </c>
      <c r="AC6" t="s">
        <v>68</v>
      </c>
      <c r="AD6" t="s">
        <v>69</v>
      </c>
      <c r="AF6" s="3" t="s">
        <v>70</v>
      </c>
      <c r="AG6" s="4"/>
      <c r="AH6" s="5"/>
      <c r="AI6" s="5"/>
      <c r="AJ6" s="6"/>
      <c r="AL6" s="15" t="s">
        <v>73</v>
      </c>
      <c r="AM6" s="15" t="s">
        <v>5</v>
      </c>
      <c r="AN6" s="5" t="s">
        <v>79</v>
      </c>
      <c r="AO6" s="5" t="s">
        <v>75</v>
      </c>
      <c r="AP6" s="5" t="s">
        <v>6</v>
      </c>
      <c r="AQ6" s="5" t="s">
        <v>76</v>
      </c>
      <c r="AR6" s="5" t="s">
        <v>7</v>
      </c>
      <c r="AS6" s="6"/>
      <c r="AU6" s="13" t="s">
        <v>83</v>
      </c>
      <c r="AW6" s="13" t="s">
        <v>84</v>
      </c>
      <c r="AY6" s="23" t="s">
        <v>85</v>
      </c>
      <c r="AZ6" s="25" t="s">
        <v>86</v>
      </c>
      <c r="BA6" s="26">
        <f>Dashboard!X19</f>
        <v>0.2</v>
      </c>
      <c r="BB6" s="24" t="s">
        <v>18</v>
      </c>
      <c r="BC6" s="24" t="s">
        <v>19</v>
      </c>
      <c r="BD6" s="24" t="s">
        <v>20</v>
      </c>
      <c r="BE6" s="24" t="s">
        <v>21</v>
      </c>
      <c r="BF6" s="24" t="s">
        <v>22</v>
      </c>
      <c r="BG6" s="24" t="s">
        <v>23</v>
      </c>
      <c r="BH6" s="24" t="s">
        <v>24</v>
      </c>
      <c r="BI6" s="24" t="s">
        <v>25</v>
      </c>
      <c r="BJ6" s="24" t="s">
        <v>26</v>
      </c>
      <c r="BK6" s="24" t="s">
        <v>27</v>
      </c>
      <c r="BL6" s="24" t="s">
        <v>28</v>
      </c>
      <c r="BM6" s="24" t="s">
        <v>29</v>
      </c>
      <c r="BN6" s="24" t="s">
        <v>30</v>
      </c>
      <c r="BO6" s="24" t="s">
        <v>31</v>
      </c>
      <c r="BP6" s="15" t="s">
        <v>5</v>
      </c>
      <c r="BQ6" s="5" t="s">
        <v>79</v>
      </c>
      <c r="BR6" s="5" t="s">
        <v>75</v>
      </c>
      <c r="BS6" s="5" t="s">
        <v>6</v>
      </c>
      <c r="BT6" s="5" t="s">
        <v>76</v>
      </c>
      <c r="BU6" s="6" t="s">
        <v>7</v>
      </c>
      <c r="BV6" s="19"/>
      <c r="BW6" s="19"/>
      <c r="CC6" s="19" t="s">
        <v>17</v>
      </c>
      <c r="CD6" s="13">
        <f>Dashboard!Z19</f>
        <v>10000</v>
      </c>
    </row>
    <row r="7" spans="1:87" ht="15" thickBot="1" x14ac:dyDescent="0.4">
      <c r="B7">
        <f t="shared" ref="B7:B70" ca="1" si="0">RANDBETWEEN(1,2)</f>
        <v>1</v>
      </c>
      <c r="C7" t="str">
        <f ca="1">IF(B6=1,"men","women")</f>
        <v>men</v>
      </c>
      <c r="D7">
        <f ca="1">RANDBETWEEN(25,45)</f>
        <v>32</v>
      </c>
      <c r="E7">
        <f ca="1">RANDBETWEEN(1,6)</f>
        <v>3</v>
      </c>
      <c r="F7" t="str">
        <f ca="1">VLOOKUP(E7,$K$4:$L$10,2)</f>
        <v>teaching</v>
      </c>
      <c r="G7">
        <f ca="1">RANDBETWEEN(1,5)</f>
        <v>1</v>
      </c>
      <c r="H7" t="str">
        <f ca="1">VLOOKUP(G7,$N$4:$O$9,2)</f>
        <v>high school</v>
      </c>
      <c r="I7">
        <f ca="1">RANDBETWEEN(0,4)</f>
        <v>4</v>
      </c>
      <c r="J7">
        <f t="shared" ref="J7:J70" ca="1" si="1">RANDBETWEEN(1,3)</f>
        <v>3</v>
      </c>
      <c r="K7">
        <v>3</v>
      </c>
      <c r="L7" t="s">
        <v>5</v>
      </c>
      <c r="N7">
        <v>3</v>
      </c>
      <c r="O7" t="s">
        <v>11</v>
      </c>
      <c r="Q7">
        <f ca="1">RANDBETWEEN(25000,90000)</f>
        <v>65620</v>
      </c>
      <c r="R7">
        <f ca="1">RANDBETWEEN(1,14)</f>
        <v>8</v>
      </c>
      <c r="S7" t="str">
        <f ca="1">VLOOKUP(R7,$Y$7:$Z$20,2)</f>
        <v>patna</v>
      </c>
      <c r="T7">
        <f ca="1">Q7*RANDBETWEEN(3,6)</f>
        <v>196860</v>
      </c>
      <c r="U7">
        <f ca="1">RAND()*T7</f>
        <v>140125.86912029388</v>
      </c>
      <c r="V7">
        <f ca="1">J7*RAND()*Q7</f>
        <v>93215.825605063379</v>
      </c>
      <c r="W7">
        <f ca="1">RANDBETWEEN(0,V7)</f>
        <v>31430</v>
      </c>
      <c r="X7">
        <f ca="1">RAND()*Q7*2</f>
        <v>5001.8411399304496</v>
      </c>
      <c r="Y7">
        <v>1</v>
      </c>
      <c r="Z7" t="s">
        <v>18</v>
      </c>
      <c r="AA7">
        <f ca="1">RAND()*Q7*1.5</f>
        <v>8675.3096944966182</v>
      </c>
      <c r="AB7">
        <f ca="1">T7+V7+AA7</f>
        <v>298751.13529955997</v>
      </c>
      <c r="AC7">
        <f ca="1">U7+W7+X7</f>
        <v>176557.71026022432</v>
      </c>
      <c r="AD7">
        <f ca="1">AB7-AC7</f>
        <v>122193.42503933565</v>
      </c>
      <c r="AF7" s="7">
        <f ca="1">IF(Table2[[#This Row],[Column1]]="men",1,0)</f>
        <v>1</v>
      </c>
      <c r="AG7" s="8">
        <f ca="1">IF(Table2[[#This Row],[Column1]]="women",1,0)</f>
        <v>0</v>
      </c>
      <c r="AH7" s="8"/>
      <c r="AI7" s="8" t="s">
        <v>71</v>
      </c>
      <c r="AJ7" s="9" t="s">
        <v>72</v>
      </c>
      <c r="AL7" s="34">
        <f ca="1">AVERAGE(Table2[Column2])</f>
        <v>35.12929292929293</v>
      </c>
      <c r="AM7" s="7">
        <f ca="1">IF(Table2[[#This Row],[Column4]]="teaching",1,0)</f>
        <v>1</v>
      </c>
      <c r="AN7" s="8">
        <f ca="1">IF(Table2[[#This Row],[Column4]]="heaIth",1,0)</f>
        <v>0</v>
      </c>
      <c r="AO7" s="8">
        <f ca="1">IF(Table2[[#This Row],[Column4]]="agriculture",1,0)</f>
        <v>0</v>
      </c>
      <c r="AP7" s="8">
        <f ca="1">IF(Table2[[#This Row],[Column4]]="IT",1,0)</f>
        <v>0</v>
      </c>
      <c r="AQ7" s="8">
        <f ca="1">IF(Table2[[#This Row],[Column4]]="construction",1,0)</f>
        <v>0</v>
      </c>
      <c r="AR7" s="8">
        <f ca="1">IF(Table2[[#This Row],[Column4]]="General work",1,0)</f>
        <v>0</v>
      </c>
      <c r="AS7" s="9" t="s">
        <v>77</v>
      </c>
      <c r="AU7" s="17">
        <f ca="1">Table2[[#This Row],[Column20]]/Table2[[#This Row],[Column8]]</f>
        <v>31071.941868354461</v>
      </c>
      <c r="AW7" s="19">
        <f ca="1">IF(Table2[[#This Row],[Column27]]&gt;$AX$7,1,0)</f>
        <v>1</v>
      </c>
      <c r="AX7">
        <f>Dashboard!V19</f>
        <v>100000</v>
      </c>
      <c r="AY7" s="20">
        <f ca="1">Table2[[#This Row],[Column19]]/Table2[[#This Row],[Column18]]</f>
        <v>0.71180467906275469</v>
      </c>
      <c r="AZ7" s="7">
        <f ca="1">IF(AY7&lt;$BA$6,1,0)</f>
        <v>0</v>
      </c>
      <c r="BA7" s="8"/>
      <c r="BB7" s="7">
        <f ca="1">IF(Table2[[#This Row],[Column17]]="bihar",Table2[[#This Row],[Column15]],0)</f>
        <v>0</v>
      </c>
      <c r="BC7" s="8">
        <f ca="1">IF(Table2[[#This Row],[Column17]]="UP",Table2[[#This Row],[Column15]],0)</f>
        <v>0</v>
      </c>
      <c r="BD7" s="8">
        <f ca="1">IF(Table2[[#This Row],[Column17]]="maharashtra",Table2[[#This Row],[Column15]],0)</f>
        <v>0</v>
      </c>
      <c r="BE7" s="8">
        <f ca="1">IF(Table2[[#This Row],[Column17]]="telangana",Table2[[#This Row],[Column15]],0)</f>
        <v>0</v>
      </c>
      <c r="BF7" s="8">
        <f ca="1">IF(Table2[[#This Row],[Column17]]="delhi",Table2[[#This Row],[Column15]],0)</f>
        <v>0</v>
      </c>
      <c r="BG7" s="8">
        <f ca="1">IF(Table2[[#This Row],[Column17]]="goa",Table2[[#This Row],[Column15]],0)</f>
        <v>0</v>
      </c>
      <c r="BH7" s="8">
        <f ca="1">IF(Table2[[#This Row],[Column17]]="kolkata",Table2[[#This Row],[Column15]],0)</f>
        <v>0</v>
      </c>
      <c r="BI7" s="8">
        <f ca="1">IF(Table2[[#This Row],[Column17]]="patna",Table2[[#This Row],[Column15]],0)</f>
        <v>65620</v>
      </c>
      <c r="BJ7" s="8">
        <f ca="1">IF(Table2[[#This Row],[Column17]]="simultala",Table2[[#This Row],[Column15]],0)</f>
        <v>0</v>
      </c>
      <c r="BK7" s="8">
        <f ca="1">IF(Table2[[#This Row],[Column17]]="panji",Table2[[#This Row],[Column15]],0)</f>
        <v>0</v>
      </c>
      <c r="BL7" s="8">
        <f ca="1">IF(Table2[[#This Row],[Column17]]="bangalore",Table2[[#This Row],[Column15]],0)</f>
        <v>0</v>
      </c>
      <c r="BM7" s="8">
        <f ca="1">IF(Table2[[#This Row],[Column17]]="florida",Table2[[#This Row],[Column15]],0)</f>
        <v>0</v>
      </c>
      <c r="BN7" s="8">
        <f ca="1">IF(Table2[[#This Row],[Column17]]="valmikinagar",Table2[[#This Row],[Column15]],0)</f>
        <v>0</v>
      </c>
      <c r="BO7" s="9">
        <f ca="1">IF(Table2[[#This Row],[Column17]]="gopalganj",Table2[[#This Row],[Column15]],0)</f>
        <v>0</v>
      </c>
      <c r="BP7" s="7">
        <f ca="1">IF(Table2[[#This Row],[Column4]]="teaching",Table2[[#This Row],[Column15]],0)</f>
        <v>65620</v>
      </c>
      <c r="BQ7" s="8">
        <f ca="1">IF(Table2[[#This Row],[Column4]]="health",Table2[[#This Row],[Column15]],0)</f>
        <v>0</v>
      </c>
      <c r="BR7" s="8">
        <f ca="1">IF(Table2[[#This Row],[Column4]]="agriculture",Table2[[#This Row],[Column15]],0)</f>
        <v>0</v>
      </c>
      <c r="BS7" s="8">
        <f ca="1">IF(Table2[[#This Row],[Column4]]="IT",Table2[[#This Row],[Column15]],0)</f>
        <v>0</v>
      </c>
      <c r="BT7" s="8">
        <f ca="1">IF(Table2[[#This Row],[Column4]]="construction",Table2[[#This Row],[Column15]],0)</f>
        <v>0</v>
      </c>
      <c r="BU7" s="9">
        <f ca="1">IF(Table2[[#This Row],[Column4]]="General work",Table2[[#This Row],[Column15]],0)</f>
        <v>0</v>
      </c>
      <c r="BV7" s="19">
        <f ca="1">IF(Table2[[#This Row],[Column27]]&gt;Table2[[#This Row],[Column15]],1,0)</f>
        <v>1</v>
      </c>
      <c r="BW7" s="22">
        <f ca="1">SUM(BV7:BV501)/COUNT(BV7:BV501)</f>
        <v>0.98383838383838385</v>
      </c>
      <c r="CC7" s="19">
        <f ca="1">IF(Table2[[#This Row],[Column28]]&gt;$CD$6,Table2[[#This Row],[Column2]],0)</f>
        <v>32</v>
      </c>
      <c r="CD7" s="19"/>
    </row>
    <row r="8" spans="1:87" x14ac:dyDescent="0.35">
      <c r="B8">
        <f t="shared" ca="1" si="0"/>
        <v>2</v>
      </c>
      <c r="C8" t="str">
        <f ca="1">IF(B7=1,"men","women")</f>
        <v>men</v>
      </c>
      <c r="D8">
        <f t="shared" ref="D8:D71" ca="1" si="2">RANDBETWEEN(25,45)</f>
        <v>37</v>
      </c>
      <c r="E8">
        <f t="shared" ref="E8:E71" ca="1" si="3">RANDBETWEEN(1,6)</f>
        <v>1</v>
      </c>
      <c r="F8" t="str">
        <f ca="1">VLOOKUP(E8,$K$4:$L$10,2)</f>
        <v xml:space="preserve">health </v>
      </c>
      <c r="G8">
        <f t="shared" ref="G8:G71" ca="1" si="4">RANDBETWEEN(1,5)</f>
        <v>3</v>
      </c>
      <c r="H8" t="str">
        <f ca="1">VLOOKUP(G8,$N$4:$O$9,2)</f>
        <v>university</v>
      </c>
      <c r="I8">
        <f t="shared" ref="I8:I71" ca="1" si="5">RANDBETWEEN(0,4)</f>
        <v>3</v>
      </c>
      <c r="J8">
        <f t="shared" ca="1" si="1"/>
        <v>1</v>
      </c>
      <c r="K8">
        <v>4</v>
      </c>
      <c r="L8" t="s">
        <v>6</v>
      </c>
      <c r="N8">
        <v>4</v>
      </c>
      <c r="O8" t="s">
        <v>12</v>
      </c>
      <c r="Q8">
        <f t="shared" ref="Q8:Q71" ca="1" si="6">RANDBETWEEN(25000,90000)</f>
        <v>70399</v>
      </c>
      <c r="R8">
        <f t="shared" ref="R8:R71" ca="1" si="7">RANDBETWEEN(1,14)</f>
        <v>9</v>
      </c>
      <c r="S8" t="str">
        <f ca="1">VLOOKUP(R8,$Y$7:$Z$20,2)</f>
        <v>simultala</v>
      </c>
      <c r="T8">
        <f t="shared" ref="T8:T29" ca="1" si="8">Q8*RANDBETWEEN(3,6)</f>
        <v>211197</v>
      </c>
      <c r="U8">
        <f t="shared" ref="U8:U71" ca="1" si="9">RAND()*T8</f>
        <v>95730.390134319197</v>
      </c>
      <c r="V8">
        <f t="shared" ref="V8:V29" ca="1" si="10">J8*RAND()*Q8</f>
        <v>64088.373118978576</v>
      </c>
      <c r="W8">
        <f t="shared" ref="W8:W71" ca="1" si="11">RANDBETWEEN(0,V8)</f>
        <v>17223</v>
      </c>
      <c r="X8">
        <f t="shared" ref="X8:X29" ca="1" si="12">RAND()*Q8*2</f>
        <v>125610.77210012147</v>
      </c>
      <c r="Y8">
        <v>2</v>
      </c>
      <c r="Z8" t="s">
        <v>19</v>
      </c>
      <c r="AA8">
        <f t="shared" ref="AA8:AA29" ca="1" si="13">RAND()*Q8*1.5</f>
        <v>103071.58157017489</v>
      </c>
      <c r="AB8">
        <f t="shared" ref="AB8:AB29" ca="1" si="14">T8+V8+AA8</f>
        <v>378356.95468915347</v>
      </c>
      <c r="AC8">
        <f t="shared" ref="AC8:AC29" ca="1" si="15">U8+W8+X8</f>
        <v>238564.16223444068</v>
      </c>
      <c r="AD8">
        <f t="shared" ref="AD8:AD29" ca="1" si="16">AB8-AC8</f>
        <v>139792.79245471279</v>
      </c>
      <c r="AF8" s="7">
        <f ca="1">IF(Table2[[#This Row],[Column1]]="men",1,0)</f>
        <v>1</v>
      </c>
      <c r="AG8" s="8">
        <f ca="1">IF(Table2[[#This Row],[Column1]]="women",1,0)</f>
        <v>0</v>
      </c>
      <c r="AH8" s="8"/>
      <c r="AI8" s="8">
        <f ca="1">SUM(AF7:AF501)</f>
        <v>273</v>
      </c>
      <c r="AJ8" s="9">
        <f ca="1">SUM(AG7:AG501)</f>
        <v>222</v>
      </c>
      <c r="AM8" s="7">
        <f ca="1">IF(Table2[[#This Row],[Column4]]="teaching",1,0)</f>
        <v>0</v>
      </c>
      <c r="AN8" s="8">
        <f ca="1">IF(Table2[[#This Row],[Column4]]="health",1,0)</f>
        <v>0</v>
      </c>
      <c r="AO8" s="8">
        <f ca="1">IF(Table2[[#This Row],[Column4]]="agriculture",1,0)</f>
        <v>0</v>
      </c>
      <c r="AP8" s="8">
        <f ca="1">IF(Table2[[#This Row],[Column4]]="IT",1,0)</f>
        <v>0</v>
      </c>
      <c r="AQ8" s="8">
        <f ca="1">IF(Table2[[#This Row],[Column4]]="construction",1,0)</f>
        <v>0</v>
      </c>
      <c r="AR8" s="8">
        <f ca="1">IF(Table2[[#This Row],[Column4]]="General work",1,0)</f>
        <v>0</v>
      </c>
      <c r="AS8" s="9">
        <f ca="1">SUM(AM7:AM502)</f>
        <v>84</v>
      </c>
      <c r="AU8" s="17">
        <f ca="1">Table2[[#This Row],[Column20]]/Table2[[#This Row],[Column8]]</f>
        <v>64088.373118978576</v>
      </c>
      <c r="AW8" s="19">
        <f ca="1">IF(Table2[[#This Row],[Column27]]&gt;$AX$7,1,0)</f>
        <v>1</v>
      </c>
      <c r="AX8" s="15">
        <f ca="1">SUM(AW7:AW501)</f>
        <v>427</v>
      </c>
      <c r="AY8" s="21">
        <f ca="1">Table2[[#This Row],[Column19]]/Table2[[#This Row],[Column18]]</f>
        <v>0.45327533125148178</v>
      </c>
      <c r="AZ8" s="7">
        <f t="shared" ref="AZ8:AZ71" ca="1" si="17">IF(AY8&lt;$BA$6,1,0)</f>
        <v>0</v>
      </c>
      <c r="BA8" s="8" t="s">
        <v>87</v>
      </c>
      <c r="BB8" s="7">
        <f ca="1">IF(Table2[[#This Row],[Column17]]="bihar",Table2[[#This Row],[Column15]],0)</f>
        <v>0</v>
      </c>
      <c r="BC8" s="8">
        <f ca="1">IF(Table2[[#This Row],[Column17]]="UP",Table2[[#This Row],[Column15]],0)</f>
        <v>0</v>
      </c>
      <c r="BD8" s="8">
        <f ca="1">IF(Table2[[#This Row],[Column17]]="maharashtra",Table2[[#This Row],[Column15]],0)</f>
        <v>0</v>
      </c>
      <c r="BE8" s="8">
        <f ca="1">IF(Table2[[#This Row],[Column17]]="telangana",Table2[[#This Row],[Column15]],0)</f>
        <v>0</v>
      </c>
      <c r="BF8" s="8">
        <f ca="1">IF(Table2[[#This Row],[Column17]]="delhi",Table2[[#This Row],[Column15]],0)</f>
        <v>0</v>
      </c>
      <c r="BG8" s="8">
        <f ca="1">IF(Table2[[#This Row],[Column17]]="goa",Table2[[#This Row],[Column15]],0)</f>
        <v>0</v>
      </c>
      <c r="BH8" s="8">
        <f ca="1">IF(Table2[[#This Row],[Column17]]="kolkata",Table2[[#This Row],[Column15]],0)</f>
        <v>0</v>
      </c>
      <c r="BI8" s="8">
        <f ca="1">IF(Table2[[#This Row],[Column17]]="patna",Table2[[#This Row],[Column15]],0)</f>
        <v>0</v>
      </c>
      <c r="BJ8" s="8">
        <f ca="1">IF(Table2[[#This Row],[Column17]]="simultala",Table2[[#This Row],[Column15]],0)</f>
        <v>70399</v>
      </c>
      <c r="BK8" s="8">
        <f ca="1">IF(Table2[[#This Row],[Column17]]="panji",Table2[[#This Row],[Column15]],0)</f>
        <v>0</v>
      </c>
      <c r="BL8" s="8">
        <f ca="1">IF(Table2[[#This Row],[Column17]]="bangalore",Table2[[#This Row],[Column15]],0)</f>
        <v>0</v>
      </c>
      <c r="BM8" s="8">
        <f ca="1">IF(Table2[[#This Row],[Column17]]="florida",Table2[[#This Row],[Column15]],0)</f>
        <v>0</v>
      </c>
      <c r="BN8" s="8">
        <f ca="1">IF(Table2[[#This Row],[Column17]]="valmikinagar",Table2[[#This Row],[Column15]],0)</f>
        <v>0</v>
      </c>
      <c r="BO8" s="9">
        <f ca="1">IF(Table2[[#This Row],[Column17]]="gopalganj",Table2[[#This Row],[Column15]],0)</f>
        <v>0</v>
      </c>
      <c r="BP8" s="7">
        <f ca="1">IF(Table2[[#This Row],[Column4]]="teaching",Table2[[#This Row],[Column15]],0)</f>
        <v>0</v>
      </c>
      <c r="BQ8" s="8">
        <f ca="1">IF(Table2[[#This Row],[Column4]]="health",Table2[[#This Row],[Column15]],0)</f>
        <v>0</v>
      </c>
      <c r="BR8" s="8">
        <f ca="1">IF(Table2[[#This Row],[Column4]]="agriculture",Table2[[#This Row],[Column15]],0)</f>
        <v>0</v>
      </c>
      <c r="BS8" s="8">
        <f ca="1">IF(Table2[[#This Row],[Column4]]="IT",Table2[[#This Row],[Column15]],0)</f>
        <v>0</v>
      </c>
      <c r="BT8" s="8">
        <f ca="1">IF(Table2[[#This Row],[Column4]]="construction",Table2[[#This Row],[Column15]],0)</f>
        <v>0</v>
      </c>
      <c r="BU8" s="9">
        <f ca="1">IF(Table2[[#This Row],[Column4]]="General work",Table2[[#This Row],[Column15]],0)</f>
        <v>0</v>
      </c>
      <c r="BV8" s="19">
        <f ca="1">IF(Table2[[#This Row],[Column27]]&gt;Table2[[#This Row],[Column15]],1,0)</f>
        <v>1</v>
      </c>
      <c r="CC8" s="19">
        <f ca="1">IF(Table2[[#This Row],[Column28]]&gt;$CD$6,Table2[[#This Row],[Column2]],0)</f>
        <v>37</v>
      </c>
      <c r="CD8" s="19"/>
    </row>
    <row r="9" spans="1:87" ht="15" thickBot="1" x14ac:dyDescent="0.4">
      <c r="B9">
        <f t="shared" ca="1" si="0"/>
        <v>2</v>
      </c>
      <c r="C9" t="str">
        <f ca="1">IF(B8=1,"men","women")</f>
        <v>women</v>
      </c>
      <c r="D9">
        <f t="shared" ca="1" si="2"/>
        <v>45</v>
      </c>
      <c r="E9">
        <f t="shared" ca="1" si="3"/>
        <v>2</v>
      </c>
      <c r="F9" t="str">
        <f ca="1">VLOOKUP(E9,$K$4:$L$10,2)</f>
        <v>construction</v>
      </c>
      <c r="G9">
        <f t="shared" ca="1" si="4"/>
        <v>1</v>
      </c>
      <c r="H9" t="str">
        <f ca="1">VLOOKUP(G9,$N$4:$O$9,2)</f>
        <v>high school</v>
      </c>
      <c r="I9">
        <f t="shared" ca="1" si="5"/>
        <v>0</v>
      </c>
      <c r="J9">
        <f t="shared" ca="1" si="1"/>
        <v>2</v>
      </c>
      <c r="K9">
        <v>5</v>
      </c>
      <c r="L9" t="s">
        <v>7</v>
      </c>
      <c r="N9">
        <v>5</v>
      </c>
      <c r="O9" t="s">
        <v>13</v>
      </c>
      <c r="Q9">
        <f t="shared" ca="1" si="6"/>
        <v>78181</v>
      </c>
      <c r="R9">
        <f t="shared" ca="1" si="7"/>
        <v>6</v>
      </c>
      <c r="S9" t="str">
        <f ca="1">VLOOKUP(R9,$Y$7:$Z$20,2)</f>
        <v>goa</v>
      </c>
      <c r="T9">
        <f t="shared" ca="1" si="8"/>
        <v>234543</v>
      </c>
      <c r="U9">
        <f t="shared" ca="1" si="9"/>
        <v>180974.29143852787</v>
      </c>
      <c r="V9">
        <f t="shared" ca="1" si="10"/>
        <v>93201.1304040791</v>
      </c>
      <c r="W9">
        <f t="shared" ca="1" si="11"/>
        <v>14500</v>
      </c>
      <c r="X9">
        <f t="shared" ca="1" si="12"/>
        <v>106676.04726976869</v>
      </c>
      <c r="Y9">
        <v>3</v>
      </c>
      <c r="Z9" t="s">
        <v>20</v>
      </c>
      <c r="AA9">
        <f t="shared" ca="1" si="13"/>
        <v>41721.403269298127</v>
      </c>
      <c r="AB9">
        <f t="shared" ca="1" si="14"/>
        <v>369465.53367337724</v>
      </c>
      <c r="AC9">
        <f t="shared" ca="1" si="15"/>
        <v>302150.33870829653</v>
      </c>
      <c r="AD9">
        <f t="shared" ca="1" si="16"/>
        <v>67315.194965080707</v>
      </c>
      <c r="AF9" s="7">
        <f ca="1">IF(Table2[[#This Row],[Column1]]="men",1,0)</f>
        <v>0</v>
      </c>
      <c r="AG9" s="8">
        <f ca="1">IF(Table2[[#This Row],[Column1]]="women",1,0)</f>
        <v>1</v>
      </c>
      <c r="AH9" s="8"/>
      <c r="AI9" s="8"/>
      <c r="AJ9" s="9"/>
      <c r="AM9" s="7">
        <f ca="1">IF(Table2[[#This Row],[Column4]]="teaching",1,0)</f>
        <v>0</v>
      </c>
      <c r="AN9" s="8">
        <f ca="1">IF(Table2[[#This Row],[Column4]]="health",1,0)</f>
        <v>0</v>
      </c>
      <c r="AO9" s="8">
        <f ca="1">IF(Table2[[#This Row],[Column4]]="agriculture",1,0)</f>
        <v>0</v>
      </c>
      <c r="AP9" s="8">
        <f ca="1">IF(Table2[[#This Row],[Column4]]="IT",1,0)</f>
        <v>0</v>
      </c>
      <c r="AQ9" s="8">
        <f ca="1">IF(Table2[[#This Row],[Column4]]="construction",1,0)</f>
        <v>1</v>
      </c>
      <c r="AR9" s="8">
        <f ca="1">IF(Table2[[#This Row],[Column4]]="General work",1,0)</f>
        <v>0</v>
      </c>
      <c r="AS9" s="9" t="s">
        <v>74</v>
      </c>
      <c r="AU9" s="17">
        <f ca="1">Table2[[#This Row],[Column20]]/Table2[[#This Row],[Column8]]</f>
        <v>46600.56520203955</v>
      </c>
      <c r="AW9" s="19">
        <f ca="1">IF(Table2[[#This Row],[Column27]]&gt;$AX$7,1,0)</f>
        <v>1</v>
      </c>
      <c r="AX9" s="10"/>
      <c r="AY9" s="21">
        <f ca="1">Table2[[#This Row],[Column19]]/Table2[[#This Row],[Column18]]</f>
        <v>0.77160389113521988</v>
      </c>
      <c r="AZ9" s="7">
        <f t="shared" ca="1" si="17"/>
        <v>0</v>
      </c>
      <c r="BA9" s="8">
        <f ca="1">SUM(AZ7:AZ501)</f>
        <v>98</v>
      </c>
      <c r="BB9" s="7">
        <f ca="1">IF(Table2[[#This Row],[Column17]]="bihar",Table2[[#This Row],[Column15]],0)</f>
        <v>0</v>
      </c>
      <c r="BC9" s="8">
        <f ca="1">IF(Table2[[#This Row],[Column17]]="UP",Table2[[#This Row],[Column15]],0)</f>
        <v>0</v>
      </c>
      <c r="BD9" s="8">
        <f ca="1">IF(Table2[[#This Row],[Column17]]="maharashtra",Table2[[#This Row],[Column15]],0)</f>
        <v>0</v>
      </c>
      <c r="BE9" s="8">
        <f ca="1">IF(Table2[[#This Row],[Column17]]="telangana",Table2[[#This Row],[Column15]],0)</f>
        <v>0</v>
      </c>
      <c r="BF9" s="8">
        <f ca="1">IF(Table2[[#This Row],[Column17]]="delhi",Table2[[#This Row],[Column15]],0)</f>
        <v>0</v>
      </c>
      <c r="BG9" s="8">
        <f ca="1">IF(Table2[[#This Row],[Column17]]="goa",Table2[[#This Row],[Column15]],0)</f>
        <v>78181</v>
      </c>
      <c r="BH9" s="8">
        <f ca="1">IF(Table2[[#This Row],[Column17]]="kolkata",Table2[[#This Row],[Column15]],0)</f>
        <v>0</v>
      </c>
      <c r="BI9" s="8">
        <f ca="1">IF(Table2[[#This Row],[Column17]]="patna",Table2[[#This Row],[Column15]],0)</f>
        <v>0</v>
      </c>
      <c r="BJ9" s="8">
        <f ca="1">IF(Table2[[#This Row],[Column17]]="simultala",Table2[[#This Row],[Column15]],0)</f>
        <v>0</v>
      </c>
      <c r="BK9" s="8">
        <f ca="1">IF(Table2[[#This Row],[Column17]]="panji",Table2[[#This Row],[Column15]],0)</f>
        <v>0</v>
      </c>
      <c r="BL9" s="8">
        <f ca="1">IF(Table2[[#This Row],[Column17]]="bangalore",Table2[[#This Row],[Column15]],0)</f>
        <v>0</v>
      </c>
      <c r="BM9" s="8">
        <f ca="1">IF(Table2[[#This Row],[Column17]]="florida",Table2[[#This Row],[Column15]],0)</f>
        <v>0</v>
      </c>
      <c r="BN9" s="8">
        <f ca="1">IF(Table2[[#This Row],[Column17]]="valmikinagar",Table2[[#This Row],[Column15]],0)</f>
        <v>0</v>
      </c>
      <c r="BO9" s="9">
        <f ca="1">IF(Table2[[#This Row],[Column17]]="gopalganj",Table2[[#This Row],[Column15]],0)</f>
        <v>0</v>
      </c>
      <c r="BP9" s="7">
        <f ca="1">IF(Table2[[#This Row],[Column4]]="teaching",Table2[[#This Row],[Column15]],0)</f>
        <v>0</v>
      </c>
      <c r="BQ9" s="8">
        <f ca="1">IF(Table2[[#This Row],[Column4]]="health",Table2[[#This Row],[Column15]],0)</f>
        <v>0</v>
      </c>
      <c r="BR9" s="8">
        <f ca="1">IF(Table2[[#This Row],[Column4]]="agriculture",Table2[[#This Row],[Column15]],0)</f>
        <v>0</v>
      </c>
      <c r="BS9" s="8">
        <f ca="1">IF(Table2[[#This Row],[Column4]]="IT",Table2[[#This Row],[Column15]],0)</f>
        <v>0</v>
      </c>
      <c r="BT9" s="8">
        <f ca="1">IF(Table2[[#This Row],[Column4]]="construction",Table2[[#This Row],[Column15]],0)</f>
        <v>78181</v>
      </c>
      <c r="BU9" s="9">
        <f ca="1">IF(Table2[[#This Row],[Column4]]="General work",Table2[[#This Row],[Column15]],0)</f>
        <v>0</v>
      </c>
      <c r="BV9" s="19">
        <f ca="1">IF(Table2[[#This Row],[Column27]]&gt;Table2[[#This Row],[Column15]],1,0)</f>
        <v>1</v>
      </c>
      <c r="CC9" s="19">
        <f ca="1">IF(Table2[[#This Row],[Column28]]&gt;$CD$6,Table2[[#This Row],[Column2]],0)</f>
        <v>45</v>
      </c>
      <c r="CD9" s="108">
        <f ca="1">AVERAGEIF(CC7:CC501,"&lt;&gt;")</f>
        <v>32.228282828282829</v>
      </c>
    </row>
    <row r="10" spans="1:87" ht="15" thickBot="1" x14ac:dyDescent="0.4">
      <c r="B10">
        <f t="shared" ca="1" si="0"/>
        <v>1</v>
      </c>
      <c r="C10" t="str">
        <f ca="1">IF(B9=1,"men","women")</f>
        <v>women</v>
      </c>
      <c r="D10">
        <f t="shared" ca="1" si="2"/>
        <v>43</v>
      </c>
      <c r="E10">
        <f t="shared" ca="1" si="3"/>
        <v>3</v>
      </c>
      <c r="F10" t="str">
        <f ca="1">VLOOKUP(E10,$K$4:$L$10,2)</f>
        <v>teaching</v>
      </c>
      <c r="G10">
        <f t="shared" ca="1" si="4"/>
        <v>1</v>
      </c>
      <c r="H10" t="str">
        <f ca="1">VLOOKUP(G10,$N$4:$O$9,2)</f>
        <v>high school</v>
      </c>
      <c r="I10">
        <f t="shared" ca="1" si="5"/>
        <v>2</v>
      </c>
      <c r="J10">
        <f t="shared" ca="1" si="1"/>
        <v>3</v>
      </c>
      <c r="K10">
        <v>6</v>
      </c>
      <c r="L10" t="s">
        <v>8</v>
      </c>
      <c r="Q10">
        <f t="shared" ca="1" si="6"/>
        <v>43727</v>
      </c>
      <c r="R10">
        <f t="shared" ca="1" si="7"/>
        <v>13</v>
      </c>
      <c r="S10" t="str">
        <f ca="1">VLOOKUP(R10,$Y$7:$Z$20,2)</f>
        <v>valmikinagar</v>
      </c>
      <c r="T10">
        <f t="shared" ca="1" si="8"/>
        <v>262362</v>
      </c>
      <c r="U10">
        <f t="shared" ca="1" si="9"/>
        <v>44994.619191097234</v>
      </c>
      <c r="V10">
        <f t="shared" ca="1" si="10"/>
        <v>34709.322532249083</v>
      </c>
      <c r="W10">
        <f t="shared" ca="1" si="11"/>
        <v>22641</v>
      </c>
      <c r="X10">
        <f t="shared" ca="1" si="12"/>
        <v>63235.742885319909</v>
      </c>
      <c r="Y10">
        <v>4</v>
      </c>
      <c r="Z10" t="s">
        <v>21</v>
      </c>
      <c r="AA10">
        <f t="shared" ca="1" si="13"/>
        <v>34808.561191964174</v>
      </c>
      <c r="AB10">
        <f t="shared" ca="1" si="14"/>
        <v>331879.88372421329</v>
      </c>
      <c r="AC10">
        <f t="shared" ca="1" si="15"/>
        <v>130871.36207641715</v>
      </c>
      <c r="AD10">
        <f t="shared" ca="1" si="16"/>
        <v>201008.52164779615</v>
      </c>
      <c r="AF10" s="7">
        <f ca="1">IF(Table2[[#This Row],[Column1]]="men",1,0)</f>
        <v>0</v>
      </c>
      <c r="AG10" s="8">
        <f ca="1">IF(Table2[[#This Row],[Column1]]="women",1,0)</f>
        <v>1</v>
      </c>
      <c r="AH10" s="8"/>
      <c r="AI10" s="8"/>
      <c r="AJ10" s="9"/>
      <c r="AL10" s="13" t="s">
        <v>80</v>
      </c>
      <c r="AM10" s="7">
        <f ca="1">IF(Table2[[#This Row],[Column4]]="teaching",1,0)</f>
        <v>1</v>
      </c>
      <c r="AN10" s="8">
        <f ca="1">IF(Table2[[#This Row],[Column4]]="health",1,0)</f>
        <v>0</v>
      </c>
      <c r="AO10" s="8">
        <f ca="1">IF(Table2[[#This Row],[Column4]]="agriculture",1,0)</f>
        <v>0</v>
      </c>
      <c r="AP10" s="8">
        <f ca="1">IF(Table2[[#This Row],[Column4]]="IT",1,0)</f>
        <v>0</v>
      </c>
      <c r="AQ10" s="8">
        <f ca="1">IF(Table2[[#This Row],[Column4]]="construction",1,0)</f>
        <v>0</v>
      </c>
      <c r="AR10" s="8">
        <f ca="1">IF(Table2[[#This Row],[Column4]]="General work",1,0)</f>
        <v>0</v>
      </c>
      <c r="AS10" s="9">
        <f ca="1">SUM(AN7:AN501)</f>
        <v>0</v>
      </c>
      <c r="AU10" s="17">
        <f ca="1">Table2[[#This Row],[Column20]]/Table2[[#This Row],[Column8]]</f>
        <v>11569.774177416361</v>
      </c>
      <c r="AV10" s="16"/>
      <c r="AW10" s="19">
        <f ca="1">IF(Table2[[#This Row],[Column27]]&gt;$AX$7,1,0)</f>
        <v>1</v>
      </c>
      <c r="AY10" s="21">
        <f ca="1">Table2[[#This Row],[Column19]]/Table2[[#This Row],[Column18]]</f>
        <v>0.17149823217957338</v>
      </c>
      <c r="AZ10" s="7">
        <f t="shared" ca="1" si="17"/>
        <v>1</v>
      </c>
      <c r="BA10" s="8"/>
      <c r="BB10" s="7">
        <f ca="1">IF(Table2[[#This Row],[Column17]]="bihar",Table2[[#This Row],[Column15]],0)</f>
        <v>0</v>
      </c>
      <c r="BC10" s="8">
        <f ca="1">IF(Table2[[#This Row],[Column17]]="UP",Table2[[#This Row],[Column15]],0)</f>
        <v>0</v>
      </c>
      <c r="BD10" s="8">
        <f ca="1">IF(Table2[[#This Row],[Column17]]="maharashtra",Table2[[#This Row],[Column15]],0)</f>
        <v>0</v>
      </c>
      <c r="BE10" s="8">
        <f ca="1">IF(Table2[[#This Row],[Column17]]="telangana",Table2[[#This Row],[Column15]],0)</f>
        <v>0</v>
      </c>
      <c r="BF10" s="8">
        <f ca="1">IF(Table2[[#This Row],[Column17]]="delhi",Table2[[#This Row],[Column15]],0)</f>
        <v>0</v>
      </c>
      <c r="BG10" s="8">
        <f ca="1">IF(Table2[[#This Row],[Column17]]="goa",Table2[[#This Row],[Column15]],0)</f>
        <v>0</v>
      </c>
      <c r="BH10" s="8">
        <f ca="1">IF(Table2[[#This Row],[Column17]]="kolkata",Table2[[#This Row],[Column15]],0)</f>
        <v>0</v>
      </c>
      <c r="BI10" s="8">
        <f ca="1">IF(Table2[[#This Row],[Column17]]="patna",Table2[[#This Row],[Column15]],0)</f>
        <v>0</v>
      </c>
      <c r="BJ10" s="8">
        <f ca="1">IF(Table2[[#This Row],[Column17]]="simultala",Table2[[#This Row],[Column15]],0)</f>
        <v>0</v>
      </c>
      <c r="BK10" s="8">
        <f ca="1">IF(Table2[[#This Row],[Column17]]="panji",Table2[[#This Row],[Column15]],0)</f>
        <v>0</v>
      </c>
      <c r="BL10" s="8">
        <f ca="1">IF(Table2[[#This Row],[Column17]]="bangalore",Table2[[#This Row],[Column15]],0)</f>
        <v>0</v>
      </c>
      <c r="BM10" s="8">
        <f ca="1">IF(Table2[[#This Row],[Column17]]="florida",Table2[[#This Row],[Column15]],0)</f>
        <v>0</v>
      </c>
      <c r="BN10" s="8">
        <f ca="1">IF(Table2[[#This Row],[Column17]]="valmikinagar",Table2[[#This Row],[Column15]],0)</f>
        <v>43727</v>
      </c>
      <c r="BO10" s="9">
        <f ca="1">IF(Table2[[#This Row],[Column17]]="gopalganj",Table2[[#This Row],[Column15]],0)</f>
        <v>0</v>
      </c>
      <c r="BP10" s="7">
        <f ca="1">IF(Table2[[#This Row],[Column4]]="teaching",Table2[[#This Row],[Column15]],0)</f>
        <v>43727</v>
      </c>
      <c r="BQ10" s="8">
        <f ca="1">IF(Table2[[#This Row],[Column4]]="health",Table2[[#This Row],[Column15]],0)</f>
        <v>0</v>
      </c>
      <c r="BR10" s="8">
        <f ca="1">IF(Table2[[#This Row],[Column4]]="agriculture",Table2[[#This Row],[Column15]],0)</f>
        <v>0</v>
      </c>
      <c r="BS10" s="8">
        <f ca="1">IF(Table2[[#This Row],[Column4]]="IT",Table2[[#This Row],[Column15]],0)</f>
        <v>0</v>
      </c>
      <c r="BT10" s="8">
        <f ca="1">IF(Table2[[#This Row],[Column4]]="construction",Table2[[#This Row],[Column15]],0)</f>
        <v>0</v>
      </c>
      <c r="BU10" s="9">
        <f ca="1">IF(Table2[[#This Row],[Column4]]="General work",Table2[[#This Row],[Column15]],0)</f>
        <v>0</v>
      </c>
      <c r="BV10" s="19">
        <f ca="1">IF(Table2[[#This Row],[Column27]]&gt;Table2[[#This Row],[Column15]],1,0)</f>
        <v>1</v>
      </c>
      <c r="CC10" s="19">
        <f ca="1">IF(Table2[[#This Row],[Column28]]&gt;$CD$6,Table2[[#This Row],[Column2]],0)</f>
        <v>43</v>
      </c>
    </row>
    <row r="11" spans="1:87" ht="15" thickBot="1" x14ac:dyDescent="0.4">
      <c r="B11">
        <f t="shared" ca="1" si="0"/>
        <v>1</v>
      </c>
      <c r="C11" t="str">
        <f ca="1">IF(B10=1,"men","women")</f>
        <v>men</v>
      </c>
      <c r="D11">
        <f t="shared" ca="1" si="2"/>
        <v>30</v>
      </c>
      <c r="E11">
        <f t="shared" ca="1" si="3"/>
        <v>6</v>
      </c>
      <c r="F11" t="str">
        <f ca="1">VLOOKUP(E11,$K$4:$L$10,2)</f>
        <v>agriculture</v>
      </c>
      <c r="G11">
        <f t="shared" ca="1" si="4"/>
        <v>5</v>
      </c>
      <c r="H11" t="str">
        <f ca="1">VLOOKUP(G11,$N$4:$O$9,2)</f>
        <v>other</v>
      </c>
      <c r="I11">
        <f t="shared" ca="1" si="5"/>
        <v>2</v>
      </c>
      <c r="J11">
        <f t="shared" ca="1" si="1"/>
        <v>2</v>
      </c>
      <c r="Q11">
        <f t="shared" ca="1" si="6"/>
        <v>74265</v>
      </c>
      <c r="R11">
        <f t="shared" ca="1" si="7"/>
        <v>1</v>
      </c>
      <c r="S11" t="str">
        <f ca="1">VLOOKUP(R11,$Y$7:$Z$20,2)</f>
        <v>bihar</v>
      </c>
      <c r="T11">
        <f t="shared" ca="1" si="8"/>
        <v>222795</v>
      </c>
      <c r="U11">
        <f t="shared" ca="1" si="9"/>
        <v>136981.56492579839</v>
      </c>
      <c r="V11">
        <f t="shared" ca="1" si="10"/>
        <v>26273.549754168096</v>
      </c>
      <c r="W11">
        <f t="shared" ca="1" si="11"/>
        <v>16294</v>
      </c>
      <c r="X11">
        <f t="shared" ca="1" si="12"/>
        <v>140225.27907681381</v>
      </c>
      <c r="Y11">
        <v>5</v>
      </c>
      <c r="Z11" t="s">
        <v>22</v>
      </c>
      <c r="AA11">
        <f t="shared" ca="1" si="13"/>
        <v>90151.093045604066</v>
      </c>
      <c r="AB11">
        <f t="shared" ca="1" si="14"/>
        <v>339219.64279977215</v>
      </c>
      <c r="AC11">
        <f t="shared" ca="1" si="15"/>
        <v>293500.84400261217</v>
      </c>
      <c r="AD11">
        <f t="shared" ca="1" si="16"/>
        <v>45718.79879715998</v>
      </c>
      <c r="AF11" s="7">
        <f ca="1">IF(Table2[[#This Row],[Column1]]="men",1,0)</f>
        <v>1</v>
      </c>
      <c r="AG11" s="8">
        <f ca="1">IF(Table2[[#This Row],[Column1]]="women",1,0)</f>
        <v>0</v>
      </c>
      <c r="AH11" s="8"/>
      <c r="AI11" s="8"/>
      <c r="AJ11" s="9"/>
      <c r="AL11" s="14">
        <f ca="1">AVERAGE(Table2[Column15])</f>
        <v>56702.806060606061</v>
      </c>
      <c r="AM11" s="7">
        <f ca="1">IF(Table2[[#This Row],[Column4]]="teaching",1,0)</f>
        <v>0</v>
      </c>
      <c r="AN11" s="8">
        <f ca="1">IF(Table2[[#This Row],[Column4]]="health",1,0)</f>
        <v>0</v>
      </c>
      <c r="AO11" s="8">
        <f ca="1">IF(Table2[[#This Row],[Column4]]="agriculture",1,0)</f>
        <v>1</v>
      </c>
      <c r="AP11" s="8">
        <f ca="1">IF(Table2[[#This Row],[Column4]]="IT",1,0)</f>
        <v>0</v>
      </c>
      <c r="AQ11" s="8">
        <f ca="1">IF(Table2[[#This Row],[Column4]]="construction",1,0)</f>
        <v>0</v>
      </c>
      <c r="AR11" s="8">
        <f ca="1">IF(Table2[[#This Row],[Column4]]="General work",1,0)</f>
        <v>0</v>
      </c>
      <c r="AS11" s="9" t="s">
        <v>75</v>
      </c>
      <c r="AU11" s="17">
        <f ca="1">Table2[[#This Row],[Column20]]/Table2[[#This Row],[Column8]]</f>
        <v>13136.774877084048</v>
      </c>
      <c r="AV11" s="15" t="s">
        <v>82</v>
      </c>
      <c r="AW11" s="19">
        <f ca="1">IF(Table2[[#This Row],[Column27]]&gt;$AX$7,1,0)</f>
        <v>1</v>
      </c>
      <c r="AY11" s="21">
        <f ca="1">Table2[[#This Row],[Column19]]/Table2[[#This Row],[Column18]]</f>
        <v>0.61483231188221632</v>
      </c>
      <c r="AZ11" s="7">
        <f t="shared" ca="1" si="17"/>
        <v>0</v>
      </c>
      <c r="BA11" s="8"/>
      <c r="BB11" s="7">
        <f ca="1">IF(Table2[[#This Row],[Column17]]="bihar",Table2[[#This Row],[Column15]],0)</f>
        <v>74265</v>
      </c>
      <c r="BC11" s="8">
        <f ca="1">IF(Table2[[#This Row],[Column17]]="UP",Table2[[#This Row],[Column15]],0)</f>
        <v>0</v>
      </c>
      <c r="BD11" s="8">
        <f ca="1">IF(Table2[[#This Row],[Column17]]="maharashtra",Table2[[#This Row],[Column15]],0)</f>
        <v>0</v>
      </c>
      <c r="BE11" s="8">
        <f ca="1">IF(Table2[[#This Row],[Column17]]="telangana",Table2[[#This Row],[Column15]],0)</f>
        <v>0</v>
      </c>
      <c r="BF11" s="8">
        <f ca="1">IF(Table2[[#This Row],[Column17]]="delhi",Table2[[#This Row],[Column15]],0)</f>
        <v>0</v>
      </c>
      <c r="BG11" s="8">
        <f ca="1">IF(Table2[[#This Row],[Column17]]="goa",Table2[[#This Row],[Column15]],0)</f>
        <v>0</v>
      </c>
      <c r="BH11" s="8">
        <f ca="1">IF(Table2[[#This Row],[Column17]]="kolkata",Table2[[#This Row],[Column15]],0)</f>
        <v>0</v>
      </c>
      <c r="BI11" s="8">
        <f ca="1">IF(Table2[[#This Row],[Column17]]="patna",Table2[[#This Row],[Column15]],0)</f>
        <v>0</v>
      </c>
      <c r="BJ11" s="8">
        <f ca="1">IF(Table2[[#This Row],[Column17]]="simultala",Table2[[#This Row],[Column15]],0)</f>
        <v>0</v>
      </c>
      <c r="BK11" s="8">
        <f ca="1">IF(Table2[[#This Row],[Column17]]="panji",Table2[[#This Row],[Column15]],0)</f>
        <v>0</v>
      </c>
      <c r="BL11" s="8">
        <f ca="1">IF(Table2[[#This Row],[Column17]]="bangalore",Table2[[#This Row],[Column15]],0)</f>
        <v>0</v>
      </c>
      <c r="BM11" s="8">
        <f ca="1">IF(Table2[[#This Row],[Column17]]="florida",Table2[[#This Row],[Column15]],0)</f>
        <v>0</v>
      </c>
      <c r="BN11" s="8">
        <f ca="1">IF(Table2[[#This Row],[Column17]]="valmikinagar",Table2[[#This Row],[Column15]],0)</f>
        <v>0</v>
      </c>
      <c r="BO11" s="9">
        <f ca="1">IF(Table2[[#This Row],[Column17]]="gopalganj",Table2[[#This Row],[Column15]],0)</f>
        <v>0</v>
      </c>
      <c r="BP11" s="7">
        <f ca="1">IF(Table2[[#This Row],[Column4]]="teaching",Table2[[#This Row],[Column15]],0)</f>
        <v>0</v>
      </c>
      <c r="BQ11" s="8">
        <f ca="1">IF(Table2[[#This Row],[Column4]]="health",Table2[[#This Row],[Column15]],0)</f>
        <v>0</v>
      </c>
      <c r="BR11" s="8">
        <f ca="1">IF(Table2[[#This Row],[Column4]]="agriculture",Table2[[#This Row],[Column15]],0)</f>
        <v>74265</v>
      </c>
      <c r="BS11" s="8">
        <f ca="1">IF(Table2[[#This Row],[Column4]]="IT",Table2[[#This Row],[Column15]],0)</f>
        <v>0</v>
      </c>
      <c r="BT11" s="8">
        <f ca="1">IF(Table2[[#This Row],[Column4]]="construction",Table2[[#This Row],[Column15]],0)</f>
        <v>0</v>
      </c>
      <c r="BU11" s="9">
        <f ca="1">IF(Table2[[#This Row],[Column4]]="General work",Table2[[#This Row],[Column15]],0)</f>
        <v>0</v>
      </c>
      <c r="BV11" s="19">
        <f ca="1">IF(Table2[[#This Row],[Column27]]&gt;Table2[[#This Row],[Column15]],1,0)</f>
        <v>1</v>
      </c>
      <c r="CC11" s="19">
        <f ca="1">IF(Table2[[#This Row],[Column28]]&gt;$CD$6,Table2[[#This Row],[Column2]],0)</f>
        <v>30</v>
      </c>
    </row>
    <row r="12" spans="1:87" ht="15" thickBot="1" x14ac:dyDescent="0.4">
      <c r="B12">
        <f t="shared" ca="1" si="0"/>
        <v>1</v>
      </c>
      <c r="C12" t="str">
        <f ca="1">IF(B11=1,"men","women")</f>
        <v>men</v>
      </c>
      <c r="D12">
        <f t="shared" ca="1" si="2"/>
        <v>25</v>
      </c>
      <c r="E12">
        <f t="shared" ca="1" si="3"/>
        <v>5</v>
      </c>
      <c r="F12" t="str">
        <f ca="1">VLOOKUP(E12,$K$4:$L$10,2)</f>
        <v>General work</v>
      </c>
      <c r="G12">
        <f t="shared" ca="1" si="4"/>
        <v>1</v>
      </c>
      <c r="H12" t="str">
        <f ca="1">VLOOKUP(G12,$N$4:$O$9,2)</f>
        <v>high school</v>
      </c>
      <c r="I12">
        <f t="shared" ca="1" si="5"/>
        <v>4</v>
      </c>
      <c r="J12">
        <f t="shared" ca="1" si="1"/>
        <v>2</v>
      </c>
      <c r="Q12">
        <f t="shared" ca="1" si="6"/>
        <v>51667</v>
      </c>
      <c r="R12">
        <f t="shared" ca="1" si="7"/>
        <v>12</v>
      </c>
      <c r="S12" t="str">
        <f ca="1">VLOOKUP(R12,$Y$7:$Z$20,2)</f>
        <v>florida</v>
      </c>
      <c r="T12">
        <f t="shared" ca="1" si="8"/>
        <v>206668</v>
      </c>
      <c r="U12">
        <f t="shared" ca="1" si="9"/>
        <v>24582.128647783367</v>
      </c>
      <c r="V12">
        <f t="shared" ca="1" si="10"/>
        <v>96924.947485956902</v>
      </c>
      <c r="W12">
        <f t="shared" ca="1" si="11"/>
        <v>47216</v>
      </c>
      <c r="X12">
        <f t="shared" ca="1" si="12"/>
        <v>48686.055092998176</v>
      </c>
      <c r="Y12">
        <v>6</v>
      </c>
      <c r="Z12" t="s">
        <v>23</v>
      </c>
      <c r="AA12">
        <f t="shared" ca="1" si="13"/>
        <v>17271.730399042837</v>
      </c>
      <c r="AB12">
        <f t="shared" ca="1" si="14"/>
        <v>320864.67788499972</v>
      </c>
      <c r="AC12">
        <f t="shared" ca="1" si="15"/>
        <v>120484.18374078153</v>
      </c>
      <c r="AD12">
        <f t="shared" ca="1" si="16"/>
        <v>200380.49414421819</v>
      </c>
      <c r="AF12" s="7">
        <f ca="1">IF(Table2[[#This Row],[Column1]]="men",1,0)</f>
        <v>1</v>
      </c>
      <c r="AG12" s="8">
        <f ca="1">IF(Table2[[#This Row],[Column1]]="women",1,0)</f>
        <v>0</v>
      </c>
      <c r="AH12" s="8"/>
      <c r="AI12" s="8"/>
      <c r="AJ12" s="9"/>
      <c r="AM12" s="7">
        <f ca="1">IF(Table2[[#This Row],[Column4]]="teaching",1,0)</f>
        <v>0</v>
      </c>
      <c r="AN12" s="8">
        <f ca="1">IF(Table2[[#This Row],[Column4]]="health",1,0)</f>
        <v>0</v>
      </c>
      <c r="AO12" s="8">
        <f ca="1">IF(Table2[[#This Row],[Column4]]="agriculture",1,0)</f>
        <v>0</v>
      </c>
      <c r="AP12" s="8">
        <f ca="1">IF(Table2[[#This Row],[Column4]]="IT",1,0)</f>
        <v>0</v>
      </c>
      <c r="AQ12" s="8">
        <f ca="1">IF(Table2[[#This Row],[Column4]]="construction",1,0)</f>
        <v>0</v>
      </c>
      <c r="AR12" s="8">
        <f ca="1">IF(Table2[[#This Row],[Column4]]="General work",1,0)</f>
        <v>1</v>
      </c>
      <c r="AS12" s="9">
        <f ca="1">SUM(AO7:AO501)</f>
        <v>99</v>
      </c>
      <c r="AU12" s="17">
        <f ca="1">Table2[[#This Row],[Column20]]/Table2[[#This Row],[Column8]]</f>
        <v>48462.473742978451</v>
      </c>
      <c r="AV12" s="10">
        <f ca="1">AVERAGE(AU7:AU501)</f>
        <v>29024.72734212194</v>
      </c>
      <c r="AW12" s="19">
        <f ca="1">IF(Table2[[#This Row],[Column27]]&gt;$AX$7,1,0)</f>
        <v>1</v>
      </c>
      <c r="AY12" s="21">
        <f ca="1">Table2[[#This Row],[Column19]]/Table2[[#This Row],[Column18]]</f>
        <v>0.11894501639239441</v>
      </c>
      <c r="AZ12" s="7">
        <f t="shared" ca="1" si="17"/>
        <v>1</v>
      </c>
      <c r="BA12" s="8"/>
      <c r="BB12" s="7">
        <f ca="1">IF(Table2[[#This Row],[Column17]]="bihar",Table2[[#This Row],[Column15]],0)</f>
        <v>0</v>
      </c>
      <c r="BC12" s="8">
        <f ca="1">IF(Table2[[#This Row],[Column17]]="UP",Table2[[#This Row],[Column15]],0)</f>
        <v>0</v>
      </c>
      <c r="BD12" s="8">
        <f ca="1">IF(Table2[[#This Row],[Column17]]="maharashtra",Table2[[#This Row],[Column15]],0)</f>
        <v>0</v>
      </c>
      <c r="BE12" s="8">
        <f ca="1">IF(Table2[[#This Row],[Column17]]="telangana",Table2[[#This Row],[Column15]],0)</f>
        <v>0</v>
      </c>
      <c r="BF12" s="8">
        <f ca="1">IF(Table2[[#This Row],[Column17]]="delhi",Table2[[#This Row],[Column15]],0)</f>
        <v>0</v>
      </c>
      <c r="BG12" s="8">
        <f ca="1">IF(Table2[[#This Row],[Column17]]="goa",Table2[[#This Row],[Column15]],0)</f>
        <v>0</v>
      </c>
      <c r="BH12" s="8">
        <f ca="1">IF(Table2[[#This Row],[Column17]]="kolkata",Table2[[#This Row],[Column15]],0)</f>
        <v>0</v>
      </c>
      <c r="BI12" s="8">
        <f ca="1">IF(Table2[[#This Row],[Column17]]="patna",Table2[[#This Row],[Column15]],0)</f>
        <v>0</v>
      </c>
      <c r="BJ12" s="8">
        <f ca="1">IF(Table2[[#This Row],[Column17]]="simultala",Table2[[#This Row],[Column15]],0)</f>
        <v>0</v>
      </c>
      <c r="BK12" s="8">
        <f ca="1">IF(Table2[[#This Row],[Column17]]="panji",Table2[[#This Row],[Column15]],0)</f>
        <v>0</v>
      </c>
      <c r="BL12" s="8">
        <f ca="1">IF(Table2[[#This Row],[Column17]]="bangalore",Table2[[#This Row],[Column15]],0)</f>
        <v>0</v>
      </c>
      <c r="BM12" s="8">
        <f ca="1">IF(Table2[[#This Row],[Column17]]="florida",Table2[[#This Row],[Column15]],0)</f>
        <v>51667</v>
      </c>
      <c r="BN12" s="8">
        <f ca="1">IF(Table2[[#This Row],[Column17]]="valmikinagar",Table2[[#This Row],[Column15]],0)</f>
        <v>0</v>
      </c>
      <c r="BO12" s="9">
        <f ca="1">IF(Table2[[#This Row],[Column17]]="gopalganj",Table2[[#This Row],[Column15]],0)</f>
        <v>0</v>
      </c>
      <c r="BP12" s="7">
        <f ca="1">IF(Table2[[#This Row],[Column4]]="teaching",Table2[[#This Row],[Column15]],0)</f>
        <v>0</v>
      </c>
      <c r="BQ12" s="8">
        <f ca="1">IF(Table2[[#This Row],[Column4]]="health",Table2[[#This Row],[Column15]],0)</f>
        <v>0</v>
      </c>
      <c r="BR12" s="8">
        <f ca="1">IF(Table2[[#This Row],[Column4]]="agriculture",Table2[[#This Row],[Column15]],0)</f>
        <v>0</v>
      </c>
      <c r="BS12" s="8">
        <f ca="1">IF(Table2[[#This Row],[Column4]]="IT",Table2[[#This Row],[Column15]],0)</f>
        <v>0</v>
      </c>
      <c r="BT12" s="8">
        <f ca="1">IF(Table2[[#This Row],[Column4]]="construction",Table2[[#This Row],[Column15]],0)</f>
        <v>0</v>
      </c>
      <c r="BU12" s="9">
        <f ca="1">IF(Table2[[#This Row],[Column4]]="General work",Table2[[#This Row],[Column15]],0)</f>
        <v>51667</v>
      </c>
      <c r="BV12" s="19">
        <f ca="1">IF(Table2[[#This Row],[Column27]]&gt;Table2[[#This Row],[Column15]],1,0)</f>
        <v>1</v>
      </c>
      <c r="CC12" s="19">
        <f ca="1">IF(Table2[[#This Row],[Column28]]&gt;$CD$6,Table2[[#This Row],[Column2]],0)</f>
        <v>25</v>
      </c>
    </row>
    <row r="13" spans="1:87" x14ac:dyDescent="0.35">
      <c r="B13">
        <f t="shared" ca="1" si="0"/>
        <v>1</v>
      </c>
      <c r="C13" t="str">
        <f ca="1">IF(B12=1,"men","women")</f>
        <v>men</v>
      </c>
      <c r="D13">
        <f t="shared" ca="1" si="2"/>
        <v>35</v>
      </c>
      <c r="E13">
        <f t="shared" ca="1" si="3"/>
        <v>4</v>
      </c>
      <c r="F13" t="str">
        <f ca="1">VLOOKUP(E13,$K$4:$L$10,2)</f>
        <v>IT</v>
      </c>
      <c r="G13">
        <f t="shared" ca="1" si="4"/>
        <v>1</v>
      </c>
      <c r="H13" t="str">
        <f ca="1">VLOOKUP(G13,$N$4:$O$9,2)</f>
        <v>high school</v>
      </c>
      <c r="I13">
        <f t="shared" ca="1" si="5"/>
        <v>2</v>
      </c>
      <c r="J13">
        <f t="shared" ca="1" si="1"/>
        <v>1</v>
      </c>
      <c r="Q13">
        <f t="shared" ca="1" si="6"/>
        <v>39653</v>
      </c>
      <c r="R13">
        <f t="shared" ca="1" si="7"/>
        <v>9</v>
      </c>
      <c r="S13" t="str">
        <f ca="1">VLOOKUP(R13,$Y$7:$Z$20,2)</f>
        <v>simultala</v>
      </c>
      <c r="T13">
        <f t="shared" ca="1" si="8"/>
        <v>198265</v>
      </c>
      <c r="U13">
        <f t="shared" ca="1" si="9"/>
        <v>21499.208497955609</v>
      </c>
      <c r="V13">
        <f t="shared" ca="1" si="10"/>
        <v>36370.604229380398</v>
      </c>
      <c r="W13">
        <f t="shared" ca="1" si="11"/>
        <v>13331</v>
      </c>
      <c r="X13">
        <f t="shared" ca="1" si="12"/>
        <v>56934.726714089426</v>
      </c>
      <c r="Y13">
        <v>7</v>
      </c>
      <c r="Z13" t="s">
        <v>24</v>
      </c>
      <c r="AA13">
        <f t="shared" ca="1" si="13"/>
        <v>9722.0543404436212</v>
      </c>
      <c r="AB13">
        <f t="shared" ca="1" si="14"/>
        <v>244357.65856982404</v>
      </c>
      <c r="AC13">
        <f t="shared" ca="1" si="15"/>
        <v>91764.935212045035</v>
      </c>
      <c r="AD13">
        <f t="shared" ca="1" si="16"/>
        <v>152592.723357779</v>
      </c>
      <c r="AF13" s="7">
        <f ca="1">IF(Table2[[#This Row],[Column1]]="men",1,0)</f>
        <v>1</v>
      </c>
      <c r="AG13" s="8">
        <f ca="1">IF(Table2[[#This Row],[Column1]]="women",1,0)</f>
        <v>0</v>
      </c>
      <c r="AH13" s="8"/>
      <c r="AI13" s="8"/>
      <c r="AJ13" s="9"/>
      <c r="AM13" s="7">
        <f ca="1">IF(Table2[[#This Row],[Column4]]="teaching",1,0)</f>
        <v>0</v>
      </c>
      <c r="AN13" s="8">
        <f ca="1">IF(Table2[[#This Row],[Column4]]="health",1,0)</f>
        <v>0</v>
      </c>
      <c r="AO13" s="8">
        <f ca="1">IF(Table2[[#This Row],[Column4]]="agriculture",1,0)</f>
        <v>0</v>
      </c>
      <c r="AP13" s="8">
        <f ca="1">IF(Table2[[#This Row],[Column4]]="IT",1,0)</f>
        <v>1</v>
      </c>
      <c r="AQ13" s="8">
        <f ca="1">IF(Table2[[#This Row],[Column4]]="construction",1,0)</f>
        <v>0</v>
      </c>
      <c r="AR13" s="8">
        <f ca="1">IF(Table2[[#This Row],[Column4]]="General work",1,0)</f>
        <v>0</v>
      </c>
      <c r="AS13" s="9" t="s">
        <v>6</v>
      </c>
      <c r="AU13" s="17">
        <f ca="1">Table2[[#This Row],[Column20]]/Table2[[#This Row],[Column8]]</f>
        <v>36370.604229380398</v>
      </c>
      <c r="AW13" s="19">
        <f ca="1">IF(Table2[[#This Row],[Column27]]&gt;$AX$7,1,0)</f>
        <v>0</v>
      </c>
      <c r="AY13" s="21">
        <f ca="1">Table2[[#This Row],[Column19]]/Table2[[#This Row],[Column18]]</f>
        <v>0.10843673113235119</v>
      </c>
      <c r="AZ13" s="7">
        <f t="shared" ca="1" si="17"/>
        <v>1</v>
      </c>
      <c r="BA13" s="8"/>
      <c r="BB13" s="7">
        <f ca="1">IF(Table2[[#This Row],[Column17]]="bihar",Table2[[#This Row],[Column15]],0)</f>
        <v>0</v>
      </c>
      <c r="BC13" s="8">
        <f ca="1">IF(Table2[[#This Row],[Column17]]="UP",Table2[[#This Row],[Column15]],0)</f>
        <v>0</v>
      </c>
      <c r="BD13" s="8">
        <f ca="1">IF(Table2[[#This Row],[Column17]]="maharashtra",Table2[[#This Row],[Column15]],0)</f>
        <v>0</v>
      </c>
      <c r="BE13" s="8">
        <f ca="1">IF(Table2[[#This Row],[Column17]]="telangana",Table2[[#This Row],[Column15]],0)</f>
        <v>0</v>
      </c>
      <c r="BF13" s="8">
        <f ca="1">IF(Table2[[#This Row],[Column17]]="delhi",Table2[[#This Row],[Column15]],0)</f>
        <v>0</v>
      </c>
      <c r="BG13" s="8">
        <f ca="1">IF(Table2[[#This Row],[Column17]]="goa",Table2[[#This Row],[Column15]],0)</f>
        <v>0</v>
      </c>
      <c r="BH13" s="8">
        <f ca="1">IF(Table2[[#This Row],[Column17]]="kolkata",Table2[[#This Row],[Column15]],0)</f>
        <v>0</v>
      </c>
      <c r="BI13" s="8">
        <f ca="1">IF(Table2[[#This Row],[Column17]]="patna",Table2[[#This Row],[Column15]],0)</f>
        <v>0</v>
      </c>
      <c r="BJ13" s="8">
        <f ca="1">IF(Table2[[#This Row],[Column17]]="simultala",Table2[[#This Row],[Column15]],0)</f>
        <v>39653</v>
      </c>
      <c r="BK13" s="8">
        <f ca="1">IF(Table2[[#This Row],[Column17]]="panji",Table2[[#This Row],[Column15]],0)</f>
        <v>0</v>
      </c>
      <c r="BL13" s="8">
        <f ca="1">IF(Table2[[#This Row],[Column17]]="bangalore",Table2[[#This Row],[Column15]],0)</f>
        <v>0</v>
      </c>
      <c r="BM13" s="8">
        <f ca="1">IF(Table2[[#This Row],[Column17]]="florida",Table2[[#This Row],[Column15]],0)</f>
        <v>0</v>
      </c>
      <c r="BN13" s="8">
        <f ca="1">IF(Table2[[#This Row],[Column17]]="valmikinagar",Table2[[#This Row],[Column15]],0)</f>
        <v>0</v>
      </c>
      <c r="BO13" s="9">
        <f ca="1">IF(Table2[[#This Row],[Column17]]="gopalganj",Table2[[#This Row],[Column15]],0)</f>
        <v>0</v>
      </c>
      <c r="BP13" s="7">
        <f ca="1">IF(Table2[[#This Row],[Column4]]="teaching",Table2[[#This Row],[Column15]],0)</f>
        <v>0</v>
      </c>
      <c r="BQ13" s="8">
        <f ca="1">IF(Table2[[#This Row],[Column4]]="health",Table2[[#This Row],[Column15]],0)</f>
        <v>0</v>
      </c>
      <c r="BR13" s="8">
        <f ca="1">IF(Table2[[#This Row],[Column4]]="agriculture",Table2[[#This Row],[Column15]],0)</f>
        <v>0</v>
      </c>
      <c r="BS13" s="8">
        <f ca="1">IF(Table2[[#This Row],[Column4]]="IT",Table2[[#This Row],[Column15]],0)</f>
        <v>39653</v>
      </c>
      <c r="BT13" s="8">
        <f ca="1">IF(Table2[[#This Row],[Column4]]="construction",Table2[[#This Row],[Column15]],0)</f>
        <v>0</v>
      </c>
      <c r="BU13" s="9">
        <f ca="1">IF(Table2[[#This Row],[Column4]]="General work",Table2[[#This Row],[Column15]],0)</f>
        <v>0</v>
      </c>
      <c r="BV13" s="19">
        <f ca="1">IF(Table2[[#This Row],[Column27]]&gt;Table2[[#This Row],[Column15]],1,0)</f>
        <v>1</v>
      </c>
      <c r="CC13" s="19">
        <f ca="1">IF(Table2[[#This Row],[Column28]]&gt;$CD$6,Table2[[#This Row],[Column2]],0)</f>
        <v>35</v>
      </c>
    </row>
    <row r="14" spans="1:87" x14ac:dyDescent="0.35">
      <c r="B14">
        <f t="shared" ca="1" si="0"/>
        <v>2</v>
      </c>
      <c r="C14" t="str">
        <f ca="1">IF(B13=1,"men","women")</f>
        <v>men</v>
      </c>
      <c r="D14">
        <f t="shared" ca="1" si="2"/>
        <v>34</v>
      </c>
      <c r="E14">
        <f t="shared" ca="1" si="3"/>
        <v>6</v>
      </c>
      <c r="F14" t="str">
        <f ca="1">VLOOKUP(E14,$K$4:$L$10,2)</f>
        <v>agriculture</v>
      </c>
      <c r="G14">
        <f t="shared" ca="1" si="4"/>
        <v>1</v>
      </c>
      <c r="H14" t="str">
        <f ca="1">VLOOKUP(G14,$N$4:$O$9,2)</f>
        <v>high school</v>
      </c>
      <c r="I14">
        <f t="shared" ca="1" si="5"/>
        <v>4</v>
      </c>
      <c r="J14">
        <f t="shared" ca="1" si="1"/>
        <v>3</v>
      </c>
      <c r="Q14">
        <f t="shared" ca="1" si="6"/>
        <v>78889</v>
      </c>
      <c r="R14">
        <f t="shared" ca="1" si="7"/>
        <v>3</v>
      </c>
      <c r="S14" t="str">
        <f ca="1">VLOOKUP(R14,$Y$7:$Z$20,2)</f>
        <v>maharashtra</v>
      </c>
      <c r="T14">
        <f t="shared" ca="1" si="8"/>
        <v>473334</v>
      </c>
      <c r="U14">
        <f t="shared" ca="1" si="9"/>
        <v>416538.85219285614</v>
      </c>
      <c r="V14">
        <f t="shared" ca="1" si="10"/>
        <v>119373.36853220058</v>
      </c>
      <c r="W14">
        <f t="shared" ca="1" si="11"/>
        <v>23299</v>
      </c>
      <c r="X14">
        <f t="shared" ca="1" si="12"/>
        <v>126460.51577350422</v>
      </c>
      <c r="Y14">
        <v>8</v>
      </c>
      <c r="Z14" t="s">
        <v>25</v>
      </c>
      <c r="AA14">
        <f t="shared" ca="1" si="13"/>
        <v>18800.868817508781</v>
      </c>
      <c r="AB14">
        <f t="shared" ca="1" si="14"/>
        <v>611508.23734970938</v>
      </c>
      <c r="AC14">
        <f t="shared" ca="1" si="15"/>
        <v>566298.36796636041</v>
      </c>
      <c r="AD14">
        <f t="shared" ca="1" si="16"/>
        <v>45209.869383348967</v>
      </c>
      <c r="AF14" s="7">
        <f ca="1">IF(Table2[[#This Row],[Column1]]="men",1,0)</f>
        <v>1</v>
      </c>
      <c r="AG14" s="8">
        <f ca="1">IF(Table2[[#This Row],[Column1]]="women",1,0)</f>
        <v>0</v>
      </c>
      <c r="AH14" s="8"/>
      <c r="AI14" s="8"/>
      <c r="AJ14" s="9"/>
      <c r="AM14" s="7">
        <f ca="1">IF(Table2[[#This Row],[Column4]]="teaching",1,0)</f>
        <v>0</v>
      </c>
      <c r="AN14" s="8">
        <f ca="1">IF(Table2[[#This Row],[Column4]]="health",1,0)</f>
        <v>0</v>
      </c>
      <c r="AO14" s="8">
        <f ca="1">IF(Table2[[#This Row],[Column4]]="agriculture",1,0)</f>
        <v>1</v>
      </c>
      <c r="AP14" s="8">
        <f ca="1">IF(Table2[[#This Row],[Column4]]="IT",1,0)</f>
        <v>0</v>
      </c>
      <c r="AQ14" s="8">
        <f ca="1">IF(Table2[[#This Row],[Column4]]="construction",1,0)</f>
        <v>0</v>
      </c>
      <c r="AR14" s="8">
        <f ca="1">IF(Table2[[#This Row],[Column4]]="General work",1,0)</f>
        <v>0</v>
      </c>
      <c r="AS14" s="9">
        <f ca="1">SUM(AP7:AP501)</f>
        <v>80</v>
      </c>
      <c r="AU14" s="17">
        <f ca="1">Table2[[#This Row],[Column20]]/Table2[[#This Row],[Column8]]</f>
        <v>39791.122844066856</v>
      </c>
      <c r="AW14" s="19">
        <f ca="1">IF(Table2[[#This Row],[Column27]]&gt;$AX$7,1,0)</f>
        <v>1</v>
      </c>
      <c r="AY14" s="21">
        <f ca="1">Table2[[#This Row],[Column19]]/Table2[[#This Row],[Column18]]</f>
        <v>0.88001042011107622</v>
      </c>
      <c r="AZ14" s="7">
        <f t="shared" ca="1" si="17"/>
        <v>0</v>
      </c>
      <c r="BA14" s="8"/>
      <c r="BB14" s="7">
        <f ca="1">IF(Table2[[#This Row],[Column17]]="bihar",Table2[[#This Row],[Column15]],0)</f>
        <v>0</v>
      </c>
      <c r="BC14" s="8">
        <f ca="1">IF(Table2[[#This Row],[Column17]]="UP",Table2[[#This Row],[Column15]],0)</f>
        <v>0</v>
      </c>
      <c r="BD14" s="8">
        <f ca="1">IF(Table2[[#This Row],[Column17]]="maharashtra",Table2[[#This Row],[Column15]],0)</f>
        <v>78889</v>
      </c>
      <c r="BE14" s="8">
        <f ca="1">IF(Table2[[#This Row],[Column17]]="telangana",Table2[[#This Row],[Column15]],0)</f>
        <v>0</v>
      </c>
      <c r="BF14" s="8">
        <f ca="1">IF(Table2[[#This Row],[Column17]]="delhi",Table2[[#This Row],[Column15]],0)</f>
        <v>0</v>
      </c>
      <c r="BG14" s="8">
        <f ca="1">IF(Table2[[#This Row],[Column17]]="goa",Table2[[#This Row],[Column15]],0)</f>
        <v>0</v>
      </c>
      <c r="BH14" s="8">
        <f ca="1">IF(Table2[[#This Row],[Column17]]="kolkata",Table2[[#This Row],[Column15]],0)</f>
        <v>0</v>
      </c>
      <c r="BI14" s="8">
        <f ca="1">IF(Table2[[#This Row],[Column17]]="patna",Table2[[#This Row],[Column15]],0)</f>
        <v>0</v>
      </c>
      <c r="BJ14" s="8">
        <f ca="1">IF(Table2[[#This Row],[Column17]]="simultala",Table2[[#This Row],[Column15]],0)</f>
        <v>0</v>
      </c>
      <c r="BK14" s="8">
        <f ca="1">IF(Table2[[#This Row],[Column17]]="panji",Table2[[#This Row],[Column15]],0)</f>
        <v>0</v>
      </c>
      <c r="BL14" s="8">
        <f ca="1">IF(Table2[[#This Row],[Column17]]="bangalore",Table2[[#This Row],[Column15]],0)</f>
        <v>0</v>
      </c>
      <c r="BM14" s="8">
        <f ca="1">IF(Table2[[#This Row],[Column17]]="florida",Table2[[#This Row],[Column15]],0)</f>
        <v>0</v>
      </c>
      <c r="BN14" s="8">
        <f ca="1">IF(Table2[[#This Row],[Column17]]="valmikinagar",Table2[[#This Row],[Column15]],0)</f>
        <v>0</v>
      </c>
      <c r="BO14" s="9">
        <f ca="1">IF(Table2[[#This Row],[Column17]]="gopalganj",Table2[[#This Row],[Column15]],0)</f>
        <v>0</v>
      </c>
      <c r="BP14" s="7">
        <f ca="1">IF(Table2[[#This Row],[Column4]]="teaching",Table2[[#This Row],[Column15]],0)</f>
        <v>0</v>
      </c>
      <c r="BQ14" s="8">
        <f ca="1">IF(Table2[[#This Row],[Column4]]="health",Table2[[#This Row],[Column15]],0)</f>
        <v>0</v>
      </c>
      <c r="BR14" s="8">
        <f ca="1">IF(Table2[[#This Row],[Column4]]="agriculture",Table2[[#This Row],[Column15]],0)</f>
        <v>78889</v>
      </c>
      <c r="BS14" s="8">
        <f ca="1">IF(Table2[[#This Row],[Column4]]="IT",Table2[[#This Row],[Column15]],0)</f>
        <v>0</v>
      </c>
      <c r="BT14" s="8">
        <f ca="1">IF(Table2[[#This Row],[Column4]]="construction",Table2[[#This Row],[Column15]],0)</f>
        <v>0</v>
      </c>
      <c r="BU14" s="9">
        <f ca="1">IF(Table2[[#This Row],[Column4]]="General work",Table2[[#This Row],[Column15]],0)</f>
        <v>0</v>
      </c>
      <c r="BV14" s="19">
        <f ca="1">IF(Table2[[#This Row],[Column27]]&gt;Table2[[#This Row],[Column15]],1,0)</f>
        <v>1</v>
      </c>
      <c r="CC14" s="19">
        <f ca="1">IF(Table2[[#This Row],[Column28]]&gt;$CD$6,Table2[[#This Row],[Column2]],0)</f>
        <v>34</v>
      </c>
    </row>
    <row r="15" spans="1:87" x14ac:dyDescent="0.35">
      <c r="B15">
        <f t="shared" ca="1" si="0"/>
        <v>1</v>
      </c>
      <c r="C15" t="str">
        <f ca="1">IF(B14=1,"men","women")</f>
        <v>women</v>
      </c>
      <c r="D15">
        <f t="shared" ca="1" si="2"/>
        <v>29</v>
      </c>
      <c r="E15">
        <f t="shared" ca="1" si="3"/>
        <v>3</v>
      </c>
      <c r="F15" t="str">
        <f ca="1">VLOOKUP(E15,$K$4:$L$10,2)</f>
        <v>teaching</v>
      </c>
      <c r="G15">
        <f t="shared" ca="1" si="4"/>
        <v>2</v>
      </c>
      <c r="H15" t="str">
        <f ca="1">VLOOKUP(G15,$N$4:$O$9,2)</f>
        <v>college</v>
      </c>
      <c r="I15">
        <f t="shared" ca="1" si="5"/>
        <v>1</v>
      </c>
      <c r="J15">
        <f t="shared" ca="1" si="1"/>
        <v>2</v>
      </c>
      <c r="Q15">
        <f t="shared" ca="1" si="6"/>
        <v>85199</v>
      </c>
      <c r="R15">
        <f t="shared" ca="1" si="7"/>
        <v>5</v>
      </c>
      <c r="S15" t="str">
        <f ca="1">VLOOKUP(R15,$Y$7:$Z$20,2)</f>
        <v>delhi</v>
      </c>
      <c r="T15">
        <f t="shared" ca="1" si="8"/>
        <v>425995</v>
      </c>
      <c r="U15">
        <f t="shared" ca="1" si="9"/>
        <v>149442.47836071442</v>
      </c>
      <c r="V15">
        <f t="shared" ca="1" si="10"/>
        <v>81571.234953813022</v>
      </c>
      <c r="W15">
        <f t="shared" ca="1" si="11"/>
        <v>75246</v>
      </c>
      <c r="X15">
        <f t="shared" ca="1" si="12"/>
        <v>35427.102426996644</v>
      </c>
      <c r="Y15">
        <v>9</v>
      </c>
      <c r="Z15" t="s">
        <v>26</v>
      </c>
      <c r="AA15">
        <f t="shared" ca="1" si="13"/>
        <v>101617.22547610007</v>
      </c>
      <c r="AB15">
        <f t="shared" ca="1" si="14"/>
        <v>609183.46042991313</v>
      </c>
      <c r="AC15">
        <f t="shared" ca="1" si="15"/>
        <v>260115.58078771108</v>
      </c>
      <c r="AD15">
        <f t="shared" ca="1" si="16"/>
        <v>349067.87964220205</v>
      </c>
      <c r="AF15" s="7">
        <f ca="1">IF(Table2[[#This Row],[Column1]]="men",1,0)</f>
        <v>0</v>
      </c>
      <c r="AG15" s="8">
        <f ca="1">IF(Table2[[#This Row],[Column1]]="women",1,0)</f>
        <v>1</v>
      </c>
      <c r="AH15" s="8"/>
      <c r="AI15" s="8"/>
      <c r="AJ15" s="9"/>
      <c r="AM15" s="7">
        <f ca="1">IF(Table2[[#This Row],[Column4]]="teaching",1,0)</f>
        <v>1</v>
      </c>
      <c r="AN15" s="8">
        <f ca="1">IF(Table2[[#This Row],[Column4]]="health",1,0)</f>
        <v>0</v>
      </c>
      <c r="AO15" s="8">
        <f ca="1">IF(Table2[[#This Row],[Column4]]="agriculture",1,0)</f>
        <v>0</v>
      </c>
      <c r="AP15" s="8">
        <f ca="1">IF(Table2[[#This Row],[Column4]]="IT",1,0)</f>
        <v>0</v>
      </c>
      <c r="AQ15" s="8">
        <f ca="1">IF(Table2[[#This Row],[Column4]]="construction",1,0)</f>
        <v>0</v>
      </c>
      <c r="AR15" s="8">
        <f ca="1">IF(Table2[[#This Row],[Column4]]="General work",1,0)</f>
        <v>0</v>
      </c>
      <c r="AS15" s="9" t="s">
        <v>78</v>
      </c>
      <c r="AU15" s="17">
        <f ca="1">Table2[[#This Row],[Column20]]/Table2[[#This Row],[Column8]]</f>
        <v>40785.617476906511</v>
      </c>
      <c r="AW15" s="19">
        <f ca="1">IF(Table2[[#This Row],[Column27]]&gt;$AX$7,1,0)</f>
        <v>1</v>
      </c>
      <c r="AY15" s="21">
        <f ca="1">Table2[[#This Row],[Column19]]/Table2[[#This Row],[Column18]]</f>
        <v>0.35080805727934466</v>
      </c>
      <c r="AZ15" s="7">
        <f t="shared" ca="1" si="17"/>
        <v>0</v>
      </c>
      <c r="BA15" s="8"/>
      <c r="BB15" s="7">
        <f ca="1">IF(Table2[[#This Row],[Column17]]="bihar",Table2[[#This Row],[Column15]],0)</f>
        <v>0</v>
      </c>
      <c r="BC15" s="8">
        <f ca="1">IF(Table2[[#This Row],[Column17]]="UP",Table2[[#This Row],[Column15]],0)</f>
        <v>0</v>
      </c>
      <c r="BD15" s="8">
        <f ca="1">IF(Table2[[#This Row],[Column17]]="maharashtra",Table2[[#This Row],[Column15]],0)</f>
        <v>0</v>
      </c>
      <c r="BE15" s="8">
        <f ca="1">IF(Table2[[#This Row],[Column17]]="telangana",Table2[[#This Row],[Column15]],0)</f>
        <v>0</v>
      </c>
      <c r="BF15" s="8">
        <f ca="1">IF(Table2[[#This Row],[Column17]]="delhi",Table2[[#This Row],[Column15]],0)</f>
        <v>85199</v>
      </c>
      <c r="BG15" s="8">
        <f ca="1">IF(Table2[[#This Row],[Column17]]="goa",Table2[[#This Row],[Column15]],0)</f>
        <v>0</v>
      </c>
      <c r="BH15" s="8">
        <f ca="1">IF(Table2[[#This Row],[Column17]]="kolkata",Table2[[#This Row],[Column15]],0)</f>
        <v>0</v>
      </c>
      <c r="BI15" s="8">
        <f ca="1">IF(Table2[[#This Row],[Column17]]="patna",Table2[[#This Row],[Column15]],0)</f>
        <v>0</v>
      </c>
      <c r="BJ15" s="8">
        <f ca="1">IF(Table2[[#This Row],[Column17]]="simultala",Table2[[#This Row],[Column15]],0)</f>
        <v>0</v>
      </c>
      <c r="BK15" s="8">
        <f ca="1">IF(Table2[[#This Row],[Column17]]="panji",Table2[[#This Row],[Column15]],0)</f>
        <v>0</v>
      </c>
      <c r="BL15" s="8">
        <f ca="1">IF(Table2[[#This Row],[Column17]]="bangalore",Table2[[#This Row],[Column15]],0)</f>
        <v>0</v>
      </c>
      <c r="BM15" s="8">
        <f ca="1">IF(Table2[[#This Row],[Column17]]="florida",Table2[[#This Row],[Column15]],0)</f>
        <v>0</v>
      </c>
      <c r="BN15" s="8">
        <f ca="1">IF(Table2[[#This Row],[Column17]]="valmikinagar",Table2[[#This Row],[Column15]],0)</f>
        <v>0</v>
      </c>
      <c r="BO15" s="9">
        <f ca="1">IF(Table2[[#This Row],[Column17]]="gopalganj",Table2[[#This Row],[Column15]],0)</f>
        <v>0</v>
      </c>
      <c r="BP15" s="7">
        <f ca="1">IF(Table2[[#This Row],[Column4]]="teaching",Table2[[#This Row],[Column15]],0)</f>
        <v>85199</v>
      </c>
      <c r="BQ15" s="8">
        <f ca="1">IF(Table2[[#This Row],[Column4]]="health",Table2[[#This Row],[Column15]],0)</f>
        <v>0</v>
      </c>
      <c r="BR15" s="8">
        <f ca="1">IF(Table2[[#This Row],[Column4]]="agriculture",Table2[[#This Row],[Column15]],0)</f>
        <v>0</v>
      </c>
      <c r="BS15" s="8">
        <f ca="1">IF(Table2[[#This Row],[Column4]]="IT",Table2[[#This Row],[Column15]],0)</f>
        <v>0</v>
      </c>
      <c r="BT15" s="8">
        <f ca="1">IF(Table2[[#This Row],[Column4]]="construction",Table2[[#This Row],[Column15]],0)</f>
        <v>0</v>
      </c>
      <c r="BU15" s="9">
        <f ca="1">IF(Table2[[#This Row],[Column4]]="General work",Table2[[#This Row],[Column15]],0)</f>
        <v>0</v>
      </c>
      <c r="BV15" s="19">
        <f ca="1">IF(Table2[[#This Row],[Column27]]&gt;Table2[[#This Row],[Column15]],1,0)</f>
        <v>1</v>
      </c>
      <c r="CC15" s="19">
        <f ca="1">IF(Table2[[#This Row],[Column28]]&gt;$CD$6,Table2[[#This Row],[Column2]],0)</f>
        <v>29</v>
      </c>
    </row>
    <row r="16" spans="1:87" x14ac:dyDescent="0.35">
      <c r="B16">
        <f t="shared" ca="1" si="0"/>
        <v>1</v>
      </c>
      <c r="C16" t="str">
        <f ca="1">IF(B15=1,"men","women")</f>
        <v>men</v>
      </c>
      <c r="D16">
        <f t="shared" ca="1" si="2"/>
        <v>36</v>
      </c>
      <c r="E16">
        <f t="shared" ca="1" si="3"/>
        <v>3</v>
      </c>
      <c r="F16" t="str">
        <f ca="1">VLOOKUP(E16,$K$4:$L$10,2)</f>
        <v>teaching</v>
      </c>
      <c r="G16">
        <f t="shared" ca="1" si="4"/>
        <v>4</v>
      </c>
      <c r="H16" t="str">
        <f ca="1">VLOOKUP(G16,$N$4:$O$9,2)</f>
        <v>technical</v>
      </c>
      <c r="I16">
        <f t="shared" ca="1" si="5"/>
        <v>4</v>
      </c>
      <c r="J16">
        <f t="shared" ca="1" si="1"/>
        <v>1</v>
      </c>
      <c r="Q16">
        <f t="shared" ca="1" si="6"/>
        <v>30270</v>
      </c>
      <c r="R16">
        <f t="shared" ca="1" si="7"/>
        <v>9</v>
      </c>
      <c r="S16" t="str">
        <f ca="1">VLOOKUP(R16,$Y$7:$Z$20,2)</f>
        <v>simultala</v>
      </c>
      <c r="T16">
        <f t="shared" ca="1" si="8"/>
        <v>181620</v>
      </c>
      <c r="U16">
        <f t="shared" ca="1" si="9"/>
        <v>37500.233020031541</v>
      </c>
      <c r="V16">
        <f t="shared" ca="1" si="10"/>
        <v>26741.631086197209</v>
      </c>
      <c r="W16">
        <f t="shared" ca="1" si="11"/>
        <v>2464</v>
      </c>
      <c r="X16">
        <f t="shared" ca="1" si="12"/>
        <v>49273.8695089346</v>
      </c>
      <c r="Y16">
        <v>10</v>
      </c>
      <c r="Z16" t="s">
        <v>27</v>
      </c>
      <c r="AA16">
        <f t="shared" ca="1" si="13"/>
        <v>25863.491279458816</v>
      </c>
      <c r="AB16">
        <f t="shared" ca="1" si="14"/>
        <v>234225.12236565602</v>
      </c>
      <c r="AC16">
        <f t="shared" ca="1" si="15"/>
        <v>89238.102528966148</v>
      </c>
      <c r="AD16">
        <f t="shared" ca="1" si="16"/>
        <v>144987.01983668987</v>
      </c>
      <c r="AF16" s="7">
        <f ca="1">IF(Table2[[#This Row],[Column1]]="men",1,0)</f>
        <v>1</v>
      </c>
      <c r="AG16" s="8">
        <f ca="1">IF(Table2[[#This Row],[Column1]]="women",1,0)</f>
        <v>0</v>
      </c>
      <c r="AH16" s="8"/>
      <c r="AI16" s="8"/>
      <c r="AJ16" s="9"/>
      <c r="AM16" s="7">
        <f ca="1">IF(Table2[[#This Row],[Column4]]="teaching",1,0)</f>
        <v>1</v>
      </c>
      <c r="AN16" s="8">
        <f ca="1">IF(Table2[[#This Row],[Column4]]="health",1,0)</f>
        <v>0</v>
      </c>
      <c r="AO16" s="8">
        <f ca="1">IF(Table2[[#This Row],[Column4]]="agriculture",1,0)</f>
        <v>0</v>
      </c>
      <c r="AP16" s="8">
        <f ca="1">IF(Table2[[#This Row],[Column4]]="IT",1,0)</f>
        <v>0</v>
      </c>
      <c r="AQ16" s="8">
        <f ca="1">IF(Table2[[#This Row],[Column4]]="construction",1,0)</f>
        <v>0</v>
      </c>
      <c r="AR16" s="8">
        <f ca="1">IF(Table2[[#This Row],[Column4]]="General work",1,0)</f>
        <v>0</v>
      </c>
      <c r="AS16" s="9">
        <f ca="1">SUM(AQ7:AQ501)</f>
        <v>93</v>
      </c>
      <c r="AU16" s="17">
        <f ca="1">Table2[[#This Row],[Column20]]/Table2[[#This Row],[Column8]]</f>
        <v>26741.631086197209</v>
      </c>
      <c r="AW16" s="19">
        <f ca="1">IF(Table2[[#This Row],[Column27]]&gt;$AX$7,1,0)</f>
        <v>0</v>
      </c>
      <c r="AY16" s="21">
        <f ca="1">Table2[[#This Row],[Column19]]/Table2[[#This Row],[Column18]]</f>
        <v>0.2064763408216691</v>
      </c>
      <c r="AZ16" s="7">
        <f t="shared" ca="1" si="17"/>
        <v>0</v>
      </c>
      <c r="BA16" s="8"/>
      <c r="BB16" s="7">
        <f ca="1">IF(Table2[[#This Row],[Column17]]="bihar",Table2[[#This Row],[Column15]],0)</f>
        <v>0</v>
      </c>
      <c r="BC16" s="8">
        <f ca="1">IF(Table2[[#This Row],[Column17]]="UP",Table2[[#This Row],[Column15]],0)</f>
        <v>0</v>
      </c>
      <c r="BD16" s="8">
        <f ca="1">IF(Table2[[#This Row],[Column17]]="maharashtra",Table2[[#This Row],[Column15]],0)</f>
        <v>0</v>
      </c>
      <c r="BE16" s="8">
        <f ca="1">IF(Table2[[#This Row],[Column17]]="telangana",Table2[[#This Row],[Column15]],0)</f>
        <v>0</v>
      </c>
      <c r="BF16" s="8">
        <f ca="1">IF(Table2[[#This Row],[Column17]]="delhi",Table2[[#This Row],[Column15]],0)</f>
        <v>0</v>
      </c>
      <c r="BG16" s="8">
        <f ca="1">IF(Table2[[#This Row],[Column17]]="goa",Table2[[#This Row],[Column15]],0)</f>
        <v>0</v>
      </c>
      <c r="BH16" s="8">
        <f ca="1">IF(Table2[[#This Row],[Column17]]="kolkata",Table2[[#This Row],[Column15]],0)</f>
        <v>0</v>
      </c>
      <c r="BI16" s="8">
        <f ca="1">IF(Table2[[#This Row],[Column17]]="patna",Table2[[#This Row],[Column15]],0)</f>
        <v>0</v>
      </c>
      <c r="BJ16" s="8">
        <f ca="1">IF(Table2[[#This Row],[Column17]]="simultala",Table2[[#This Row],[Column15]],0)</f>
        <v>30270</v>
      </c>
      <c r="BK16" s="8">
        <f ca="1">IF(Table2[[#This Row],[Column17]]="panji",Table2[[#This Row],[Column15]],0)</f>
        <v>0</v>
      </c>
      <c r="BL16" s="8">
        <f ca="1">IF(Table2[[#This Row],[Column17]]="bangalore",Table2[[#This Row],[Column15]],0)</f>
        <v>0</v>
      </c>
      <c r="BM16" s="8">
        <f ca="1">IF(Table2[[#This Row],[Column17]]="florida",Table2[[#This Row],[Column15]],0)</f>
        <v>0</v>
      </c>
      <c r="BN16" s="8">
        <f ca="1">IF(Table2[[#This Row],[Column17]]="valmikinagar",Table2[[#This Row],[Column15]],0)</f>
        <v>0</v>
      </c>
      <c r="BO16" s="9">
        <f ca="1">IF(Table2[[#This Row],[Column17]]="gopalganj",Table2[[#This Row],[Column15]],0)</f>
        <v>0</v>
      </c>
      <c r="BP16" s="7">
        <f ca="1">IF(Table2[[#This Row],[Column4]]="teaching",Table2[[#This Row],[Column15]],0)</f>
        <v>30270</v>
      </c>
      <c r="BQ16" s="8">
        <f ca="1">IF(Table2[[#This Row],[Column4]]="health",Table2[[#This Row],[Column15]],0)</f>
        <v>0</v>
      </c>
      <c r="BR16" s="8">
        <f ca="1">IF(Table2[[#This Row],[Column4]]="agriculture",Table2[[#This Row],[Column15]],0)</f>
        <v>0</v>
      </c>
      <c r="BS16" s="8">
        <f ca="1">IF(Table2[[#This Row],[Column4]]="IT",Table2[[#This Row],[Column15]],0)</f>
        <v>0</v>
      </c>
      <c r="BT16" s="8">
        <f ca="1">IF(Table2[[#This Row],[Column4]]="construction",Table2[[#This Row],[Column15]],0)</f>
        <v>0</v>
      </c>
      <c r="BU16" s="9">
        <f ca="1">IF(Table2[[#This Row],[Column4]]="General work",Table2[[#This Row],[Column15]],0)</f>
        <v>0</v>
      </c>
      <c r="BV16" s="19">
        <f ca="1">IF(Table2[[#This Row],[Column27]]&gt;Table2[[#This Row],[Column15]],1,0)</f>
        <v>1</v>
      </c>
      <c r="CC16" s="19">
        <f ca="1">IF(Table2[[#This Row],[Column28]]&gt;$CD$6,Table2[[#This Row],[Column2]],0)</f>
        <v>36</v>
      </c>
    </row>
    <row r="17" spans="2:81" x14ac:dyDescent="0.35">
      <c r="B17">
        <f t="shared" ca="1" si="0"/>
        <v>1</v>
      </c>
      <c r="C17" t="str">
        <f ca="1">IF(B16=1,"men","women")</f>
        <v>men</v>
      </c>
      <c r="D17">
        <f t="shared" ca="1" si="2"/>
        <v>39</v>
      </c>
      <c r="E17">
        <f t="shared" ca="1" si="3"/>
        <v>2</v>
      </c>
      <c r="F17" t="str">
        <f ca="1">VLOOKUP(E17,$K$4:$L$10,2)</f>
        <v>construction</v>
      </c>
      <c r="G17">
        <f t="shared" ca="1" si="4"/>
        <v>1</v>
      </c>
      <c r="H17" t="str">
        <f ca="1">VLOOKUP(G17,$N$4:$O$9,2)</f>
        <v>high school</v>
      </c>
      <c r="I17">
        <f t="shared" ca="1" si="5"/>
        <v>4</v>
      </c>
      <c r="J17">
        <f t="shared" ca="1" si="1"/>
        <v>2</v>
      </c>
      <c r="Q17">
        <f t="shared" ca="1" si="6"/>
        <v>76817</v>
      </c>
      <c r="R17">
        <f t="shared" ca="1" si="7"/>
        <v>13</v>
      </c>
      <c r="S17" t="str">
        <f ca="1">VLOOKUP(R17,$Y$7:$Z$20,2)</f>
        <v>valmikinagar</v>
      </c>
      <c r="T17">
        <f t="shared" ca="1" si="8"/>
        <v>230451</v>
      </c>
      <c r="U17">
        <f t="shared" ca="1" si="9"/>
        <v>215623.83626830921</v>
      </c>
      <c r="V17">
        <f t="shared" ca="1" si="10"/>
        <v>107937.50426782538</v>
      </c>
      <c r="W17">
        <f t="shared" ca="1" si="11"/>
        <v>99957</v>
      </c>
      <c r="X17">
        <f t="shared" ca="1" si="12"/>
        <v>59634.828725516163</v>
      </c>
      <c r="Y17">
        <v>11</v>
      </c>
      <c r="Z17" t="s">
        <v>28</v>
      </c>
      <c r="AA17">
        <f t="shared" ca="1" si="13"/>
        <v>30675.393892066946</v>
      </c>
      <c r="AB17">
        <f t="shared" ca="1" si="14"/>
        <v>369063.89815989236</v>
      </c>
      <c r="AC17">
        <f t="shared" ca="1" si="15"/>
        <v>375215.66499382537</v>
      </c>
      <c r="AD17">
        <f t="shared" ca="1" si="16"/>
        <v>-6151.7668339330121</v>
      </c>
      <c r="AF17" s="7">
        <f ca="1">IF(Table2[[#This Row],[Column1]]="men",1,0)</f>
        <v>1</v>
      </c>
      <c r="AG17" s="8">
        <f ca="1">IF(Table2[[#This Row],[Column1]]="women",1,0)</f>
        <v>0</v>
      </c>
      <c r="AH17" s="8"/>
      <c r="AI17" s="8"/>
      <c r="AJ17" s="9"/>
      <c r="AM17" s="7">
        <f ca="1">IF(Table2[[#This Row],[Column4]]="teaching",1,0)</f>
        <v>0</v>
      </c>
      <c r="AN17" s="8">
        <f ca="1">IF(Table2[[#This Row],[Column4]]="health",1,0)</f>
        <v>0</v>
      </c>
      <c r="AO17" s="8">
        <f ca="1">IF(Table2[[#This Row],[Column4]]="agriculture",1,0)</f>
        <v>0</v>
      </c>
      <c r="AP17" s="8">
        <f ca="1">IF(Table2[[#This Row],[Column4]]="IT",1,0)</f>
        <v>0</v>
      </c>
      <c r="AQ17" s="8">
        <f ca="1">IF(Table2[[#This Row],[Column4]]="construction",1,0)</f>
        <v>1</v>
      </c>
      <c r="AR17" s="8">
        <f ca="1">IF(Table2[[#This Row],[Column4]]="General work",1,0)</f>
        <v>0</v>
      </c>
      <c r="AS17" s="9" t="s">
        <v>7</v>
      </c>
      <c r="AU17" s="17">
        <f ca="1">Table2[[#This Row],[Column20]]/Table2[[#This Row],[Column8]]</f>
        <v>53968.752133912691</v>
      </c>
      <c r="AW17" s="19">
        <f ca="1">IF(Table2[[#This Row],[Column27]]&gt;$AX$7,1,0)</f>
        <v>1</v>
      </c>
      <c r="AY17" s="21">
        <f ca="1">Table2[[#This Row],[Column19]]/Table2[[#This Row],[Column18]]</f>
        <v>0.93566023262346099</v>
      </c>
      <c r="AZ17" s="7">
        <f t="shared" ca="1" si="17"/>
        <v>0</v>
      </c>
      <c r="BA17" s="8"/>
      <c r="BB17" s="7">
        <f ca="1">IF(Table2[[#This Row],[Column17]]="bihar",Table2[[#This Row],[Column15]],0)</f>
        <v>0</v>
      </c>
      <c r="BC17" s="8">
        <f ca="1">IF(Table2[[#This Row],[Column17]]="UP",Table2[[#This Row],[Column15]],0)</f>
        <v>0</v>
      </c>
      <c r="BD17" s="8">
        <f ca="1">IF(Table2[[#This Row],[Column17]]="maharashtra",Table2[[#This Row],[Column15]],0)</f>
        <v>0</v>
      </c>
      <c r="BE17" s="8">
        <f ca="1">IF(Table2[[#This Row],[Column17]]="telangana",Table2[[#This Row],[Column15]],0)</f>
        <v>0</v>
      </c>
      <c r="BF17" s="8">
        <f ca="1">IF(Table2[[#This Row],[Column17]]="delhi",Table2[[#This Row],[Column15]],0)</f>
        <v>0</v>
      </c>
      <c r="BG17" s="8">
        <f ca="1">IF(Table2[[#This Row],[Column17]]="goa",Table2[[#This Row],[Column15]],0)</f>
        <v>0</v>
      </c>
      <c r="BH17" s="8">
        <f ca="1">IF(Table2[[#This Row],[Column17]]="kolkata",Table2[[#This Row],[Column15]],0)</f>
        <v>0</v>
      </c>
      <c r="BI17" s="8">
        <f ca="1">IF(Table2[[#This Row],[Column17]]="patna",Table2[[#This Row],[Column15]],0)</f>
        <v>0</v>
      </c>
      <c r="BJ17" s="8">
        <f ca="1">IF(Table2[[#This Row],[Column17]]="simultala",Table2[[#This Row],[Column15]],0)</f>
        <v>0</v>
      </c>
      <c r="BK17" s="8">
        <f ca="1">IF(Table2[[#This Row],[Column17]]="panji",Table2[[#This Row],[Column15]],0)</f>
        <v>0</v>
      </c>
      <c r="BL17" s="8">
        <f ca="1">IF(Table2[[#This Row],[Column17]]="bangalore",Table2[[#This Row],[Column15]],0)</f>
        <v>0</v>
      </c>
      <c r="BM17" s="8">
        <f ca="1">IF(Table2[[#This Row],[Column17]]="florida",Table2[[#This Row],[Column15]],0)</f>
        <v>0</v>
      </c>
      <c r="BN17" s="8">
        <f ca="1">IF(Table2[[#This Row],[Column17]]="valmikinagar",Table2[[#This Row],[Column15]],0)</f>
        <v>76817</v>
      </c>
      <c r="BO17" s="9">
        <f ca="1">IF(Table2[[#This Row],[Column17]]="gopalganj",Table2[[#This Row],[Column15]],0)</f>
        <v>0</v>
      </c>
      <c r="BP17" s="7">
        <f ca="1">IF(Table2[[#This Row],[Column4]]="teaching",Table2[[#This Row],[Column15]],0)</f>
        <v>0</v>
      </c>
      <c r="BQ17" s="8">
        <f ca="1">IF(Table2[[#This Row],[Column4]]="health",Table2[[#This Row],[Column15]],0)</f>
        <v>0</v>
      </c>
      <c r="BR17" s="8">
        <f ca="1">IF(Table2[[#This Row],[Column4]]="agriculture",Table2[[#This Row],[Column15]],0)</f>
        <v>0</v>
      </c>
      <c r="BS17" s="8">
        <f ca="1">IF(Table2[[#This Row],[Column4]]="IT",Table2[[#This Row],[Column15]],0)</f>
        <v>0</v>
      </c>
      <c r="BT17" s="8">
        <f ca="1">IF(Table2[[#This Row],[Column4]]="construction",Table2[[#This Row],[Column15]],0)</f>
        <v>76817</v>
      </c>
      <c r="BU17" s="9">
        <f ca="1">IF(Table2[[#This Row],[Column4]]="General work",Table2[[#This Row],[Column15]],0)</f>
        <v>0</v>
      </c>
      <c r="BV17" s="19">
        <f ca="1">IF(Table2[[#This Row],[Column27]]&gt;Table2[[#This Row],[Column15]],1,0)</f>
        <v>1</v>
      </c>
      <c r="CC17" s="19">
        <f ca="1">IF(Table2[[#This Row],[Column28]]&gt;$CD$6,Table2[[#This Row],[Column2]],0)</f>
        <v>0</v>
      </c>
    </row>
    <row r="18" spans="2:81" x14ac:dyDescent="0.35">
      <c r="B18">
        <f t="shared" ca="1" si="0"/>
        <v>2</v>
      </c>
      <c r="C18" t="str">
        <f ca="1">IF(B17=1,"men","women")</f>
        <v>men</v>
      </c>
      <c r="D18">
        <f t="shared" ca="1" si="2"/>
        <v>28</v>
      </c>
      <c r="E18">
        <f t="shared" ca="1" si="3"/>
        <v>2</v>
      </c>
      <c r="F18" t="str">
        <f ca="1">VLOOKUP(E18,$K$4:$L$10,2)</f>
        <v>construction</v>
      </c>
      <c r="G18">
        <f t="shared" ca="1" si="4"/>
        <v>1</v>
      </c>
      <c r="H18" t="str">
        <f ca="1">VLOOKUP(G18,$N$4:$O$9,2)</f>
        <v>high school</v>
      </c>
      <c r="I18">
        <f t="shared" ca="1" si="5"/>
        <v>2</v>
      </c>
      <c r="J18">
        <f t="shared" ca="1" si="1"/>
        <v>1</v>
      </c>
      <c r="Q18">
        <f t="shared" ca="1" si="6"/>
        <v>67681</v>
      </c>
      <c r="R18">
        <f t="shared" ca="1" si="7"/>
        <v>11</v>
      </c>
      <c r="S18" t="str">
        <f ca="1">VLOOKUP(R18,$Y$7:$Z$20,2)</f>
        <v>bangalore</v>
      </c>
      <c r="T18">
        <f t="shared" ca="1" si="8"/>
        <v>270724</v>
      </c>
      <c r="U18">
        <f t="shared" ca="1" si="9"/>
        <v>116973.70219909312</v>
      </c>
      <c r="V18">
        <f t="shared" ca="1" si="10"/>
        <v>51844.037980318622</v>
      </c>
      <c r="W18">
        <f t="shared" ca="1" si="11"/>
        <v>49047</v>
      </c>
      <c r="X18">
        <f t="shared" ca="1" si="12"/>
        <v>134810.54564678547</v>
      </c>
      <c r="Y18">
        <v>12</v>
      </c>
      <c r="Z18" t="s">
        <v>29</v>
      </c>
      <c r="AA18">
        <f t="shared" ca="1" si="13"/>
        <v>58662.535972352343</v>
      </c>
      <c r="AB18">
        <f t="shared" ca="1" si="14"/>
        <v>381230.57395267102</v>
      </c>
      <c r="AC18">
        <f t="shared" ca="1" si="15"/>
        <v>300831.24784587859</v>
      </c>
      <c r="AD18">
        <f t="shared" ca="1" si="16"/>
        <v>80399.326106792432</v>
      </c>
      <c r="AF18" s="7">
        <f ca="1">IF(Table2[[#This Row],[Column1]]="men",1,0)</f>
        <v>1</v>
      </c>
      <c r="AG18" s="8">
        <f ca="1">IF(Table2[[#This Row],[Column1]]="women",1,0)</f>
        <v>0</v>
      </c>
      <c r="AH18" s="8"/>
      <c r="AI18" s="8"/>
      <c r="AJ18" s="9"/>
      <c r="AM18" s="7">
        <f ca="1">IF(Table2[[#This Row],[Column4]]="teaching",1,0)</f>
        <v>0</v>
      </c>
      <c r="AN18" s="8">
        <f ca="1">IF(Table2[[#This Row],[Column4]]="health",1,0)</f>
        <v>0</v>
      </c>
      <c r="AO18" s="8">
        <f ca="1">IF(Table2[[#This Row],[Column4]]="agriculture",1,0)</f>
        <v>0</v>
      </c>
      <c r="AP18" s="8">
        <f ca="1">IF(Table2[[#This Row],[Column4]]="IT",1,0)</f>
        <v>0</v>
      </c>
      <c r="AQ18" s="8">
        <f ca="1">IF(Table2[[#This Row],[Column4]]="construction",1,0)</f>
        <v>1</v>
      </c>
      <c r="AR18" s="8">
        <f ca="1">IF(Table2[[#This Row],[Column4]]="General work",1,0)</f>
        <v>0</v>
      </c>
      <c r="AS18" s="9">
        <f ca="1">SUM(AR7:AR501)</f>
        <v>69</v>
      </c>
      <c r="AU18" s="17">
        <f ca="1">Table2[[#This Row],[Column20]]/Table2[[#This Row],[Column8]]</f>
        <v>51844.037980318622</v>
      </c>
      <c r="AW18" s="19">
        <f ca="1">IF(Table2[[#This Row],[Column27]]&gt;$AX$7,1,0)</f>
        <v>1</v>
      </c>
      <c r="AY18" s="21">
        <f ca="1">Table2[[#This Row],[Column19]]/Table2[[#This Row],[Column18]]</f>
        <v>0.43207732672054611</v>
      </c>
      <c r="AZ18" s="7">
        <f t="shared" ca="1" si="17"/>
        <v>0</v>
      </c>
      <c r="BA18" s="8"/>
      <c r="BB18" s="7">
        <f ca="1">IF(Table2[[#This Row],[Column17]]="bihar",Table2[[#This Row],[Column15]],0)</f>
        <v>0</v>
      </c>
      <c r="BC18" s="8">
        <f ca="1">IF(Table2[[#This Row],[Column17]]="UP",Table2[[#This Row],[Column15]],0)</f>
        <v>0</v>
      </c>
      <c r="BD18" s="8">
        <f ca="1">IF(Table2[[#This Row],[Column17]]="maharashtra",Table2[[#This Row],[Column15]],0)</f>
        <v>0</v>
      </c>
      <c r="BE18" s="8">
        <f ca="1">IF(Table2[[#This Row],[Column17]]="telangana",Table2[[#This Row],[Column15]],0)</f>
        <v>0</v>
      </c>
      <c r="BF18" s="8">
        <f ca="1">IF(Table2[[#This Row],[Column17]]="delhi",Table2[[#This Row],[Column15]],0)</f>
        <v>0</v>
      </c>
      <c r="BG18" s="8">
        <f ca="1">IF(Table2[[#This Row],[Column17]]="goa",Table2[[#This Row],[Column15]],0)</f>
        <v>0</v>
      </c>
      <c r="BH18" s="8">
        <f ca="1">IF(Table2[[#This Row],[Column17]]="kolkata",Table2[[#This Row],[Column15]],0)</f>
        <v>0</v>
      </c>
      <c r="BI18" s="8">
        <f ca="1">IF(Table2[[#This Row],[Column17]]="patna",Table2[[#This Row],[Column15]],0)</f>
        <v>0</v>
      </c>
      <c r="BJ18" s="8">
        <f ca="1">IF(Table2[[#This Row],[Column17]]="simultala",Table2[[#This Row],[Column15]],0)</f>
        <v>0</v>
      </c>
      <c r="BK18" s="8">
        <f ca="1">IF(Table2[[#This Row],[Column17]]="panji",Table2[[#This Row],[Column15]],0)</f>
        <v>0</v>
      </c>
      <c r="BL18" s="8">
        <f ca="1">IF(Table2[[#This Row],[Column17]]="bangalore",Table2[[#This Row],[Column15]],0)</f>
        <v>67681</v>
      </c>
      <c r="BM18" s="8">
        <f ca="1">IF(Table2[[#This Row],[Column17]]="florida",Table2[[#This Row],[Column15]],0)</f>
        <v>0</v>
      </c>
      <c r="BN18" s="8">
        <f ca="1">IF(Table2[[#This Row],[Column17]]="valmikinagar",Table2[[#This Row],[Column15]],0)</f>
        <v>0</v>
      </c>
      <c r="BO18" s="9">
        <f ca="1">IF(Table2[[#This Row],[Column17]]="gopalganj",Table2[[#This Row],[Column15]],0)</f>
        <v>0</v>
      </c>
      <c r="BP18" s="7">
        <f ca="1">IF(Table2[[#This Row],[Column4]]="teaching",Table2[[#This Row],[Column15]],0)</f>
        <v>0</v>
      </c>
      <c r="BQ18" s="8">
        <f ca="1">IF(Table2[[#This Row],[Column4]]="health",Table2[[#This Row],[Column15]],0)</f>
        <v>0</v>
      </c>
      <c r="BR18" s="8">
        <f ca="1">IF(Table2[[#This Row],[Column4]]="agriculture",Table2[[#This Row],[Column15]],0)</f>
        <v>0</v>
      </c>
      <c r="BS18" s="8">
        <f ca="1">IF(Table2[[#This Row],[Column4]]="IT",Table2[[#This Row],[Column15]],0)</f>
        <v>0</v>
      </c>
      <c r="BT18" s="8">
        <f ca="1">IF(Table2[[#This Row],[Column4]]="construction",Table2[[#This Row],[Column15]],0)</f>
        <v>67681</v>
      </c>
      <c r="BU18" s="9">
        <f ca="1">IF(Table2[[#This Row],[Column4]]="General work",Table2[[#This Row],[Column15]],0)</f>
        <v>0</v>
      </c>
      <c r="BV18" s="19">
        <f ca="1">IF(Table2[[#This Row],[Column27]]&gt;Table2[[#This Row],[Column15]],1,0)</f>
        <v>1</v>
      </c>
      <c r="CC18" s="19">
        <f ca="1">IF(Table2[[#This Row],[Column28]]&gt;$CD$6,Table2[[#This Row],[Column2]],0)</f>
        <v>28</v>
      </c>
    </row>
    <row r="19" spans="2:81" x14ac:dyDescent="0.35">
      <c r="B19">
        <f t="shared" ca="1" si="0"/>
        <v>1</v>
      </c>
      <c r="C19" t="str">
        <f ca="1">IF(B18=1,"men","women")</f>
        <v>women</v>
      </c>
      <c r="D19">
        <f t="shared" ca="1" si="2"/>
        <v>43</v>
      </c>
      <c r="E19">
        <f t="shared" ca="1" si="3"/>
        <v>3</v>
      </c>
      <c r="F19" t="str">
        <f ca="1">VLOOKUP(E19,$K$4:$L$10,2)</f>
        <v>teaching</v>
      </c>
      <c r="G19">
        <f t="shared" ca="1" si="4"/>
        <v>1</v>
      </c>
      <c r="H19" t="str">
        <f ca="1">VLOOKUP(G19,$N$4:$O$9,2)</f>
        <v>high school</v>
      </c>
      <c r="I19">
        <f t="shared" ca="1" si="5"/>
        <v>4</v>
      </c>
      <c r="J19">
        <f t="shared" ca="1" si="1"/>
        <v>1</v>
      </c>
      <c r="Q19">
        <f t="shared" ca="1" si="6"/>
        <v>32187</v>
      </c>
      <c r="R19">
        <f t="shared" ca="1" si="7"/>
        <v>6</v>
      </c>
      <c r="S19" t="str">
        <f ca="1">VLOOKUP(R19,$Y$7:$Z$20,2)</f>
        <v>goa</v>
      </c>
      <c r="T19">
        <f t="shared" ca="1" si="8"/>
        <v>128748</v>
      </c>
      <c r="U19">
        <f t="shared" ca="1" si="9"/>
        <v>119012.77296267984</v>
      </c>
      <c r="V19">
        <f t="shared" ca="1" si="10"/>
        <v>8390.4815134447927</v>
      </c>
      <c r="W19">
        <f t="shared" ca="1" si="11"/>
        <v>4658</v>
      </c>
      <c r="X19">
        <f t="shared" ca="1" si="12"/>
        <v>3877.8557975840226</v>
      </c>
      <c r="Y19">
        <v>13</v>
      </c>
      <c r="Z19" t="s">
        <v>30</v>
      </c>
      <c r="AA19">
        <f t="shared" ca="1" si="13"/>
        <v>26920.804213942407</v>
      </c>
      <c r="AB19">
        <f t="shared" ca="1" si="14"/>
        <v>164059.28572738721</v>
      </c>
      <c r="AC19">
        <f t="shared" ca="1" si="15"/>
        <v>127548.62876026386</v>
      </c>
      <c r="AD19">
        <f t="shared" ca="1" si="16"/>
        <v>36510.656967123345</v>
      </c>
      <c r="AF19" s="7">
        <f ca="1">IF(Table2[[#This Row],[Column1]]="men",1,0)</f>
        <v>0</v>
      </c>
      <c r="AG19" s="8">
        <f ca="1">IF(Table2[[#This Row],[Column1]]="women",1,0)</f>
        <v>1</v>
      </c>
      <c r="AH19" s="8"/>
      <c r="AI19" s="8"/>
      <c r="AJ19" s="9"/>
      <c r="AM19" s="7">
        <f ca="1">IF(Table2[[#This Row],[Column4]]="teaching",1,0)</f>
        <v>1</v>
      </c>
      <c r="AN19" s="8">
        <f ca="1">IF(Table2[[#This Row],[Column4]]="health",1,0)</f>
        <v>0</v>
      </c>
      <c r="AO19" s="8">
        <f ca="1">IF(Table2[[#This Row],[Column4]]="agriculture",1,0)</f>
        <v>0</v>
      </c>
      <c r="AP19" s="8">
        <f ca="1">IF(Table2[[#This Row],[Column4]]="IT",1,0)</f>
        <v>0</v>
      </c>
      <c r="AQ19" s="8">
        <f ca="1">IF(Table2[[#This Row],[Column4]]="construction",1,0)</f>
        <v>0</v>
      </c>
      <c r="AR19" s="8">
        <f ca="1">IF(Table2[[#This Row],[Column4]]="General work",1,0)</f>
        <v>0</v>
      </c>
      <c r="AS19" s="9"/>
      <c r="AU19" s="17">
        <f ca="1">Table2[[#This Row],[Column20]]/Table2[[#This Row],[Column8]]</f>
        <v>8390.4815134447927</v>
      </c>
      <c r="AW19" s="19">
        <f ca="1">IF(Table2[[#This Row],[Column27]]&gt;$AX$7,1,0)</f>
        <v>1</v>
      </c>
      <c r="AY19" s="21">
        <f ca="1">Table2[[#This Row],[Column19]]/Table2[[#This Row],[Column18]]</f>
        <v>0.92438541152235254</v>
      </c>
      <c r="AZ19" s="7">
        <f t="shared" ca="1" si="17"/>
        <v>0</v>
      </c>
      <c r="BA19" s="8"/>
      <c r="BB19" s="7">
        <f ca="1">IF(Table2[[#This Row],[Column17]]="bihar",Table2[[#This Row],[Column15]],0)</f>
        <v>0</v>
      </c>
      <c r="BC19" s="8">
        <f ca="1">IF(Table2[[#This Row],[Column17]]="UP",Table2[[#This Row],[Column15]],0)</f>
        <v>0</v>
      </c>
      <c r="BD19" s="8">
        <f ca="1">IF(Table2[[#This Row],[Column17]]="maharashtra",Table2[[#This Row],[Column15]],0)</f>
        <v>0</v>
      </c>
      <c r="BE19" s="8">
        <f ca="1">IF(Table2[[#This Row],[Column17]]="telangana",Table2[[#This Row],[Column15]],0)</f>
        <v>0</v>
      </c>
      <c r="BF19" s="8">
        <f ca="1">IF(Table2[[#This Row],[Column17]]="delhi",Table2[[#This Row],[Column15]],0)</f>
        <v>0</v>
      </c>
      <c r="BG19" s="8">
        <f ca="1">IF(Table2[[#This Row],[Column17]]="goa",Table2[[#This Row],[Column15]],0)</f>
        <v>32187</v>
      </c>
      <c r="BH19" s="8">
        <f ca="1">IF(Table2[[#This Row],[Column17]]="kolkata",Table2[[#This Row],[Column15]],0)</f>
        <v>0</v>
      </c>
      <c r="BI19" s="8">
        <f ca="1">IF(Table2[[#This Row],[Column17]]="patna",Table2[[#This Row],[Column15]],0)</f>
        <v>0</v>
      </c>
      <c r="BJ19" s="8">
        <f ca="1">IF(Table2[[#This Row],[Column17]]="simultala",Table2[[#This Row],[Column15]],0)</f>
        <v>0</v>
      </c>
      <c r="BK19" s="8">
        <f ca="1">IF(Table2[[#This Row],[Column17]]="panji",Table2[[#This Row],[Column15]],0)</f>
        <v>0</v>
      </c>
      <c r="BL19" s="8">
        <f ca="1">IF(Table2[[#This Row],[Column17]]="bangalore",Table2[[#This Row],[Column15]],0)</f>
        <v>0</v>
      </c>
      <c r="BM19" s="8">
        <f ca="1">IF(Table2[[#This Row],[Column17]]="florida",Table2[[#This Row],[Column15]],0)</f>
        <v>0</v>
      </c>
      <c r="BN19" s="8">
        <f ca="1">IF(Table2[[#This Row],[Column17]]="valmikinagar",Table2[[#This Row],[Column15]],0)</f>
        <v>0</v>
      </c>
      <c r="BO19" s="9">
        <f ca="1">IF(Table2[[#This Row],[Column17]]="gopalganj",Table2[[#This Row],[Column15]],0)</f>
        <v>0</v>
      </c>
      <c r="BP19" s="7">
        <f ca="1">IF(Table2[[#This Row],[Column4]]="teaching",Table2[[#This Row],[Column15]],0)</f>
        <v>32187</v>
      </c>
      <c r="BQ19" s="8">
        <f ca="1">IF(Table2[[#This Row],[Column4]]="health",Table2[[#This Row],[Column15]],0)</f>
        <v>0</v>
      </c>
      <c r="BR19" s="8">
        <f ca="1">IF(Table2[[#This Row],[Column4]]="agriculture",Table2[[#This Row],[Column15]],0)</f>
        <v>0</v>
      </c>
      <c r="BS19" s="8">
        <f ca="1">IF(Table2[[#This Row],[Column4]]="IT",Table2[[#This Row],[Column15]],0)</f>
        <v>0</v>
      </c>
      <c r="BT19" s="8">
        <f ca="1">IF(Table2[[#This Row],[Column4]]="construction",Table2[[#This Row],[Column15]],0)</f>
        <v>0</v>
      </c>
      <c r="BU19" s="9">
        <f ca="1">IF(Table2[[#This Row],[Column4]]="General work",Table2[[#This Row],[Column15]],0)</f>
        <v>0</v>
      </c>
      <c r="BV19" s="19">
        <f ca="1">IF(Table2[[#This Row],[Column27]]&gt;Table2[[#This Row],[Column15]],1,0)</f>
        <v>1</v>
      </c>
      <c r="CC19" s="19">
        <f ca="1">IF(Table2[[#This Row],[Column28]]&gt;$CD$6,Table2[[#This Row],[Column2]],0)</f>
        <v>43</v>
      </c>
    </row>
    <row r="20" spans="2:81" x14ac:dyDescent="0.35">
      <c r="B20">
        <f t="shared" ca="1" si="0"/>
        <v>1</v>
      </c>
      <c r="C20" t="str">
        <f ca="1">IF(B19=1,"men","women")</f>
        <v>men</v>
      </c>
      <c r="D20">
        <f t="shared" ca="1" si="2"/>
        <v>28</v>
      </c>
      <c r="E20">
        <f t="shared" ca="1" si="3"/>
        <v>3</v>
      </c>
      <c r="F20" t="str">
        <f ca="1">VLOOKUP(E20,$K$4:$L$10,2)</f>
        <v>teaching</v>
      </c>
      <c r="G20">
        <f t="shared" ca="1" si="4"/>
        <v>4</v>
      </c>
      <c r="H20" t="str">
        <f ca="1">VLOOKUP(G20,$N$4:$O$9,2)</f>
        <v>technical</v>
      </c>
      <c r="I20">
        <f t="shared" ca="1" si="5"/>
        <v>3</v>
      </c>
      <c r="J20">
        <f t="shared" ca="1" si="1"/>
        <v>2</v>
      </c>
      <c r="Q20">
        <f t="shared" ca="1" si="6"/>
        <v>41380</v>
      </c>
      <c r="R20">
        <f t="shared" ca="1" si="7"/>
        <v>13</v>
      </c>
      <c r="S20" t="str">
        <f ca="1">VLOOKUP(R20,$Y$7:$Z$20,2)</f>
        <v>valmikinagar</v>
      </c>
      <c r="T20">
        <f t="shared" ca="1" si="8"/>
        <v>206900</v>
      </c>
      <c r="U20">
        <f t="shared" ca="1" si="9"/>
        <v>196658.28127191219</v>
      </c>
      <c r="V20">
        <f t="shared" ca="1" si="10"/>
        <v>33339.619461591275</v>
      </c>
      <c r="W20">
        <f t="shared" ca="1" si="11"/>
        <v>18213</v>
      </c>
      <c r="X20">
        <f t="shared" ca="1" si="12"/>
        <v>20614.21405551862</v>
      </c>
      <c r="Y20">
        <v>14</v>
      </c>
      <c r="Z20" t="s">
        <v>31</v>
      </c>
      <c r="AA20">
        <f t="shared" ca="1" si="13"/>
        <v>27519.950048645758</v>
      </c>
      <c r="AB20">
        <f t="shared" ca="1" si="14"/>
        <v>267759.56951023702</v>
      </c>
      <c r="AC20">
        <f t="shared" ca="1" si="15"/>
        <v>235485.49532743081</v>
      </c>
      <c r="AD20">
        <f t="shared" ca="1" si="16"/>
        <v>32274.074182806216</v>
      </c>
      <c r="AF20" s="7">
        <f ca="1">IF(Table2[[#This Row],[Column1]]="men",1,0)</f>
        <v>1</v>
      </c>
      <c r="AG20" s="8">
        <f ca="1">IF(Table2[[#This Row],[Column1]]="women",1,0)</f>
        <v>0</v>
      </c>
      <c r="AH20" s="8"/>
      <c r="AI20" s="8"/>
      <c r="AJ20" s="9"/>
      <c r="AM20" s="7">
        <f ca="1">IF(Table2[[#This Row],[Column4]]="teaching",1,0)</f>
        <v>1</v>
      </c>
      <c r="AN20" s="8">
        <f ca="1">IF(Table2[[#This Row],[Column4]]="health",1,0)</f>
        <v>0</v>
      </c>
      <c r="AO20" s="8">
        <f ca="1">IF(Table2[[#This Row],[Column4]]="agriculture",1,0)</f>
        <v>0</v>
      </c>
      <c r="AP20" s="8">
        <f ca="1">IF(Table2[[#This Row],[Column4]]="IT",1,0)</f>
        <v>0</v>
      </c>
      <c r="AQ20" s="8">
        <f ca="1">IF(Table2[[#This Row],[Column4]]="construction",1,0)</f>
        <v>0</v>
      </c>
      <c r="AR20" s="8">
        <f ca="1">IF(Table2[[#This Row],[Column4]]="General work",1,0)</f>
        <v>0</v>
      </c>
      <c r="AS20" s="9"/>
      <c r="AU20" s="17">
        <f ca="1">Table2[[#This Row],[Column20]]/Table2[[#This Row],[Column8]]</f>
        <v>16669.809730795638</v>
      </c>
      <c r="AW20" s="19">
        <f ca="1">IF(Table2[[#This Row],[Column27]]&gt;$AX$7,1,0)</f>
        <v>1</v>
      </c>
      <c r="AY20" s="21">
        <f ca="1">Table2[[#This Row],[Column19]]/Table2[[#This Row],[Column18]]</f>
        <v>0.95049918449450066</v>
      </c>
      <c r="AZ20" s="7">
        <f t="shared" ca="1" si="17"/>
        <v>0</v>
      </c>
      <c r="BA20" s="8"/>
      <c r="BB20" s="7">
        <f ca="1">IF(Table2[[#This Row],[Column17]]="bihar",Table2[[#This Row],[Column15]],0)</f>
        <v>0</v>
      </c>
      <c r="BC20" s="8">
        <f ca="1">IF(Table2[[#This Row],[Column17]]="UP",Table2[[#This Row],[Column15]],0)</f>
        <v>0</v>
      </c>
      <c r="BD20" s="8">
        <f ca="1">IF(Table2[[#This Row],[Column17]]="maharashtra",Table2[[#This Row],[Column15]],0)</f>
        <v>0</v>
      </c>
      <c r="BE20" s="8">
        <f ca="1">IF(Table2[[#This Row],[Column17]]="telangana",Table2[[#This Row],[Column15]],0)</f>
        <v>0</v>
      </c>
      <c r="BF20" s="8">
        <f ca="1">IF(Table2[[#This Row],[Column17]]="delhi",Table2[[#This Row],[Column15]],0)</f>
        <v>0</v>
      </c>
      <c r="BG20" s="8">
        <f ca="1">IF(Table2[[#This Row],[Column17]]="goa",Table2[[#This Row],[Column15]],0)</f>
        <v>0</v>
      </c>
      <c r="BH20" s="8">
        <f ca="1">IF(Table2[[#This Row],[Column17]]="kolkata",Table2[[#This Row],[Column15]],0)</f>
        <v>0</v>
      </c>
      <c r="BI20" s="8">
        <f ca="1">IF(Table2[[#This Row],[Column17]]="patna",Table2[[#This Row],[Column15]],0)</f>
        <v>0</v>
      </c>
      <c r="BJ20" s="8">
        <f ca="1">IF(Table2[[#This Row],[Column17]]="simultala",Table2[[#This Row],[Column15]],0)</f>
        <v>0</v>
      </c>
      <c r="BK20" s="8">
        <f ca="1">IF(Table2[[#This Row],[Column17]]="panji",Table2[[#This Row],[Column15]],0)</f>
        <v>0</v>
      </c>
      <c r="BL20" s="8">
        <f ca="1">IF(Table2[[#This Row],[Column17]]="bangalore",Table2[[#This Row],[Column15]],0)</f>
        <v>0</v>
      </c>
      <c r="BM20" s="8">
        <f ca="1">IF(Table2[[#This Row],[Column17]]="florida",Table2[[#This Row],[Column15]],0)</f>
        <v>0</v>
      </c>
      <c r="BN20" s="8">
        <f ca="1">IF(Table2[[#This Row],[Column17]]="valmikinagar",Table2[[#This Row],[Column15]],0)</f>
        <v>41380</v>
      </c>
      <c r="BO20" s="9">
        <f ca="1">IF(Table2[[#This Row],[Column17]]="gopalganj",Table2[[#This Row],[Column15]],0)</f>
        <v>0</v>
      </c>
      <c r="BP20" s="7">
        <f ca="1">IF(Table2[[#This Row],[Column4]]="teaching",Table2[[#This Row],[Column15]],0)</f>
        <v>41380</v>
      </c>
      <c r="BQ20" s="8">
        <f ca="1">IF(Table2[[#This Row],[Column4]]="health",Table2[[#This Row],[Column15]],0)</f>
        <v>0</v>
      </c>
      <c r="BR20" s="8">
        <f ca="1">IF(Table2[[#This Row],[Column4]]="agriculture",Table2[[#This Row],[Column15]],0)</f>
        <v>0</v>
      </c>
      <c r="BS20" s="8">
        <f ca="1">IF(Table2[[#This Row],[Column4]]="IT",Table2[[#This Row],[Column15]],0)</f>
        <v>0</v>
      </c>
      <c r="BT20" s="8">
        <f ca="1">IF(Table2[[#This Row],[Column4]]="construction",Table2[[#This Row],[Column15]],0)</f>
        <v>0</v>
      </c>
      <c r="BU20" s="9">
        <f ca="1">IF(Table2[[#This Row],[Column4]]="General work",Table2[[#This Row],[Column15]],0)</f>
        <v>0</v>
      </c>
      <c r="BV20" s="19">
        <f ca="1">IF(Table2[[#This Row],[Column27]]&gt;Table2[[#This Row],[Column15]],1,0)</f>
        <v>1</v>
      </c>
      <c r="CC20" s="19">
        <f ca="1">IF(Table2[[#This Row],[Column28]]&gt;$CD$6,Table2[[#This Row],[Column2]],0)</f>
        <v>28</v>
      </c>
    </row>
    <row r="21" spans="2:81" x14ac:dyDescent="0.35">
      <c r="B21">
        <f t="shared" ca="1" si="0"/>
        <v>1</v>
      </c>
      <c r="C21" t="str">
        <f ca="1">IF(B20=1,"men","women")</f>
        <v>men</v>
      </c>
      <c r="D21">
        <f t="shared" ca="1" si="2"/>
        <v>32</v>
      </c>
      <c r="E21">
        <f t="shared" ca="1" si="3"/>
        <v>6</v>
      </c>
      <c r="F21" t="str">
        <f ca="1">VLOOKUP(E21,$K$4:$L$10,2)</f>
        <v>agriculture</v>
      </c>
      <c r="G21">
        <f t="shared" ca="1" si="4"/>
        <v>5</v>
      </c>
      <c r="H21" t="str">
        <f ca="1">VLOOKUP(G21,$N$4:$O$9,2)</f>
        <v>other</v>
      </c>
      <c r="I21">
        <f t="shared" ca="1" si="5"/>
        <v>0</v>
      </c>
      <c r="J21">
        <f t="shared" ca="1" si="1"/>
        <v>2</v>
      </c>
      <c r="Q21">
        <f t="shared" ca="1" si="6"/>
        <v>72711</v>
      </c>
      <c r="R21">
        <f t="shared" ca="1" si="7"/>
        <v>11</v>
      </c>
      <c r="S21" t="str">
        <f ca="1">VLOOKUP(R21,$Y$7:$Z$20,2)</f>
        <v>bangalore</v>
      </c>
      <c r="T21">
        <f t="shared" ca="1" si="8"/>
        <v>436266</v>
      </c>
      <c r="U21">
        <f t="shared" ca="1" si="9"/>
        <v>12341.912483214497</v>
      </c>
      <c r="V21">
        <f t="shared" ca="1" si="10"/>
        <v>142884.75110153726</v>
      </c>
      <c r="W21">
        <f t="shared" ca="1" si="11"/>
        <v>42052</v>
      </c>
      <c r="X21">
        <f t="shared" ca="1" si="12"/>
        <v>33577.426470153419</v>
      </c>
      <c r="AA21">
        <f t="shared" ca="1" si="13"/>
        <v>31780.069206133412</v>
      </c>
      <c r="AB21">
        <f t="shared" ca="1" si="14"/>
        <v>610930.82030767063</v>
      </c>
      <c r="AC21">
        <f t="shared" ca="1" si="15"/>
        <v>87971.338953367915</v>
      </c>
      <c r="AD21">
        <f t="shared" ca="1" si="16"/>
        <v>522959.48135430273</v>
      </c>
      <c r="AF21" s="7">
        <f ca="1">IF(Table2[[#This Row],[Column1]]="men",1,0)</f>
        <v>1</v>
      </c>
      <c r="AG21" s="8">
        <f ca="1">IF(Table2[[#This Row],[Column1]]="women",1,0)</f>
        <v>0</v>
      </c>
      <c r="AH21" s="8"/>
      <c r="AI21" s="8"/>
      <c r="AJ21" s="9"/>
      <c r="AM21" s="7">
        <f ca="1">IF(Table2[[#This Row],[Column4]]="teaching",1,0)</f>
        <v>0</v>
      </c>
      <c r="AN21" s="8">
        <f ca="1">IF(Table2[[#This Row],[Column4]]="health",1,0)</f>
        <v>0</v>
      </c>
      <c r="AO21" s="8">
        <f ca="1">IF(Table2[[#This Row],[Column4]]="agriculture",1,0)</f>
        <v>1</v>
      </c>
      <c r="AP21" s="8">
        <f ca="1">IF(Table2[[#This Row],[Column4]]="IT",1,0)</f>
        <v>0</v>
      </c>
      <c r="AQ21" s="8">
        <f ca="1">IF(Table2[[#This Row],[Column4]]="construction",1,0)</f>
        <v>0</v>
      </c>
      <c r="AR21" s="8">
        <f ca="1">IF(Table2[[#This Row],[Column4]]="General work",1,0)</f>
        <v>0</v>
      </c>
      <c r="AS21" s="9"/>
      <c r="AU21" s="17">
        <f ca="1">Table2[[#This Row],[Column20]]/Table2[[#This Row],[Column8]]</f>
        <v>71442.375550768629</v>
      </c>
      <c r="AW21" s="19">
        <f ca="1">IF(Table2[[#This Row],[Column27]]&gt;$AX$7,1,0)</f>
        <v>0</v>
      </c>
      <c r="AY21" s="21">
        <f ca="1">Table2[[#This Row],[Column19]]/Table2[[#This Row],[Column18]]</f>
        <v>2.8289879301193532E-2</v>
      </c>
      <c r="AZ21" s="7">
        <f t="shared" ca="1" si="17"/>
        <v>1</v>
      </c>
      <c r="BA21" s="8"/>
      <c r="BB21" s="7">
        <f ca="1">IF(Table2[[#This Row],[Column17]]="bihar",Table2[[#This Row],[Column15]],0)</f>
        <v>0</v>
      </c>
      <c r="BC21" s="8">
        <f ca="1">IF(Table2[[#This Row],[Column17]]="UP",Table2[[#This Row],[Column15]],0)</f>
        <v>0</v>
      </c>
      <c r="BD21" s="8">
        <f ca="1">IF(Table2[[#This Row],[Column17]]="maharashtra",Table2[[#This Row],[Column15]],0)</f>
        <v>0</v>
      </c>
      <c r="BE21" s="8">
        <f ca="1">IF(Table2[[#This Row],[Column17]]="telangana",Table2[[#This Row],[Column15]],0)</f>
        <v>0</v>
      </c>
      <c r="BF21" s="8">
        <f ca="1">IF(Table2[[#This Row],[Column17]]="delhi",Table2[[#This Row],[Column15]],0)</f>
        <v>0</v>
      </c>
      <c r="BG21" s="8">
        <f ca="1">IF(Table2[[#This Row],[Column17]]="goa",Table2[[#This Row],[Column15]],0)</f>
        <v>0</v>
      </c>
      <c r="BH21" s="8">
        <f ca="1">IF(Table2[[#This Row],[Column17]]="kolkata",Table2[[#This Row],[Column15]],0)</f>
        <v>0</v>
      </c>
      <c r="BI21" s="8">
        <f ca="1">IF(Table2[[#This Row],[Column17]]="patna",Table2[[#This Row],[Column15]],0)</f>
        <v>0</v>
      </c>
      <c r="BJ21" s="8">
        <f ca="1">IF(Table2[[#This Row],[Column17]]="simultala",Table2[[#This Row],[Column15]],0)</f>
        <v>0</v>
      </c>
      <c r="BK21" s="8">
        <f ca="1">IF(Table2[[#This Row],[Column17]]="panji",Table2[[#This Row],[Column15]],0)</f>
        <v>0</v>
      </c>
      <c r="BL21" s="8">
        <f ca="1">IF(Table2[[#This Row],[Column17]]="bangalore",Table2[[#This Row],[Column15]],0)</f>
        <v>72711</v>
      </c>
      <c r="BM21" s="8">
        <f ca="1">IF(Table2[[#This Row],[Column17]]="florida",Table2[[#This Row],[Column15]],0)</f>
        <v>0</v>
      </c>
      <c r="BN21" s="8">
        <f ca="1">IF(Table2[[#This Row],[Column17]]="valmikinagar",Table2[[#This Row],[Column15]],0)</f>
        <v>0</v>
      </c>
      <c r="BO21" s="9">
        <f ca="1">IF(Table2[[#This Row],[Column17]]="gopalganj",Table2[[#This Row],[Column15]],0)</f>
        <v>0</v>
      </c>
      <c r="BP21" s="7">
        <f ca="1">IF(Table2[[#This Row],[Column4]]="teaching",Table2[[#This Row],[Column15]],0)</f>
        <v>0</v>
      </c>
      <c r="BQ21" s="8">
        <f ca="1">IF(Table2[[#This Row],[Column4]]="health",Table2[[#This Row],[Column15]],0)</f>
        <v>0</v>
      </c>
      <c r="BR21" s="8">
        <f ca="1">IF(Table2[[#This Row],[Column4]]="agriculture",Table2[[#This Row],[Column15]],0)</f>
        <v>72711</v>
      </c>
      <c r="BS21" s="8">
        <f ca="1">IF(Table2[[#This Row],[Column4]]="IT",Table2[[#This Row],[Column15]],0)</f>
        <v>0</v>
      </c>
      <c r="BT21" s="8">
        <f ca="1">IF(Table2[[#This Row],[Column4]]="construction",Table2[[#This Row],[Column15]],0)</f>
        <v>0</v>
      </c>
      <c r="BU21" s="9">
        <f ca="1">IF(Table2[[#This Row],[Column4]]="General work",Table2[[#This Row],[Column15]],0)</f>
        <v>0</v>
      </c>
      <c r="BV21" s="19">
        <f ca="1">IF(Table2[[#This Row],[Column27]]&gt;Table2[[#This Row],[Column15]],1,0)</f>
        <v>1</v>
      </c>
      <c r="CC21" s="19">
        <f ca="1">IF(Table2[[#This Row],[Column28]]&gt;$CD$6,Table2[[#This Row],[Column2]],0)</f>
        <v>32</v>
      </c>
    </row>
    <row r="22" spans="2:81" x14ac:dyDescent="0.35">
      <c r="B22">
        <f t="shared" ca="1" si="0"/>
        <v>1</v>
      </c>
      <c r="C22" t="str">
        <f ca="1">IF(B21=1,"men","women")</f>
        <v>men</v>
      </c>
      <c r="D22">
        <f t="shared" ca="1" si="2"/>
        <v>27</v>
      </c>
      <c r="E22">
        <f t="shared" ca="1" si="3"/>
        <v>6</v>
      </c>
      <c r="F22" t="str">
        <f ca="1">VLOOKUP(E22,$K$4:$L$10,2)</f>
        <v>agriculture</v>
      </c>
      <c r="G22">
        <f t="shared" ca="1" si="4"/>
        <v>2</v>
      </c>
      <c r="H22" t="str">
        <f ca="1">VLOOKUP(G22,$N$4:$O$9,2)</f>
        <v>college</v>
      </c>
      <c r="I22">
        <f t="shared" ca="1" si="5"/>
        <v>1</v>
      </c>
      <c r="J22">
        <f t="shared" ca="1" si="1"/>
        <v>1</v>
      </c>
      <c r="Q22">
        <f t="shared" ca="1" si="6"/>
        <v>84728</v>
      </c>
      <c r="R22">
        <f t="shared" ca="1" si="7"/>
        <v>3</v>
      </c>
      <c r="S22" t="str">
        <f ca="1">VLOOKUP(R22,$Y$7:$Z$20,2)</f>
        <v>maharashtra</v>
      </c>
      <c r="T22">
        <f t="shared" ca="1" si="8"/>
        <v>423640</v>
      </c>
      <c r="U22">
        <f t="shared" ca="1" si="9"/>
        <v>327576.94522867474</v>
      </c>
      <c r="V22">
        <f t="shared" ca="1" si="10"/>
        <v>50447.352496654676</v>
      </c>
      <c r="W22">
        <f t="shared" ca="1" si="11"/>
        <v>11132</v>
      </c>
      <c r="X22">
        <f t="shared" ca="1" si="12"/>
        <v>29288.852796747804</v>
      </c>
      <c r="AA22">
        <f t="shared" ca="1" si="13"/>
        <v>3736.6748365437734</v>
      </c>
      <c r="AB22">
        <f t="shared" ca="1" si="14"/>
        <v>477824.02733319846</v>
      </c>
      <c r="AC22">
        <f t="shared" ca="1" si="15"/>
        <v>367997.79802542255</v>
      </c>
      <c r="AD22">
        <f t="shared" ca="1" si="16"/>
        <v>109826.22930777591</v>
      </c>
      <c r="AF22" s="7">
        <f ca="1">IF(Table2[[#This Row],[Column1]]="men",1,0)</f>
        <v>1</v>
      </c>
      <c r="AG22" s="8">
        <f ca="1">IF(Table2[[#This Row],[Column1]]="women",1,0)</f>
        <v>0</v>
      </c>
      <c r="AH22" s="8"/>
      <c r="AI22" s="8"/>
      <c r="AJ22" s="9"/>
      <c r="AM22" s="7">
        <f ca="1">IF(Table2[[#This Row],[Column4]]="teaching",1,0)</f>
        <v>0</v>
      </c>
      <c r="AN22" s="8">
        <f ca="1">IF(Table2[[#This Row],[Column4]]="health",1,0)</f>
        <v>0</v>
      </c>
      <c r="AO22" s="8">
        <f ca="1">IF(Table2[[#This Row],[Column4]]="agriculture",1,0)</f>
        <v>1</v>
      </c>
      <c r="AP22" s="8">
        <f ca="1">IF(Table2[[#This Row],[Column4]]="IT",1,0)</f>
        <v>0</v>
      </c>
      <c r="AQ22" s="8">
        <f ca="1">IF(Table2[[#This Row],[Column4]]="construction",1,0)</f>
        <v>0</v>
      </c>
      <c r="AR22" s="8">
        <f ca="1">IF(Table2[[#This Row],[Column4]]="General work",1,0)</f>
        <v>0</v>
      </c>
      <c r="AS22" s="9"/>
      <c r="AU22" s="17">
        <f ca="1">Table2[[#This Row],[Column20]]/Table2[[#This Row],[Column8]]</f>
        <v>50447.352496654676</v>
      </c>
      <c r="AW22" s="19">
        <f ca="1">IF(Table2[[#This Row],[Column27]]&gt;$AX$7,1,0)</f>
        <v>1</v>
      </c>
      <c r="AY22" s="21">
        <f ca="1">Table2[[#This Row],[Column19]]/Table2[[#This Row],[Column18]]</f>
        <v>0.77324366261135569</v>
      </c>
      <c r="AZ22" s="7">
        <f t="shared" ca="1" si="17"/>
        <v>0</v>
      </c>
      <c r="BA22" s="8"/>
      <c r="BB22" s="7">
        <f ca="1">IF(Table2[[#This Row],[Column17]]="bihar",Table2[[#This Row],[Column15]],0)</f>
        <v>0</v>
      </c>
      <c r="BC22" s="8">
        <f ca="1">IF(Table2[[#This Row],[Column17]]="UP",Table2[[#This Row],[Column15]],0)</f>
        <v>0</v>
      </c>
      <c r="BD22" s="8">
        <f ca="1">IF(Table2[[#This Row],[Column17]]="maharashtra",Table2[[#This Row],[Column15]],0)</f>
        <v>84728</v>
      </c>
      <c r="BE22" s="8">
        <f ca="1">IF(Table2[[#This Row],[Column17]]="telangana",Table2[[#This Row],[Column15]],0)</f>
        <v>0</v>
      </c>
      <c r="BF22" s="8">
        <f ca="1">IF(Table2[[#This Row],[Column17]]="delhi",Table2[[#This Row],[Column15]],0)</f>
        <v>0</v>
      </c>
      <c r="BG22" s="8">
        <f ca="1">IF(Table2[[#This Row],[Column17]]="goa",Table2[[#This Row],[Column15]],0)</f>
        <v>0</v>
      </c>
      <c r="BH22" s="8">
        <f ca="1">IF(Table2[[#This Row],[Column17]]="kolkata",Table2[[#This Row],[Column15]],0)</f>
        <v>0</v>
      </c>
      <c r="BI22" s="8">
        <f ca="1">IF(Table2[[#This Row],[Column17]]="patna",Table2[[#This Row],[Column15]],0)</f>
        <v>0</v>
      </c>
      <c r="BJ22" s="8">
        <f ca="1">IF(Table2[[#This Row],[Column17]]="simultala",Table2[[#This Row],[Column15]],0)</f>
        <v>0</v>
      </c>
      <c r="BK22" s="8">
        <f ca="1">IF(Table2[[#This Row],[Column17]]="panji",Table2[[#This Row],[Column15]],0)</f>
        <v>0</v>
      </c>
      <c r="BL22" s="8">
        <f ca="1">IF(Table2[[#This Row],[Column17]]="bangalore",Table2[[#This Row],[Column15]],0)</f>
        <v>0</v>
      </c>
      <c r="BM22" s="8">
        <f ca="1">IF(Table2[[#This Row],[Column17]]="florida",Table2[[#This Row],[Column15]],0)</f>
        <v>0</v>
      </c>
      <c r="BN22" s="8">
        <f ca="1">IF(Table2[[#This Row],[Column17]]="valmikinagar",Table2[[#This Row],[Column15]],0)</f>
        <v>0</v>
      </c>
      <c r="BO22" s="9">
        <f ca="1">IF(Table2[[#This Row],[Column17]]="gopalganj",Table2[[#This Row],[Column15]],0)</f>
        <v>0</v>
      </c>
      <c r="BP22" s="7">
        <f ca="1">IF(Table2[[#This Row],[Column4]]="teaching",Table2[[#This Row],[Column15]],0)</f>
        <v>0</v>
      </c>
      <c r="BQ22" s="8">
        <f ca="1">IF(Table2[[#This Row],[Column4]]="health",Table2[[#This Row],[Column15]],0)</f>
        <v>0</v>
      </c>
      <c r="BR22" s="8">
        <f ca="1">IF(Table2[[#This Row],[Column4]]="agriculture",Table2[[#This Row],[Column15]],0)</f>
        <v>84728</v>
      </c>
      <c r="BS22" s="8">
        <f ca="1">IF(Table2[[#This Row],[Column4]]="IT",Table2[[#This Row],[Column15]],0)</f>
        <v>0</v>
      </c>
      <c r="BT22" s="8">
        <f ca="1">IF(Table2[[#This Row],[Column4]]="construction",Table2[[#This Row],[Column15]],0)</f>
        <v>0</v>
      </c>
      <c r="BU22" s="9">
        <f ca="1">IF(Table2[[#This Row],[Column4]]="General work",Table2[[#This Row],[Column15]],0)</f>
        <v>0</v>
      </c>
      <c r="BV22" s="19">
        <f ca="1">IF(Table2[[#This Row],[Column27]]&gt;Table2[[#This Row],[Column15]],1,0)</f>
        <v>1</v>
      </c>
      <c r="CC22" s="19">
        <f ca="1">IF(Table2[[#This Row],[Column28]]&gt;$CD$6,Table2[[#This Row],[Column2]],0)</f>
        <v>27</v>
      </c>
    </row>
    <row r="23" spans="2:81" x14ac:dyDescent="0.35">
      <c r="B23">
        <f t="shared" ca="1" si="0"/>
        <v>1</v>
      </c>
      <c r="C23" t="str">
        <f ca="1">IF(B22=1,"men","women")</f>
        <v>men</v>
      </c>
      <c r="D23">
        <f t="shared" ca="1" si="2"/>
        <v>35</v>
      </c>
      <c r="E23">
        <f t="shared" ca="1" si="3"/>
        <v>1</v>
      </c>
      <c r="F23" t="str">
        <f ca="1">VLOOKUP(E23,$K$4:$L$10,2)</f>
        <v xml:space="preserve">health </v>
      </c>
      <c r="G23">
        <f t="shared" ca="1" si="4"/>
        <v>5</v>
      </c>
      <c r="H23" t="str">
        <f ca="1">VLOOKUP(G23,$N$4:$O$9,2)</f>
        <v>other</v>
      </c>
      <c r="I23">
        <f t="shared" ca="1" si="5"/>
        <v>2</v>
      </c>
      <c r="J23">
        <f t="shared" ca="1" si="1"/>
        <v>1</v>
      </c>
      <c r="Q23">
        <f t="shared" ca="1" si="6"/>
        <v>28649</v>
      </c>
      <c r="R23">
        <f t="shared" ca="1" si="7"/>
        <v>7</v>
      </c>
      <c r="S23" t="str">
        <f ca="1">VLOOKUP(R23,$Y$7:$Z$20,2)</f>
        <v>kolkata</v>
      </c>
      <c r="T23">
        <f t="shared" ca="1" si="8"/>
        <v>85947</v>
      </c>
      <c r="U23">
        <f t="shared" ca="1" si="9"/>
        <v>6284.3862336680841</v>
      </c>
      <c r="V23">
        <f t="shared" ca="1" si="10"/>
        <v>18055.923372113586</v>
      </c>
      <c r="W23">
        <f t="shared" ca="1" si="11"/>
        <v>17066</v>
      </c>
      <c r="X23">
        <f t="shared" ca="1" si="12"/>
        <v>12712.055999126236</v>
      </c>
      <c r="AA23">
        <f t="shared" ca="1" si="13"/>
        <v>28526.872841684944</v>
      </c>
      <c r="AB23">
        <f t="shared" ca="1" si="14"/>
        <v>132529.79621379852</v>
      </c>
      <c r="AC23">
        <f t="shared" ca="1" si="15"/>
        <v>36062.442232794318</v>
      </c>
      <c r="AD23">
        <f t="shared" ca="1" si="16"/>
        <v>96467.353981004198</v>
      </c>
      <c r="AF23" s="7">
        <f ca="1">IF(Table2[[#This Row],[Column1]]="men",1,0)</f>
        <v>1</v>
      </c>
      <c r="AG23" s="8">
        <f ca="1">IF(Table2[[#This Row],[Column1]]="women",1,0)</f>
        <v>0</v>
      </c>
      <c r="AH23" s="8"/>
      <c r="AI23" s="8"/>
      <c r="AJ23" s="9"/>
      <c r="AM23" s="7">
        <f ca="1">IF(Table2[[#This Row],[Column4]]="teaching",1,0)</f>
        <v>0</v>
      </c>
      <c r="AN23" s="8">
        <f ca="1">IF(Table2[[#This Row],[Column4]]="health",1,0)</f>
        <v>0</v>
      </c>
      <c r="AO23" s="8">
        <f ca="1">IF(Table2[[#This Row],[Column4]]="agriculture",1,0)</f>
        <v>0</v>
      </c>
      <c r="AP23" s="8">
        <f ca="1">IF(Table2[[#This Row],[Column4]]="IT",1,0)</f>
        <v>0</v>
      </c>
      <c r="AQ23" s="8">
        <f ca="1">IF(Table2[[#This Row],[Column4]]="construction",1,0)</f>
        <v>0</v>
      </c>
      <c r="AR23" s="8">
        <f ca="1">IF(Table2[[#This Row],[Column4]]="General work",1,0)</f>
        <v>0</v>
      </c>
      <c r="AS23" s="9"/>
      <c r="AU23" s="17">
        <f ca="1">Table2[[#This Row],[Column20]]/Table2[[#This Row],[Column8]]</f>
        <v>18055.923372113586</v>
      </c>
      <c r="AW23" s="19">
        <f ca="1">IF(Table2[[#This Row],[Column27]]&gt;$AX$7,1,0)</f>
        <v>0</v>
      </c>
      <c r="AY23" s="21">
        <f ca="1">Table2[[#This Row],[Column19]]/Table2[[#This Row],[Column18]]</f>
        <v>7.3119320437805668E-2</v>
      </c>
      <c r="AZ23" s="7">
        <f t="shared" ca="1" si="17"/>
        <v>1</v>
      </c>
      <c r="BA23" s="8"/>
      <c r="BB23" s="7">
        <f ca="1">IF(Table2[[#This Row],[Column17]]="bihar",Table2[[#This Row],[Column15]],0)</f>
        <v>0</v>
      </c>
      <c r="BC23" s="8">
        <f ca="1">IF(Table2[[#This Row],[Column17]]="UP",Table2[[#This Row],[Column15]],0)</f>
        <v>0</v>
      </c>
      <c r="BD23" s="8">
        <f ca="1">IF(Table2[[#This Row],[Column17]]="maharashtra",Table2[[#This Row],[Column15]],0)</f>
        <v>0</v>
      </c>
      <c r="BE23" s="8">
        <f ca="1">IF(Table2[[#This Row],[Column17]]="telangana",Table2[[#This Row],[Column15]],0)</f>
        <v>0</v>
      </c>
      <c r="BF23" s="8">
        <f ca="1">IF(Table2[[#This Row],[Column17]]="delhi",Table2[[#This Row],[Column15]],0)</f>
        <v>0</v>
      </c>
      <c r="BG23" s="8">
        <f ca="1">IF(Table2[[#This Row],[Column17]]="goa",Table2[[#This Row],[Column15]],0)</f>
        <v>0</v>
      </c>
      <c r="BH23" s="8">
        <f ca="1">IF(Table2[[#This Row],[Column17]]="kolkata",Table2[[#This Row],[Column15]],0)</f>
        <v>28649</v>
      </c>
      <c r="BI23" s="8">
        <f ca="1">IF(Table2[[#This Row],[Column17]]="patna",Table2[[#This Row],[Column15]],0)</f>
        <v>0</v>
      </c>
      <c r="BJ23" s="8">
        <f ca="1">IF(Table2[[#This Row],[Column17]]="simultala",Table2[[#This Row],[Column15]],0)</f>
        <v>0</v>
      </c>
      <c r="BK23" s="8">
        <f ca="1">IF(Table2[[#This Row],[Column17]]="panji",Table2[[#This Row],[Column15]],0)</f>
        <v>0</v>
      </c>
      <c r="BL23" s="8">
        <f ca="1">IF(Table2[[#This Row],[Column17]]="bangalore",Table2[[#This Row],[Column15]],0)</f>
        <v>0</v>
      </c>
      <c r="BM23" s="8">
        <f ca="1">IF(Table2[[#This Row],[Column17]]="florida",Table2[[#This Row],[Column15]],0)</f>
        <v>0</v>
      </c>
      <c r="BN23" s="8">
        <f ca="1">IF(Table2[[#This Row],[Column17]]="valmikinagar",Table2[[#This Row],[Column15]],0)</f>
        <v>0</v>
      </c>
      <c r="BO23" s="9">
        <f ca="1">IF(Table2[[#This Row],[Column17]]="gopalganj",Table2[[#This Row],[Column15]],0)</f>
        <v>0</v>
      </c>
      <c r="BP23" s="7">
        <f ca="1">IF(Table2[[#This Row],[Column4]]="teaching",Table2[[#This Row],[Column15]],0)</f>
        <v>0</v>
      </c>
      <c r="BQ23" s="8">
        <f ca="1">IF(Table2[[#This Row],[Column4]]="health",Table2[[#This Row],[Column15]],0)</f>
        <v>0</v>
      </c>
      <c r="BR23" s="8">
        <f ca="1">IF(Table2[[#This Row],[Column4]]="agriculture",Table2[[#This Row],[Column15]],0)</f>
        <v>0</v>
      </c>
      <c r="BS23" s="8">
        <f ca="1">IF(Table2[[#This Row],[Column4]]="IT",Table2[[#This Row],[Column15]],0)</f>
        <v>0</v>
      </c>
      <c r="BT23" s="8">
        <f ca="1">IF(Table2[[#This Row],[Column4]]="construction",Table2[[#This Row],[Column15]],0)</f>
        <v>0</v>
      </c>
      <c r="BU23" s="9">
        <f ca="1">IF(Table2[[#This Row],[Column4]]="General work",Table2[[#This Row],[Column15]],0)</f>
        <v>0</v>
      </c>
      <c r="BV23" s="19">
        <f ca="1">IF(Table2[[#This Row],[Column27]]&gt;Table2[[#This Row],[Column15]],1,0)</f>
        <v>1</v>
      </c>
      <c r="CC23" s="19">
        <f ca="1">IF(Table2[[#This Row],[Column28]]&gt;$CD$6,Table2[[#This Row],[Column2]],0)</f>
        <v>35</v>
      </c>
    </row>
    <row r="24" spans="2:81" x14ac:dyDescent="0.35">
      <c r="B24">
        <f t="shared" ca="1" si="0"/>
        <v>2</v>
      </c>
      <c r="C24" t="str">
        <f ca="1">IF(B23=1,"men","women")</f>
        <v>men</v>
      </c>
      <c r="D24">
        <f t="shared" ca="1" si="2"/>
        <v>30</v>
      </c>
      <c r="E24">
        <f t="shared" ca="1" si="3"/>
        <v>5</v>
      </c>
      <c r="F24" t="str">
        <f ca="1">VLOOKUP(E24,$K$4:$L$10,2)</f>
        <v>General work</v>
      </c>
      <c r="G24">
        <f t="shared" ca="1" si="4"/>
        <v>4</v>
      </c>
      <c r="H24" t="str">
        <f ca="1">VLOOKUP(G24,$N$4:$O$9,2)</f>
        <v>technical</v>
      </c>
      <c r="I24">
        <f t="shared" ca="1" si="5"/>
        <v>3</v>
      </c>
      <c r="J24">
        <f t="shared" ca="1" si="1"/>
        <v>1</v>
      </c>
      <c r="Q24">
        <f t="shared" ca="1" si="6"/>
        <v>72021</v>
      </c>
      <c r="R24">
        <f t="shared" ca="1" si="7"/>
        <v>10</v>
      </c>
      <c r="S24" t="str">
        <f ca="1">VLOOKUP(R24,$Y$7:$Z$20,2)</f>
        <v>panji</v>
      </c>
      <c r="T24">
        <f t="shared" ca="1" si="8"/>
        <v>360105</v>
      </c>
      <c r="U24">
        <f t="shared" ca="1" si="9"/>
        <v>209641.39530093223</v>
      </c>
      <c r="V24">
        <f t="shared" ca="1" si="10"/>
        <v>58512.196333472522</v>
      </c>
      <c r="W24">
        <f t="shared" ca="1" si="11"/>
        <v>8448</v>
      </c>
      <c r="X24">
        <f t="shared" ca="1" si="12"/>
        <v>101966.6664292955</v>
      </c>
      <c r="AA24">
        <f t="shared" ca="1" si="13"/>
        <v>56911.856249440898</v>
      </c>
      <c r="AB24">
        <f t="shared" ca="1" si="14"/>
        <v>475529.05258291343</v>
      </c>
      <c r="AC24">
        <f t="shared" ca="1" si="15"/>
        <v>320056.06173022772</v>
      </c>
      <c r="AD24">
        <f t="shared" ca="1" si="16"/>
        <v>155472.9908526857</v>
      </c>
      <c r="AF24" s="7">
        <f ca="1">IF(Table2[[#This Row],[Column1]]="men",1,0)</f>
        <v>1</v>
      </c>
      <c r="AG24" s="8">
        <f ca="1">IF(Table2[[#This Row],[Column1]]="women",1,0)</f>
        <v>0</v>
      </c>
      <c r="AH24" s="8"/>
      <c r="AI24" s="8"/>
      <c r="AJ24" s="9"/>
      <c r="AM24" s="7">
        <f ca="1">IF(Table2[[#This Row],[Column4]]="teaching",1,0)</f>
        <v>0</v>
      </c>
      <c r="AN24" s="8">
        <f ca="1">IF(Table2[[#This Row],[Column4]]="health",1,0)</f>
        <v>0</v>
      </c>
      <c r="AO24" s="8">
        <f ca="1">IF(Table2[[#This Row],[Column4]]="agriculture",1,0)</f>
        <v>0</v>
      </c>
      <c r="AP24" s="8">
        <f ca="1">IF(Table2[[#This Row],[Column4]]="IT",1,0)</f>
        <v>0</v>
      </c>
      <c r="AQ24" s="8">
        <f ca="1">IF(Table2[[#This Row],[Column4]]="construction",1,0)</f>
        <v>0</v>
      </c>
      <c r="AR24" s="8">
        <f ca="1">IF(Table2[[#This Row],[Column4]]="General work",1,0)</f>
        <v>1</v>
      </c>
      <c r="AS24" s="9"/>
      <c r="AU24" s="17">
        <f ca="1">Table2[[#This Row],[Column20]]/Table2[[#This Row],[Column8]]</f>
        <v>58512.196333472522</v>
      </c>
      <c r="AW24" s="19">
        <f ca="1">IF(Table2[[#This Row],[Column27]]&gt;$AX$7,1,0)</f>
        <v>1</v>
      </c>
      <c r="AY24" s="21">
        <f ca="1">Table2[[#This Row],[Column19]]/Table2[[#This Row],[Column18]]</f>
        <v>0.58216741034123998</v>
      </c>
      <c r="AZ24" s="7">
        <f t="shared" ca="1" si="17"/>
        <v>0</v>
      </c>
      <c r="BA24" s="8"/>
      <c r="BB24" s="7">
        <f ca="1">IF(Table2[[#This Row],[Column17]]="bihar",Table2[[#This Row],[Column15]],0)</f>
        <v>0</v>
      </c>
      <c r="BC24" s="8">
        <f ca="1">IF(Table2[[#This Row],[Column17]]="UP",Table2[[#This Row],[Column15]],0)</f>
        <v>0</v>
      </c>
      <c r="BD24" s="8">
        <f ca="1">IF(Table2[[#This Row],[Column17]]="maharashtra",Table2[[#This Row],[Column15]],0)</f>
        <v>0</v>
      </c>
      <c r="BE24" s="8">
        <f ca="1">IF(Table2[[#This Row],[Column17]]="telangana",Table2[[#This Row],[Column15]],0)</f>
        <v>0</v>
      </c>
      <c r="BF24" s="8">
        <f ca="1">IF(Table2[[#This Row],[Column17]]="delhi",Table2[[#This Row],[Column15]],0)</f>
        <v>0</v>
      </c>
      <c r="BG24" s="8">
        <f ca="1">IF(Table2[[#This Row],[Column17]]="goa",Table2[[#This Row],[Column15]],0)</f>
        <v>0</v>
      </c>
      <c r="BH24" s="8">
        <f ca="1">IF(Table2[[#This Row],[Column17]]="kolkata",Table2[[#This Row],[Column15]],0)</f>
        <v>0</v>
      </c>
      <c r="BI24" s="8">
        <f ca="1">IF(Table2[[#This Row],[Column17]]="patna",Table2[[#This Row],[Column15]],0)</f>
        <v>0</v>
      </c>
      <c r="BJ24" s="8">
        <f ca="1">IF(Table2[[#This Row],[Column17]]="simultala",Table2[[#This Row],[Column15]],0)</f>
        <v>0</v>
      </c>
      <c r="BK24" s="8">
        <f ca="1">IF(Table2[[#This Row],[Column17]]="panji",Table2[[#This Row],[Column15]],0)</f>
        <v>72021</v>
      </c>
      <c r="BL24" s="8">
        <f ca="1">IF(Table2[[#This Row],[Column17]]="bangalore",Table2[[#This Row],[Column15]],0)</f>
        <v>0</v>
      </c>
      <c r="BM24" s="8">
        <f ca="1">IF(Table2[[#This Row],[Column17]]="florida",Table2[[#This Row],[Column15]],0)</f>
        <v>0</v>
      </c>
      <c r="BN24" s="8">
        <f ca="1">IF(Table2[[#This Row],[Column17]]="valmikinagar",Table2[[#This Row],[Column15]],0)</f>
        <v>0</v>
      </c>
      <c r="BO24" s="9">
        <f ca="1">IF(Table2[[#This Row],[Column17]]="gopalganj",Table2[[#This Row],[Column15]],0)</f>
        <v>0</v>
      </c>
      <c r="BP24" s="7">
        <f ca="1">IF(Table2[[#This Row],[Column4]]="teaching",Table2[[#This Row],[Column15]],0)</f>
        <v>0</v>
      </c>
      <c r="BQ24" s="8">
        <f ca="1">IF(Table2[[#This Row],[Column4]]="health",Table2[[#This Row],[Column15]],0)</f>
        <v>0</v>
      </c>
      <c r="BR24" s="8">
        <f ca="1">IF(Table2[[#This Row],[Column4]]="agriculture",Table2[[#This Row],[Column15]],0)</f>
        <v>0</v>
      </c>
      <c r="BS24" s="8">
        <f ca="1">IF(Table2[[#This Row],[Column4]]="IT",Table2[[#This Row],[Column15]],0)</f>
        <v>0</v>
      </c>
      <c r="BT24" s="8">
        <f ca="1">IF(Table2[[#This Row],[Column4]]="construction",Table2[[#This Row],[Column15]],0)</f>
        <v>0</v>
      </c>
      <c r="BU24" s="9">
        <f ca="1">IF(Table2[[#This Row],[Column4]]="General work",Table2[[#This Row],[Column15]],0)</f>
        <v>72021</v>
      </c>
      <c r="BV24" s="19">
        <f ca="1">IF(Table2[[#This Row],[Column27]]&gt;Table2[[#This Row],[Column15]],1,0)</f>
        <v>1</v>
      </c>
      <c r="CC24" s="19">
        <f ca="1">IF(Table2[[#This Row],[Column28]]&gt;$CD$6,Table2[[#This Row],[Column2]],0)</f>
        <v>30</v>
      </c>
    </row>
    <row r="25" spans="2:81" x14ac:dyDescent="0.35">
      <c r="B25">
        <f t="shared" ca="1" si="0"/>
        <v>2</v>
      </c>
      <c r="C25" t="str">
        <f ca="1">IF(B24=1,"men","women")</f>
        <v>women</v>
      </c>
      <c r="D25">
        <f t="shared" ca="1" si="2"/>
        <v>41</v>
      </c>
      <c r="E25">
        <f t="shared" ca="1" si="3"/>
        <v>4</v>
      </c>
      <c r="F25" t="str">
        <f ca="1">VLOOKUP(E25,$K$4:$L$10,2)</f>
        <v>IT</v>
      </c>
      <c r="G25">
        <f t="shared" ca="1" si="4"/>
        <v>2</v>
      </c>
      <c r="H25" t="str">
        <f ca="1">VLOOKUP(G25,$N$4:$O$9,2)</f>
        <v>college</v>
      </c>
      <c r="I25">
        <f t="shared" ca="1" si="5"/>
        <v>2</v>
      </c>
      <c r="J25">
        <f t="shared" ca="1" si="1"/>
        <v>2</v>
      </c>
      <c r="Q25">
        <f t="shared" ca="1" si="6"/>
        <v>62490</v>
      </c>
      <c r="R25">
        <f t="shared" ca="1" si="7"/>
        <v>3</v>
      </c>
      <c r="S25" t="str">
        <f ca="1">VLOOKUP(R25,$Y$7:$Z$20,2)</f>
        <v>maharashtra</v>
      </c>
      <c r="T25">
        <f t="shared" ca="1" si="8"/>
        <v>187470</v>
      </c>
      <c r="U25">
        <f t="shared" ca="1" si="9"/>
        <v>101618.9946290097</v>
      </c>
      <c r="V25">
        <f t="shared" ca="1" si="10"/>
        <v>92096.433887767256</v>
      </c>
      <c r="W25">
        <f t="shared" ca="1" si="11"/>
        <v>50135</v>
      </c>
      <c r="X25">
        <f t="shared" ca="1" si="12"/>
        <v>20584.125096838259</v>
      </c>
      <c r="AA25">
        <f t="shared" ca="1" si="13"/>
        <v>87507.615565692715</v>
      </c>
      <c r="AB25">
        <f t="shared" ca="1" si="14"/>
        <v>367074.04945345997</v>
      </c>
      <c r="AC25">
        <f t="shared" ca="1" si="15"/>
        <v>172338.11972584794</v>
      </c>
      <c r="AD25">
        <f t="shared" ca="1" si="16"/>
        <v>194735.92972761203</v>
      </c>
      <c r="AF25" s="7">
        <f ca="1">IF(Table2[[#This Row],[Column1]]="men",1,0)</f>
        <v>0</v>
      </c>
      <c r="AG25" s="8">
        <f ca="1">IF(Table2[[#This Row],[Column1]]="women",1,0)</f>
        <v>1</v>
      </c>
      <c r="AH25" s="8"/>
      <c r="AI25" s="8"/>
      <c r="AJ25" s="9"/>
      <c r="AM25" s="7">
        <f ca="1">IF(Table2[[#This Row],[Column4]]="teaching",1,0)</f>
        <v>0</v>
      </c>
      <c r="AN25" s="8">
        <f ca="1">IF(Table2[[#This Row],[Column4]]="health",1,0)</f>
        <v>0</v>
      </c>
      <c r="AO25" s="8">
        <f ca="1">IF(Table2[[#This Row],[Column4]]="agriculture",1,0)</f>
        <v>0</v>
      </c>
      <c r="AP25" s="8">
        <f ca="1">IF(Table2[[#This Row],[Column4]]="IT",1,0)</f>
        <v>1</v>
      </c>
      <c r="AQ25" s="8">
        <f ca="1">IF(Table2[[#This Row],[Column4]]="construction",1,0)</f>
        <v>0</v>
      </c>
      <c r="AR25" s="8">
        <f ca="1">IF(Table2[[#This Row],[Column4]]="General work",1,0)</f>
        <v>0</v>
      </c>
      <c r="AS25" s="9"/>
      <c r="AU25" s="17">
        <f ca="1">Table2[[#This Row],[Column20]]/Table2[[#This Row],[Column8]]</f>
        <v>46048.216943883628</v>
      </c>
      <c r="AW25" s="19">
        <f ca="1">IF(Table2[[#This Row],[Column27]]&gt;$AX$7,1,0)</f>
        <v>1</v>
      </c>
      <c r="AY25" s="21">
        <f ca="1">Table2[[#This Row],[Column19]]/Table2[[#This Row],[Column18]]</f>
        <v>0.54205470010673551</v>
      </c>
      <c r="AZ25" s="7">
        <f t="shared" ca="1" si="17"/>
        <v>0</v>
      </c>
      <c r="BA25" s="8"/>
      <c r="BB25" s="7">
        <f ca="1">IF(Table2[[#This Row],[Column17]]="bihar",Table2[[#This Row],[Column15]],0)</f>
        <v>0</v>
      </c>
      <c r="BC25" s="8">
        <f ca="1">IF(Table2[[#This Row],[Column17]]="UP",Table2[[#This Row],[Column15]],0)</f>
        <v>0</v>
      </c>
      <c r="BD25" s="8">
        <f ca="1">IF(Table2[[#This Row],[Column17]]="maharashtra",Table2[[#This Row],[Column15]],0)</f>
        <v>62490</v>
      </c>
      <c r="BE25" s="8">
        <f ca="1">IF(Table2[[#This Row],[Column17]]="telangana",Table2[[#This Row],[Column15]],0)</f>
        <v>0</v>
      </c>
      <c r="BF25" s="8">
        <f ca="1">IF(Table2[[#This Row],[Column17]]="delhi",Table2[[#This Row],[Column15]],0)</f>
        <v>0</v>
      </c>
      <c r="BG25" s="8">
        <f ca="1">IF(Table2[[#This Row],[Column17]]="goa",Table2[[#This Row],[Column15]],0)</f>
        <v>0</v>
      </c>
      <c r="BH25" s="8">
        <f ca="1">IF(Table2[[#This Row],[Column17]]="kolkata",Table2[[#This Row],[Column15]],0)</f>
        <v>0</v>
      </c>
      <c r="BI25" s="8">
        <f ca="1">IF(Table2[[#This Row],[Column17]]="patna",Table2[[#This Row],[Column15]],0)</f>
        <v>0</v>
      </c>
      <c r="BJ25" s="8">
        <f ca="1">IF(Table2[[#This Row],[Column17]]="simultala",Table2[[#This Row],[Column15]],0)</f>
        <v>0</v>
      </c>
      <c r="BK25" s="8">
        <f ca="1">IF(Table2[[#This Row],[Column17]]="panji",Table2[[#This Row],[Column15]],0)</f>
        <v>0</v>
      </c>
      <c r="BL25" s="8">
        <f ca="1">IF(Table2[[#This Row],[Column17]]="bangalore",Table2[[#This Row],[Column15]],0)</f>
        <v>0</v>
      </c>
      <c r="BM25" s="8">
        <f ca="1">IF(Table2[[#This Row],[Column17]]="florida",Table2[[#This Row],[Column15]],0)</f>
        <v>0</v>
      </c>
      <c r="BN25" s="8">
        <f ca="1">IF(Table2[[#This Row],[Column17]]="valmikinagar",Table2[[#This Row],[Column15]],0)</f>
        <v>0</v>
      </c>
      <c r="BO25" s="9">
        <f ca="1">IF(Table2[[#This Row],[Column17]]="gopalganj",Table2[[#This Row],[Column15]],0)</f>
        <v>0</v>
      </c>
      <c r="BP25" s="7">
        <f ca="1">IF(Table2[[#This Row],[Column4]]="teaching",Table2[[#This Row],[Column15]],0)</f>
        <v>0</v>
      </c>
      <c r="BQ25" s="8">
        <f ca="1">IF(Table2[[#This Row],[Column4]]="health",Table2[[#This Row],[Column15]],0)</f>
        <v>0</v>
      </c>
      <c r="BR25" s="8">
        <f ca="1">IF(Table2[[#This Row],[Column4]]="agriculture",Table2[[#This Row],[Column15]],0)</f>
        <v>0</v>
      </c>
      <c r="BS25" s="8">
        <f ca="1">IF(Table2[[#This Row],[Column4]]="IT",Table2[[#This Row],[Column15]],0)</f>
        <v>62490</v>
      </c>
      <c r="BT25" s="8">
        <f ca="1">IF(Table2[[#This Row],[Column4]]="construction",Table2[[#This Row],[Column15]],0)</f>
        <v>0</v>
      </c>
      <c r="BU25" s="9">
        <f ca="1">IF(Table2[[#This Row],[Column4]]="General work",Table2[[#This Row],[Column15]],0)</f>
        <v>0</v>
      </c>
      <c r="BV25" s="19">
        <f ca="1">IF(Table2[[#This Row],[Column27]]&gt;Table2[[#This Row],[Column15]],1,0)</f>
        <v>1</v>
      </c>
      <c r="CC25" s="19">
        <f ca="1">IF(Table2[[#This Row],[Column28]]&gt;$CD$6,Table2[[#This Row],[Column2]],0)</f>
        <v>41</v>
      </c>
    </row>
    <row r="26" spans="2:81" x14ac:dyDescent="0.35">
      <c r="B26">
        <f t="shared" ca="1" si="0"/>
        <v>2</v>
      </c>
      <c r="C26" t="str">
        <f ca="1">IF(B25=1,"men","women")</f>
        <v>women</v>
      </c>
      <c r="D26">
        <f t="shared" ca="1" si="2"/>
        <v>26</v>
      </c>
      <c r="E26">
        <f t="shared" ca="1" si="3"/>
        <v>6</v>
      </c>
      <c r="F26" t="str">
        <f ca="1">VLOOKUP(E26,$K$4:$L$10,2)</f>
        <v>agriculture</v>
      </c>
      <c r="G26">
        <f t="shared" ca="1" si="4"/>
        <v>1</v>
      </c>
      <c r="H26" t="str">
        <f ca="1">VLOOKUP(G26,$N$4:$O$9,2)</f>
        <v>high school</v>
      </c>
      <c r="I26">
        <f t="shared" ca="1" si="5"/>
        <v>4</v>
      </c>
      <c r="J26">
        <f t="shared" ca="1" si="1"/>
        <v>2</v>
      </c>
      <c r="Q26">
        <f t="shared" ca="1" si="6"/>
        <v>60805</v>
      </c>
      <c r="R26">
        <f t="shared" ca="1" si="7"/>
        <v>6</v>
      </c>
      <c r="S26" t="str">
        <f ca="1">VLOOKUP(R26,$Y$7:$Z$20,2)</f>
        <v>goa</v>
      </c>
      <c r="T26">
        <f t="shared" ca="1" si="8"/>
        <v>304025</v>
      </c>
      <c r="U26">
        <f t="shared" ca="1" si="9"/>
        <v>296127.34413265082</v>
      </c>
      <c r="V26">
        <f t="shared" ca="1" si="10"/>
        <v>116896.82132039922</v>
      </c>
      <c r="W26">
        <f t="shared" ca="1" si="11"/>
        <v>80638</v>
      </c>
      <c r="X26">
        <f t="shared" ca="1" si="12"/>
        <v>49483.995542305936</v>
      </c>
      <c r="AA26">
        <f t="shared" ca="1" si="13"/>
        <v>75145.471423670606</v>
      </c>
      <c r="AB26">
        <f t="shared" ca="1" si="14"/>
        <v>496067.29274406983</v>
      </c>
      <c r="AC26">
        <f t="shared" ca="1" si="15"/>
        <v>426249.33967495675</v>
      </c>
      <c r="AD26">
        <f t="shared" ca="1" si="16"/>
        <v>69817.953069113079</v>
      </c>
      <c r="AF26" s="7">
        <f ca="1">IF(Table2[[#This Row],[Column1]]="men",1,0)</f>
        <v>0</v>
      </c>
      <c r="AG26" s="8">
        <f ca="1">IF(Table2[[#This Row],[Column1]]="women",1,0)</f>
        <v>1</v>
      </c>
      <c r="AH26" s="8"/>
      <c r="AI26" s="8"/>
      <c r="AJ26" s="9"/>
      <c r="AM26" s="7">
        <f ca="1">IF(Table2[[#This Row],[Column4]]="teaching",1,0)</f>
        <v>0</v>
      </c>
      <c r="AN26" s="8">
        <f ca="1">IF(Table2[[#This Row],[Column4]]="health",1,0)</f>
        <v>0</v>
      </c>
      <c r="AO26" s="8">
        <f ca="1">IF(Table2[[#This Row],[Column4]]="agriculture",1,0)</f>
        <v>1</v>
      </c>
      <c r="AP26" s="8">
        <f ca="1">IF(Table2[[#This Row],[Column4]]="IT",1,0)</f>
        <v>0</v>
      </c>
      <c r="AQ26" s="8">
        <f ca="1">IF(Table2[[#This Row],[Column4]]="construction",1,0)</f>
        <v>0</v>
      </c>
      <c r="AR26" s="8">
        <f ca="1">IF(Table2[[#This Row],[Column4]]="General work",1,0)</f>
        <v>0</v>
      </c>
      <c r="AS26" s="9"/>
      <c r="AU26" s="17">
        <f ca="1">Table2[[#This Row],[Column20]]/Table2[[#This Row],[Column8]]</f>
        <v>58448.41066019961</v>
      </c>
      <c r="AW26" s="19">
        <f ca="1">IF(Table2[[#This Row],[Column27]]&gt;$AX$7,1,0)</f>
        <v>1</v>
      </c>
      <c r="AY26" s="21">
        <f ca="1">Table2[[#This Row],[Column19]]/Table2[[#This Row],[Column18]]</f>
        <v>0.97402300512342999</v>
      </c>
      <c r="AZ26" s="7">
        <f t="shared" ca="1" si="17"/>
        <v>0</v>
      </c>
      <c r="BA26" s="8"/>
      <c r="BB26" s="7">
        <f ca="1">IF(Table2[[#This Row],[Column17]]="bihar",Table2[[#This Row],[Column15]],0)</f>
        <v>0</v>
      </c>
      <c r="BC26" s="8">
        <f ca="1">IF(Table2[[#This Row],[Column17]]="UP",Table2[[#This Row],[Column15]],0)</f>
        <v>0</v>
      </c>
      <c r="BD26" s="8">
        <f ca="1">IF(Table2[[#This Row],[Column17]]="maharashtra",Table2[[#This Row],[Column15]],0)</f>
        <v>0</v>
      </c>
      <c r="BE26" s="8">
        <f ca="1">IF(Table2[[#This Row],[Column17]]="telangana",Table2[[#This Row],[Column15]],0)</f>
        <v>0</v>
      </c>
      <c r="BF26" s="8">
        <f ca="1">IF(Table2[[#This Row],[Column17]]="delhi",Table2[[#This Row],[Column15]],0)</f>
        <v>0</v>
      </c>
      <c r="BG26" s="8">
        <f ca="1">IF(Table2[[#This Row],[Column17]]="goa",Table2[[#This Row],[Column15]],0)</f>
        <v>60805</v>
      </c>
      <c r="BH26" s="8">
        <f ca="1">IF(Table2[[#This Row],[Column17]]="kolkata",Table2[[#This Row],[Column15]],0)</f>
        <v>0</v>
      </c>
      <c r="BI26" s="8">
        <f ca="1">IF(Table2[[#This Row],[Column17]]="patna",Table2[[#This Row],[Column15]],0)</f>
        <v>0</v>
      </c>
      <c r="BJ26" s="8">
        <f ca="1">IF(Table2[[#This Row],[Column17]]="simultala",Table2[[#This Row],[Column15]],0)</f>
        <v>0</v>
      </c>
      <c r="BK26" s="8">
        <f ca="1">IF(Table2[[#This Row],[Column17]]="panji",Table2[[#This Row],[Column15]],0)</f>
        <v>0</v>
      </c>
      <c r="BL26" s="8">
        <f ca="1">IF(Table2[[#This Row],[Column17]]="bangalore",Table2[[#This Row],[Column15]],0)</f>
        <v>0</v>
      </c>
      <c r="BM26" s="8">
        <f ca="1">IF(Table2[[#This Row],[Column17]]="florida",Table2[[#This Row],[Column15]],0)</f>
        <v>0</v>
      </c>
      <c r="BN26" s="8">
        <f ca="1">IF(Table2[[#This Row],[Column17]]="valmikinagar",Table2[[#This Row],[Column15]],0)</f>
        <v>0</v>
      </c>
      <c r="BO26" s="9">
        <f ca="1">IF(Table2[[#This Row],[Column17]]="gopalganj",Table2[[#This Row],[Column15]],0)</f>
        <v>0</v>
      </c>
      <c r="BP26" s="7">
        <f ca="1">IF(Table2[[#This Row],[Column4]]="teaching",Table2[[#This Row],[Column15]],0)</f>
        <v>0</v>
      </c>
      <c r="BQ26" s="8">
        <f ca="1">IF(Table2[[#This Row],[Column4]]="health",Table2[[#This Row],[Column15]],0)</f>
        <v>0</v>
      </c>
      <c r="BR26" s="8">
        <f ca="1">IF(Table2[[#This Row],[Column4]]="agriculture",Table2[[#This Row],[Column15]],0)</f>
        <v>60805</v>
      </c>
      <c r="BS26" s="8">
        <f ca="1">IF(Table2[[#This Row],[Column4]]="IT",Table2[[#This Row],[Column15]],0)</f>
        <v>0</v>
      </c>
      <c r="BT26" s="8">
        <f ca="1">IF(Table2[[#This Row],[Column4]]="construction",Table2[[#This Row],[Column15]],0)</f>
        <v>0</v>
      </c>
      <c r="BU26" s="9">
        <f ca="1">IF(Table2[[#This Row],[Column4]]="General work",Table2[[#This Row],[Column15]],0)</f>
        <v>0</v>
      </c>
      <c r="BV26" s="19">
        <f ca="1">IF(Table2[[#This Row],[Column27]]&gt;Table2[[#This Row],[Column15]],1,0)</f>
        <v>1</v>
      </c>
      <c r="CC26" s="19">
        <f ca="1">IF(Table2[[#This Row],[Column28]]&gt;$CD$6,Table2[[#This Row],[Column2]],0)</f>
        <v>26</v>
      </c>
    </row>
    <row r="27" spans="2:81" x14ac:dyDescent="0.35">
      <c r="B27">
        <f t="shared" ca="1" si="0"/>
        <v>1</v>
      </c>
      <c r="C27" t="str">
        <f ca="1">IF(B26=1,"men","women")</f>
        <v>women</v>
      </c>
      <c r="D27">
        <f t="shared" ca="1" si="2"/>
        <v>37</v>
      </c>
      <c r="E27">
        <f t="shared" ca="1" si="3"/>
        <v>5</v>
      </c>
      <c r="F27" t="str">
        <f ca="1">VLOOKUP(E27,$K$4:$L$10,2)</f>
        <v>General work</v>
      </c>
      <c r="G27">
        <f t="shared" ca="1" si="4"/>
        <v>2</v>
      </c>
      <c r="H27" t="str">
        <f ca="1">VLOOKUP(G27,$N$4:$O$9,2)</f>
        <v>college</v>
      </c>
      <c r="I27">
        <f t="shared" ca="1" si="5"/>
        <v>4</v>
      </c>
      <c r="J27">
        <f t="shared" ca="1" si="1"/>
        <v>1</v>
      </c>
      <c r="Q27">
        <f t="shared" ca="1" si="6"/>
        <v>45167</v>
      </c>
      <c r="R27">
        <f t="shared" ca="1" si="7"/>
        <v>3</v>
      </c>
      <c r="S27" t="str">
        <f ca="1">VLOOKUP(R27,$Y$7:$Z$20,2)</f>
        <v>maharashtra</v>
      </c>
      <c r="T27">
        <f t="shared" ca="1" si="8"/>
        <v>271002</v>
      </c>
      <c r="U27">
        <f t="shared" ca="1" si="9"/>
        <v>188108.59572952593</v>
      </c>
      <c r="V27">
        <f t="shared" ca="1" si="10"/>
        <v>29813.560261733568</v>
      </c>
      <c r="W27">
        <f t="shared" ca="1" si="11"/>
        <v>3299</v>
      </c>
      <c r="X27">
        <f t="shared" ca="1" si="12"/>
        <v>2678.6877902664737</v>
      </c>
      <c r="AA27">
        <f t="shared" ca="1" si="13"/>
        <v>28728.877364371703</v>
      </c>
      <c r="AB27">
        <f t="shared" ca="1" si="14"/>
        <v>329544.43762610533</v>
      </c>
      <c r="AC27">
        <f t="shared" ca="1" si="15"/>
        <v>194086.2835197924</v>
      </c>
      <c r="AD27">
        <f t="shared" ca="1" si="16"/>
        <v>135458.15410631293</v>
      </c>
      <c r="AF27" s="7">
        <f ca="1">IF(Table2[[#This Row],[Column1]]="men",1,0)</f>
        <v>0</v>
      </c>
      <c r="AG27" s="8">
        <f ca="1">IF(Table2[[#This Row],[Column1]]="women",1,0)</f>
        <v>1</v>
      </c>
      <c r="AH27" s="8"/>
      <c r="AI27" s="8"/>
      <c r="AJ27" s="9"/>
      <c r="AM27" s="7">
        <f ca="1">IF(Table2[[#This Row],[Column4]]="teaching",1,0)</f>
        <v>0</v>
      </c>
      <c r="AN27" s="8">
        <f ca="1">IF(Table2[[#This Row],[Column4]]="health",1,0)</f>
        <v>0</v>
      </c>
      <c r="AO27" s="8">
        <f ca="1">IF(Table2[[#This Row],[Column4]]="agriculture",1,0)</f>
        <v>0</v>
      </c>
      <c r="AP27" s="8">
        <f ca="1">IF(Table2[[#This Row],[Column4]]="IT",1,0)</f>
        <v>0</v>
      </c>
      <c r="AQ27" s="8">
        <f ca="1">IF(Table2[[#This Row],[Column4]]="construction",1,0)</f>
        <v>0</v>
      </c>
      <c r="AR27" s="8">
        <f ca="1">IF(Table2[[#This Row],[Column4]]="General work",1,0)</f>
        <v>1</v>
      </c>
      <c r="AS27" s="9"/>
      <c r="AU27" s="17">
        <f ca="1">Table2[[#This Row],[Column20]]/Table2[[#This Row],[Column8]]</f>
        <v>29813.560261733568</v>
      </c>
      <c r="AW27" s="19">
        <f ca="1">IF(Table2[[#This Row],[Column27]]&gt;$AX$7,1,0)</f>
        <v>1</v>
      </c>
      <c r="AY27" s="21">
        <f ca="1">Table2[[#This Row],[Column19]]/Table2[[#This Row],[Column18]]</f>
        <v>0.69412253684299718</v>
      </c>
      <c r="AZ27" s="7">
        <f t="shared" ca="1" si="17"/>
        <v>0</v>
      </c>
      <c r="BA27" s="8"/>
      <c r="BB27" s="7">
        <f ca="1">IF(Table2[[#This Row],[Column17]]="bihar",Table2[[#This Row],[Column15]],0)</f>
        <v>0</v>
      </c>
      <c r="BC27" s="8">
        <f ca="1">IF(Table2[[#This Row],[Column17]]="UP",Table2[[#This Row],[Column15]],0)</f>
        <v>0</v>
      </c>
      <c r="BD27" s="8">
        <f ca="1">IF(Table2[[#This Row],[Column17]]="maharashtra",Table2[[#This Row],[Column15]],0)</f>
        <v>45167</v>
      </c>
      <c r="BE27" s="8">
        <f ca="1">IF(Table2[[#This Row],[Column17]]="telangana",Table2[[#This Row],[Column15]],0)</f>
        <v>0</v>
      </c>
      <c r="BF27" s="8">
        <f ca="1">IF(Table2[[#This Row],[Column17]]="delhi",Table2[[#This Row],[Column15]],0)</f>
        <v>0</v>
      </c>
      <c r="BG27" s="8">
        <f ca="1">IF(Table2[[#This Row],[Column17]]="goa",Table2[[#This Row],[Column15]],0)</f>
        <v>0</v>
      </c>
      <c r="BH27" s="8">
        <f ca="1">IF(Table2[[#This Row],[Column17]]="kolkata",Table2[[#This Row],[Column15]],0)</f>
        <v>0</v>
      </c>
      <c r="BI27" s="8">
        <f ca="1">IF(Table2[[#This Row],[Column17]]="patna",Table2[[#This Row],[Column15]],0)</f>
        <v>0</v>
      </c>
      <c r="BJ27" s="8">
        <f ca="1">IF(Table2[[#This Row],[Column17]]="simultala",Table2[[#This Row],[Column15]],0)</f>
        <v>0</v>
      </c>
      <c r="BK27" s="8">
        <f ca="1">IF(Table2[[#This Row],[Column17]]="panji",Table2[[#This Row],[Column15]],0)</f>
        <v>0</v>
      </c>
      <c r="BL27" s="8">
        <f ca="1">IF(Table2[[#This Row],[Column17]]="bangalore",Table2[[#This Row],[Column15]],0)</f>
        <v>0</v>
      </c>
      <c r="BM27" s="8">
        <f ca="1">IF(Table2[[#This Row],[Column17]]="florida",Table2[[#This Row],[Column15]],0)</f>
        <v>0</v>
      </c>
      <c r="BN27" s="8">
        <f ca="1">IF(Table2[[#This Row],[Column17]]="valmikinagar",Table2[[#This Row],[Column15]],0)</f>
        <v>0</v>
      </c>
      <c r="BO27" s="9">
        <f ca="1">IF(Table2[[#This Row],[Column17]]="gopalganj",Table2[[#This Row],[Column15]],0)</f>
        <v>0</v>
      </c>
      <c r="BP27" s="7">
        <f ca="1">IF(Table2[[#This Row],[Column4]]="teaching",Table2[[#This Row],[Column15]],0)</f>
        <v>0</v>
      </c>
      <c r="BQ27" s="8">
        <f ca="1">IF(Table2[[#This Row],[Column4]]="health",Table2[[#This Row],[Column15]],0)</f>
        <v>0</v>
      </c>
      <c r="BR27" s="8">
        <f ca="1">IF(Table2[[#This Row],[Column4]]="agriculture",Table2[[#This Row],[Column15]],0)</f>
        <v>0</v>
      </c>
      <c r="BS27" s="8">
        <f ca="1">IF(Table2[[#This Row],[Column4]]="IT",Table2[[#This Row],[Column15]],0)</f>
        <v>0</v>
      </c>
      <c r="BT27" s="8">
        <f ca="1">IF(Table2[[#This Row],[Column4]]="construction",Table2[[#This Row],[Column15]],0)</f>
        <v>0</v>
      </c>
      <c r="BU27" s="9">
        <f ca="1">IF(Table2[[#This Row],[Column4]]="General work",Table2[[#This Row],[Column15]],0)</f>
        <v>45167</v>
      </c>
      <c r="BV27" s="19">
        <f ca="1">IF(Table2[[#This Row],[Column27]]&gt;Table2[[#This Row],[Column15]],1,0)</f>
        <v>1</v>
      </c>
      <c r="CC27" s="19">
        <f ca="1">IF(Table2[[#This Row],[Column28]]&gt;$CD$6,Table2[[#This Row],[Column2]],0)</f>
        <v>37</v>
      </c>
    </row>
    <row r="28" spans="2:81" x14ac:dyDescent="0.35">
      <c r="B28">
        <f t="shared" ca="1" si="0"/>
        <v>1</v>
      </c>
      <c r="C28" t="str">
        <f ca="1">IF(B27=1,"men","women")</f>
        <v>men</v>
      </c>
      <c r="D28">
        <f t="shared" ca="1" si="2"/>
        <v>40</v>
      </c>
      <c r="E28">
        <f t="shared" ca="1" si="3"/>
        <v>3</v>
      </c>
      <c r="F28" t="str">
        <f ca="1">VLOOKUP(E28,$K$4:$L$10,2)</f>
        <v>teaching</v>
      </c>
      <c r="G28">
        <f t="shared" ca="1" si="4"/>
        <v>4</v>
      </c>
      <c r="H28" t="str">
        <f ca="1">VLOOKUP(G28,$N$4:$O$9,2)</f>
        <v>technical</v>
      </c>
      <c r="I28">
        <f t="shared" ca="1" si="5"/>
        <v>2</v>
      </c>
      <c r="J28">
        <f t="shared" ca="1" si="1"/>
        <v>1</v>
      </c>
      <c r="Q28">
        <f t="shared" ca="1" si="6"/>
        <v>64894</v>
      </c>
      <c r="R28">
        <f t="shared" ca="1" si="7"/>
        <v>4</v>
      </c>
      <c r="S28" t="str">
        <f ca="1">VLOOKUP(R28,$Y$7:$Z$20,2)</f>
        <v>telangana</v>
      </c>
      <c r="T28">
        <f t="shared" ca="1" si="8"/>
        <v>389364</v>
      </c>
      <c r="U28">
        <f t="shared" ca="1" si="9"/>
        <v>60646.171513272668</v>
      </c>
      <c r="V28">
        <f t="shared" ca="1" si="10"/>
        <v>18149.681892571411</v>
      </c>
      <c r="W28">
        <f t="shared" ca="1" si="11"/>
        <v>6495</v>
      </c>
      <c r="X28">
        <f t="shared" ca="1" si="12"/>
        <v>70506.139881807409</v>
      </c>
      <c r="AA28">
        <f t="shared" ca="1" si="13"/>
        <v>54575.533363054594</v>
      </c>
      <c r="AB28">
        <f t="shared" ca="1" si="14"/>
        <v>462089.21525562601</v>
      </c>
      <c r="AC28">
        <f t="shared" ca="1" si="15"/>
        <v>137647.31139508006</v>
      </c>
      <c r="AD28">
        <f t="shared" ca="1" si="16"/>
        <v>324441.90386054595</v>
      </c>
      <c r="AF28" s="7">
        <f ca="1">IF(Table2[[#This Row],[Column1]]="men",1,0)</f>
        <v>1</v>
      </c>
      <c r="AG28" s="8">
        <f ca="1">IF(Table2[[#This Row],[Column1]]="women",1,0)</f>
        <v>0</v>
      </c>
      <c r="AH28" s="8"/>
      <c r="AI28" s="8"/>
      <c r="AJ28" s="9"/>
      <c r="AM28" s="7">
        <f ca="1">IF(Table2[[#This Row],[Column4]]="teaching",1,0)</f>
        <v>1</v>
      </c>
      <c r="AN28" s="8">
        <f ca="1">IF(Table2[[#This Row],[Column4]]="health",1,0)</f>
        <v>0</v>
      </c>
      <c r="AO28" s="8">
        <f ca="1">IF(Table2[[#This Row],[Column4]]="agriculture",1,0)</f>
        <v>0</v>
      </c>
      <c r="AP28" s="8">
        <f ca="1">IF(Table2[[#This Row],[Column4]]="IT",1,0)</f>
        <v>0</v>
      </c>
      <c r="AQ28" s="8">
        <f ca="1">IF(Table2[[#This Row],[Column4]]="construction",1,0)</f>
        <v>0</v>
      </c>
      <c r="AR28" s="8">
        <f ca="1">IF(Table2[[#This Row],[Column4]]="General work",1,0)</f>
        <v>0</v>
      </c>
      <c r="AS28" s="9"/>
      <c r="AU28" s="17">
        <f ca="1">Table2[[#This Row],[Column20]]/Table2[[#This Row],[Column8]]</f>
        <v>18149.681892571411</v>
      </c>
      <c r="AW28" s="19">
        <f ca="1">IF(Table2[[#This Row],[Column27]]&gt;$AX$7,1,0)</f>
        <v>1</v>
      </c>
      <c r="AY28" s="21">
        <f ca="1">Table2[[#This Row],[Column19]]/Table2[[#This Row],[Column18]]</f>
        <v>0.15575700761568267</v>
      </c>
      <c r="AZ28" s="7">
        <f t="shared" ca="1" si="17"/>
        <v>1</v>
      </c>
      <c r="BA28" s="8"/>
      <c r="BB28" s="7">
        <f ca="1">IF(Table2[[#This Row],[Column17]]="bihar",Table2[[#This Row],[Column15]],0)</f>
        <v>0</v>
      </c>
      <c r="BC28" s="8">
        <f ca="1">IF(Table2[[#This Row],[Column17]]="UP",Table2[[#This Row],[Column15]],0)</f>
        <v>0</v>
      </c>
      <c r="BD28" s="8">
        <f ca="1">IF(Table2[[#This Row],[Column17]]="maharashtra",Table2[[#This Row],[Column15]],0)</f>
        <v>0</v>
      </c>
      <c r="BE28" s="8">
        <f ca="1">IF(Table2[[#This Row],[Column17]]="telangana",Table2[[#This Row],[Column15]],0)</f>
        <v>64894</v>
      </c>
      <c r="BF28" s="8">
        <f ca="1">IF(Table2[[#This Row],[Column17]]="delhi",Table2[[#This Row],[Column15]],0)</f>
        <v>0</v>
      </c>
      <c r="BG28" s="8">
        <f ca="1">IF(Table2[[#This Row],[Column17]]="goa",Table2[[#This Row],[Column15]],0)</f>
        <v>0</v>
      </c>
      <c r="BH28" s="8">
        <f ca="1">IF(Table2[[#This Row],[Column17]]="kolkata",Table2[[#This Row],[Column15]],0)</f>
        <v>0</v>
      </c>
      <c r="BI28" s="8">
        <f ca="1">IF(Table2[[#This Row],[Column17]]="patna",Table2[[#This Row],[Column15]],0)</f>
        <v>0</v>
      </c>
      <c r="BJ28" s="8">
        <f ca="1">IF(Table2[[#This Row],[Column17]]="simultala",Table2[[#This Row],[Column15]],0)</f>
        <v>0</v>
      </c>
      <c r="BK28" s="8">
        <f ca="1">IF(Table2[[#This Row],[Column17]]="panji",Table2[[#This Row],[Column15]],0)</f>
        <v>0</v>
      </c>
      <c r="BL28" s="8">
        <f ca="1">IF(Table2[[#This Row],[Column17]]="bangalore",Table2[[#This Row],[Column15]],0)</f>
        <v>0</v>
      </c>
      <c r="BM28" s="8">
        <f ca="1">IF(Table2[[#This Row],[Column17]]="florida",Table2[[#This Row],[Column15]],0)</f>
        <v>0</v>
      </c>
      <c r="BN28" s="8">
        <f ca="1">IF(Table2[[#This Row],[Column17]]="valmikinagar",Table2[[#This Row],[Column15]],0)</f>
        <v>0</v>
      </c>
      <c r="BO28" s="9">
        <f ca="1">IF(Table2[[#This Row],[Column17]]="gopalganj",Table2[[#This Row],[Column15]],0)</f>
        <v>0</v>
      </c>
      <c r="BP28" s="7">
        <f ca="1">IF(Table2[[#This Row],[Column4]]="teaching",Table2[[#This Row],[Column15]],0)</f>
        <v>64894</v>
      </c>
      <c r="BQ28" s="8">
        <f ca="1">IF(Table2[[#This Row],[Column4]]="health",Table2[[#This Row],[Column15]],0)</f>
        <v>0</v>
      </c>
      <c r="BR28" s="8">
        <f ca="1">IF(Table2[[#This Row],[Column4]]="agriculture",Table2[[#This Row],[Column15]],0)</f>
        <v>0</v>
      </c>
      <c r="BS28" s="8">
        <f ca="1">IF(Table2[[#This Row],[Column4]]="IT",Table2[[#This Row],[Column15]],0)</f>
        <v>0</v>
      </c>
      <c r="BT28" s="8">
        <f ca="1">IF(Table2[[#This Row],[Column4]]="construction",Table2[[#This Row],[Column15]],0)</f>
        <v>0</v>
      </c>
      <c r="BU28" s="9">
        <f ca="1">IF(Table2[[#This Row],[Column4]]="General work",Table2[[#This Row],[Column15]],0)</f>
        <v>0</v>
      </c>
      <c r="BV28" s="19">
        <f ca="1">IF(Table2[[#This Row],[Column27]]&gt;Table2[[#This Row],[Column15]],1,0)</f>
        <v>1</v>
      </c>
      <c r="CC28" s="19">
        <f ca="1">IF(Table2[[#This Row],[Column28]]&gt;$CD$6,Table2[[#This Row],[Column2]],0)</f>
        <v>40</v>
      </c>
    </row>
    <row r="29" spans="2:81" x14ac:dyDescent="0.35">
      <c r="B29">
        <f t="shared" ca="1" si="0"/>
        <v>2</v>
      </c>
      <c r="C29" t="str">
        <f ca="1">IF(B28=1,"men","women")</f>
        <v>men</v>
      </c>
      <c r="D29">
        <f t="shared" ca="1" si="2"/>
        <v>33</v>
      </c>
      <c r="E29">
        <f t="shared" ca="1" si="3"/>
        <v>1</v>
      </c>
      <c r="F29" t="str">
        <f ca="1">VLOOKUP(E29,$K$4:$L$10,2)</f>
        <v xml:space="preserve">health </v>
      </c>
      <c r="G29">
        <f t="shared" ca="1" si="4"/>
        <v>1</v>
      </c>
      <c r="H29" t="str">
        <f ca="1">VLOOKUP(G29,$N$4:$O$9,2)</f>
        <v>high school</v>
      </c>
      <c r="I29">
        <f t="shared" ca="1" si="5"/>
        <v>0</v>
      </c>
      <c r="J29">
        <f t="shared" ca="1" si="1"/>
        <v>2</v>
      </c>
      <c r="Q29">
        <f t="shared" ca="1" si="6"/>
        <v>80034</v>
      </c>
      <c r="R29">
        <f t="shared" ca="1" si="7"/>
        <v>2</v>
      </c>
      <c r="S29" t="str">
        <f ca="1">VLOOKUP(R29,$Y$7:$Z$20,2)</f>
        <v>up</v>
      </c>
      <c r="T29">
        <f t="shared" ca="1" si="8"/>
        <v>480204</v>
      </c>
      <c r="U29">
        <f t="shared" ca="1" si="9"/>
        <v>359189.08335794194</v>
      </c>
      <c r="V29">
        <f t="shared" ca="1" si="10"/>
        <v>35326.208136656314</v>
      </c>
      <c r="W29">
        <f t="shared" ca="1" si="11"/>
        <v>7543</v>
      </c>
      <c r="X29">
        <f t="shared" ca="1" si="12"/>
        <v>65260.968622965971</v>
      </c>
      <c r="AA29">
        <f t="shared" ca="1" si="13"/>
        <v>45200.84431193654</v>
      </c>
      <c r="AB29">
        <f t="shared" ca="1" si="14"/>
        <v>560731.05244859285</v>
      </c>
      <c r="AC29">
        <f t="shared" ca="1" si="15"/>
        <v>431993.05198090791</v>
      </c>
      <c r="AD29">
        <f t="shared" ca="1" si="16"/>
        <v>128738.00046768493</v>
      </c>
      <c r="AF29" s="7">
        <f ca="1">IF(Table2[[#This Row],[Column1]]="men",1,0)</f>
        <v>1</v>
      </c>
      <c r="AG29" s="8">
        <f ca="1">IF(Table2[[#This Row],[Column1]]="women",1,0)</f>
        <v>0</v>
      </c>
      <c r="AH29" s="8"/>
      <c r="AI29" s="8"/>
      <c r="AJ29" s="9"/>
      <c r="AM29" s="7">
        <f ca="1">IF(Table2[[#This Row],[Column4]]="teaching",1,0)</f>
        <v>0</v>
      </c>
      <c r="AN29" s="8">
        <f ca="1">IF(Table2[[#This Row],[Column4]]="health",1,0)</f>
        <v>0</v>
      </c>
      <c r="AO29" s="8">
        <f ca="1">IF(Table2[[#This Row],[Column4]]="agriculture",1,0)</f>
        <v>0</v>
      </c>
      <c r="AP29" s="8">
        <f ca="1">IF(Table2[[#This Row],[Column4]]="IT",1,0)</f>
        <v>0</v>
      </c>
      <c r="AQ29" s="8">
        <f ca="1">IF(Table2[[#This Row],[Column4]]="construction",1,0)</f>
        <v>0</v>
      </c>
      <c r="AR29" s="8">
        <f ca="1">IF(Table2[[#This Row],[Column4]]="General work",1,0)</f>
        <v>0</v>
      </c>
      <c r="AS29" s="9"/>
      <c r="AU29" s="17">
        <f ca="1">Table2[[#This Row],[Column20]]/Table2[[#This Row],[Column8]]</f>
        <v>17663.104068328157</v>
      </c>
      <c r="AW29" s="19">
        <f ca="1">IF(Table2[[#This Row],[Column27]]&gt;$AX$7,1,0)</f>
        <v>1</v>
      </c>
      <c r="AY29" s="21">
        <f ca="1">Table2[[#This Row],[Column19]]/Table2[[#This Row],[Column18]]</f>
        <v>0.74799269343433616</v>
      </c>
      <c r="AZ29" s="7">
        <f t="shared" ca="1" si="17"/>
        <v>0</v>
      </c>
      <c r="BA29" s="8"/>
      <c r="BB29" s="7">
        <f ca="1">IF(Table2[[#This Row],[Column17]]="bihar",Table2[[#This Row],[Column15]],0)</f>
        <v>0</v>
      </c>
      <c r="BC29" s="8">
        <f ca="1">IF(Table2[[#This Row],[Column17]]="UP",Table2[[#This Row],[Column15]],0)</f>
        <v>80034</v>
      </c>
      <c r="BD29" s="8">
        <f ca="1">IF(Table2[[#This Row],[Column17]]="maharashtra",Table2[[#This Row],[Column15]],0)</f>
        <v>0</v>
      </c>
      <c r="BE29" s="8">
        <f ca="1">IF(Table2[[#This Row],[Column17]]="telangana",Table2[[#This Row],[Column15]],0)</f>
        <v>0</v>
      </c>
      <c r="BF29" s="8">
        <f ca="1">IF(Table2[[#This Row],[Column17]]="delhi",Table2[[#This Row],[Column15]],0)</f>
        <v>0</v>
      </c>
      <c r="BG29" s="8">
        <f ca="1">IF(Table2[[#This Row],[Column17]]="goa",Table2[[#This Row],[Column15]],0)</f>
        <v>0</v>
      </c>
      <c r="BH29" s="8">
        <f ca="1">IF(Table2[[#This Row],[Column17]]="kolkata",Table2[[#This Row],[Column15]],0)</f>
        <v>0</v>
      </c>
      <c r="BI29" s="8">
        <f ca="1">IF(Table2[[#This Row],[Column17]]="patna",Table2[[#This Row],[Column15]],0)</f>
        <v>0</v>
      </c>
      <c r="BJ29" s="8">
        <f ca="1">IF(Table2[[#This Row],[Column17]]="simultala",Table2[[#This Row],[Column15]],0)</f>
        <v>0</v>
      </c>
      <c r="BK29" s="8">
        <f ca="1">IF(Table2[[#This Row],[Column17]]="panji",Table2[[#This Row],[Column15]],0)</f>
        <v>0</v>
      </c>
      <c r="BL29" s="8">
        <f ca="1">IF(Table2[[#This Row],[Column17]]="bangalore",Table2[[#This Row],[Column15]],0)</f>
        <v>0</v>
      </c>
      <c r="BM29" s="8">
        <f ca="1">IF(Table2[[#This Row],[Column17]]="florida",Table2[[#This Row],[Column15]],0)</f>
        <v>0</v>
      </c>
      <c r="BN29" s="8">
        <f ca="1">IF(Table2[[#This Row],[Column17]]="valmikinagar",Table2[[#This Row],[Column15]],0)</f>
        <v>0</v>
      </c>
      <c r="BO29" s="9">
        <f ca="1">IF(Table2[[#This Row],[Column17]]="gopalganj",Table2[[#This Row],[Column15]],0)</f>
        <v>0</v>
      </c>
      <c r="BP29" s="7">
        <f ca="1">IF(Table2[[#This Row],[Column4]]="teaching",Table2[[#This Row],[Column15]],0)</f>
        <v>0</v>
      </c>
      <c r="BQ29" s="8">
        <f ca="1">IF(Table2[[#This Row],[Column4]]="health",Table2[[#This Row],[Column15]],0)</f>
        <v>0</v>
      </c>
      <c r="BR29" s="8">
        <f ca="1">IF(Table2[[#This Row],[Column4]]="agriculture",Table2[[#This Row],[Column15]],0)</f>
        <v>0</v>
      </c>
      <c r="BS29" s="8">
        <f ca="1">IF(Table2[[#This Row],[Column4]]="IT",Table2[[#This Row],[Column15]],0)</f>
        <v>0</v>
      </c>
      <c r="BT29" s="8">
        <f ca="1">IF(Table2[[#This Row],[Column4]]="construction",Table2[[#This Row],[Column15]],0)</f>
        <v>0</v>
      </c>
      <c r="BU29" s="9">
        <f ca="1">IF(Table2[[#This Row],[Column4]]="General work",Table2[[#This Row],[Column15]],0)</f>
        <v>0</v>
      </c>
      <c r="BV29" s="19">
        <f ca="1">IF(Table2[[#This Row],[Column27]]&gt;Table2[[#This Row],[Column15]],1,0)</f>
        <v>1</v>
      </c>
      <c r="CC29" s="19">
        <f ca="1">IF(Table2[[#This Row],[Column28]]&gt;$CD$6,Table2[[#This Row],[Column2]],0)</f>
        <v>33</v>
      </c>
    </row>
    <row r="30" spans="2:81" x14ac:dyDescent="0.35">
      <c r="B30">
        <f t="shared" ca="1" si="0"/>
        <v>1</v>
      </c>
      <c r="C30" t="str">
        <f ca="1">IF(B29=1,"men","women")</f>
        <v>women</v>
      </c>
      <c r="D30">
        <f t="shared" ca="1" si="2"/>
        <v>26</v>
      </c>
      <c r="E30">
        <f t="shared" ca="1" si="3"/>
        <v>3</v>
      </c>
      <c r="F30" t="str">
        <f ca="1">VLOOKUP(E30,$K$4:$L$10,2)</f>
        <v>teaching</v>
      </c>
      <c r="G30">
        <f t="shared" ca="1" si="4"/>
        <v>2</v>
      </c>
      <c r="H30" t="str">
        <f ca="1">VLOOKUP(G30,$N$4:$O$9,2)</f>
        <v>college</v>
      </c>
      <c r="I30">
        <f t="shared" ca="1" si="5"/>
        <v>2</v>
      </c>
      <c r="J30">
        <f t="shared" ca="1" si="1"/>
        <v>3</v>
      </c>
      <c r="Q30">
        <f t="shared" ca="1" si="6"/>
        <v>89034</v>
      </c>
      <c r="R30">
        <f t="shared" ca="1" si="7"/>
        <v>9</v>
      </c>
      <c r="S30" t="str">
        <f ca="1">VLOOKUP(R30,$Y$7:$Z$20,2)</f>
        <v>simultala</v>
      </c>
      <c r="T30">
        <f t="shared" ref="T30:T93" ca="1" si="18">Q30*RANDBETWEEN(3,6)</f>
        <v>267102</v>
      </c>
      <c r="U30">
        <f t="shared" ca="1" si="9"/>
        <v>237318.53921339015</v>
      </c>
      <c r="V30">
        <f t="shared" ref="V30:V93" ca="1" si="19">J30*RAND()*Q30</f>
        <v>231827.31037892774</v>
      </c>
      <c r="W30">
        <f t="shared" ca="1" si="11"/>
        <v>27896</v>
      </c>
      <c r="X30">
        <f t="shared" ref="X30:X93" ca="1" si="20">RAND()*Q30*2</f>
        <v>146774.30872284298</v>
      </c>
      <c r="AA30">
        <f t="shared" ref="AA30:AA93" ca="1" si="21">RAND()*Q30*1.5</f>
        <v>22973.411862612382</v>
      </c>
      <c r="AB30">
        <f t="shared" ref="AB30:AB93" ca="1" si="22">T30+V30+AA30</f>
        <v>521902.72224154009</v>
      </c>
      <c r="AC30">
        <f t="shared" ref="AC30:AC93" ca="1" si="23">U30+W30+X30</f>
        <v>411988.84793623316</v>
      </c>
      <c r="AD30">
        <f t="shared" ref="AD30:AD93" ca="1" si="24">AB30-AC30</f>
        <v>109913.87430530693</v>
      </c>
      <c r="AF30" s="7">
        <f ca="1">IF(Table2[[#This Row],[Column1]]="men",1,0)</f>
        <v>0</v>
      </c>
      <c r="AG30" s="8">
        <f ca="1">IF(Table2[[#This Row],[Column1]]="women",1,0)</f>
        <v>1</v>
      </c>
      <c r="AH30" s="8"/>
      <c r="AI30" s="8"/>
      <c r="AJ30" s="9"/>
      <c r="AM30" s="7">
        <f ca="1">IF(Table2[[#This Row],[Column4]]="teaching",1,0)</f>
        <v>1</v>
      </c>
      <c r="AN30" s="8">
        <f ca="1">IF(Table2[[#This Row],[Column4]]="health",1,0)</f>
        <v>0</v>
      </c>
      <c r="AO30" s="8">
        <f ca="1">IF(Table2[[#This Row],[Column4]]="agriculture",1,0)</f>
        <v>0</v>
      </c>
      <c r="AP30" s="8">
        <f ca="1">IF(Table2[[#This Row],[Column4]]="IT",1,0)</f>
        <v>0</v>
      </c>
      <c r="AQ30" s="8">
        <f ca="1">IF(Table2[[#This Row],[Column4]]="construction",1,0)</f>
        <v>0</v>
      </c>
      <c r="AR30" s="8">
        <f ca="1">IF(Table2[[#This Row],[Column4]]="General work",1,0)</f>
        <v>0</v>
      </c>
      <c r="AS30" s="9"/>
      <c r="AU30" s="17">
        <f ca="1">Table2[[#This Row],[Column20]]/Table2[[#This Row],[Column8]]</f>
        <v>77275.770126309246</v>
      </c>
      <c r="AW30" s="19">
        <f ca="1">IF(Table2[[#This Row],[Column27]]&gt;$AX$7,1,0)</f>
        <v>1</v>
      </c>
      <c r="AY30" s="21">
        <f ca="1">Table2[[#This Row],[Column19]]/Table2[[#This Row],[Column18]]</f>
        <v>0.88849405550460181</v>
      </c>
      <c r="AZ30" s="7">
        <f t="shared" ca="1" si="17"/>
        <v>0</v>
      </c>
      <c r="BA30" s="8"/>
      <c r="BB30" s="7">
        <f ca="1">IF(Table2[[#This Row],[Column17]]="bihar",Table2[[#This Row],[Column15]],0)</f>
        <v>0</v>
      </c>
      <c r="BC30" s="8">
        <f ca="1">IF(Table2[[#This Row],[Column17]]="UP",Table2[[#This Row],[Column15]],0)</f>
        <v>0</v>
      </c>
      <c r="BD30" s="8">
        <f ca="1">IF(Table2[[#This Row],[Column17]]="maharashtra",Table2[[#This Row],[Column15]],0)</f>
        <v>0</v>
      </c>
      <c r="BE30" s="8">
        <f ca="1">IF(Table2[[#This Row],[Column17]]="telangana",Table2[[#This Row],[Column15]],0)</f>
        <v>0</v>
      </c>
      <c r="BF30" s="8">
        <f ca="1">IF(Table2[[#This Row],[Column17]]="delhi",Table2[[#This Row],[Column15]],0)</f>
        <v>0</v>
      </c>
      <c r="BG30" s="8">
        <f ca="1">IF(Table2[[#This Row],[Column17]]="goa",Table2[[#This Row],[Column15]],0)</f>
        <v>0</v>
      </c>
      <c r="BH30" s="8">
        <f ca="1">IF(Table2[[#This Row],[Column17]]="kolkata",Table2[[#This Row],[Column15]],0)</f>
        <v>0</v>
      </c>
      <c r="BI30" s="8">
        <f ca="1">IF(Table2[[#This Row],[Column17]]="patna",Table2[[#This Row],[Column15]],0)</f>
        <v>0</v>
      </c>
      <c r="BJ30" s="8">
        <f ca="1">IF(Table2[[#This Row],[Column17]]="simultala",Table2[[#This Row],[Column15]],0)</f>
        <v>89034</v>
      </c>
      <c r="BK30" s="8">
        <f ca="1">IF(Table2[[#This Row],[Column17]]="panji",Table2[[#This Row],[Column15]],0)</f>
        <v>0</v>
      </c>
      <c r="BL30" s="8">
        <f ca="1">IF(Table2[[#This Row],[Column17]]="bangalore",Table2[[#This Row],[Column15]],0)</f>
        <v>0</v>
      </c>
      <c r="BM30" s="8">
        <f ca="1">IF(Table2[[#This Row],[Column17]]="florida",Table2[[#This Row],[Column15]],0)</f>
        <v>0</v>
      </c>
      <c r="BN30" s="8">
        <f ca="1">IF(Table2[[#This Row],[Column17]]="valmikinagar",Table2[[#This Row],[Column15]],0)</f>
        <v>0</v>
      </c>
      <c r="BO30" s="9">
        <f ca="1">IF(Table2[[#This Row],[Column17]]="gopalganj",Table2[[#This Row],[Column15]],0)</f>
        <v>0</v>
      </c>
      <c r="BP30" s="7">
        <f ca="1">IF(Table2[[#This Row],[Column4]]="teaching",Table2[[#This Row],[Column15]],0)</f>
        <v>89034</v>
      </c>
      <c r="BQ30" s="8">
        <f ca="1">IF(Table2[[#This Row],[Column4]]="health",Table2[[#This Row],[Column15]],0)</f>
        <v>0</v>
      </c>
      <c r="BR30" s="8">
        <f ca="1">IF(Table2[[#This Row],[Column4]]="agriculture",Table2[[#This Row],[Column15]],0)</f>
        <v>0</v>
      </c>
      <c r="BS30" s="8">
        <f ca="1">IF(Table2[[#This Row],[Column4]]="IT",Table2[[#This Row],[Column15]],0)</f>
        <v>0</v>
      </c>
      <c r="BT30" s="8">
        <f ca="1">IF(Table2[[#This Row],[Column4]]="construction",Table2[[#This Row],[Column15]],0)</f>
        <v>0</v>
      </c>
      <c r="BU30" s="9">
        <f ca="1">IF(Table2[[#This Row],[Column4]]="General work",Table2[[#This Row],[Column15]],0)</f>
        <v>0</v>
      </c>
      <c r="BV30" s="19">
        <f ca="1">IF(Table2[[#This Row],[Column27]]&gt;Table2[[#This Row],[Column15]],1,0)</f>
        <v>1</v>
      </c>
      <c r="CC30" s="19">
        <f ca="1">IF(Table2[[#This Row],[Column28]]&gt;$CD$6,Table2[[#This Row],[Column2]],0)</f>
        <v>26</v>
      </c>
    </row>
    <row r="31" spans="2:81" x14ac:dyDescent="0.35">
      <c r="B31">
        <f t="shared" ca="1" si="0"/>
        <v>2</v>
      </c>
      <c r="C31" t="str">
        <f ca="1">IF(B30=1,"men","women")</f>
        <v>men</v>
      </c>
      <c r="D31">
        <f t="shared" ca="1" si="2"/>
        <v>45</v>
      </c>
      <c r="E31">
        <f t="shared" ca="1" si="3"/>
        <v>1</v>
      </c>
      <c r="F31" t="str">
        <f ca="1">VLOOKUP(E31,$K$4:$L$10,2)</f>
        <v xml:space="preserve">health </v>
      </c>
      <c r="G31">
        <f t="shared" ca="1" si="4"/>
        <v>3</v>
      </c>
      <c r="H31" t="str">
        <f ca="1">VLOOKUP(G31,$N$4:$O$9,2)</f>
        <v>university</v>
      </c>
      <c r="I31">
        <f t="shared" ca="1" si="5"/>
        <v>0</v>
      </c>
      <c r="J31">
        <f t="shared" ca="1" si="1"/>
        <v>3</v>
      </c>
      <c r="Q31">
        <f t="shared" ca="1" si="6"/>
        <v>72955</v>
      </c>
      <c r="R31">
        <f t="shared" ca="1" si="7"/>
        <v>10</v>
      </c>
      <c r="S31" t="str">
        <f ca="1">VLOOKUP(R31,$Y$7:$Z$20,2)</f>
        <v>panji</v>
      </c>
      <c r="T31">
        <f t="shared" ca="1" si="18"/>
        <v>218865</v>
      </c>
      <c r="U31">
        <f t="shared" ca="1" si="9"/>
        <v>204312.11135597018</v>
      </c>
      <c r="V31">
        <f t="shared" ca="1" si="19"/>
        <v>55888.415747386716</v>
      </c>
      <c r="W31">
        <f t="shared" ca="1" si="11"/>
        <v>6339</v>
      </c>
      <c r="X31">
        <f t="shared" ca="1" si="20"/>
        <v>51508.152271771069</v>
      </c>
      <c r="AA31">
        <f t="shared" ca="1" si="21"/>
        <v>17246.370283818494</v>
      </c>
      <c r="AB31">
        <f t="shared" ca="1" si="22"/>
        <v>291999.78603120521</v>
      </c>
      <c r="AC31">
        <f t="shared" ca="1" si="23"/>
        <v>262159.26362774125</v>
      </c>
      <c r="AD31">
        <f t="shared" ca="1" si="24"/>
        <v>29840.522403463954</v>
      </c>
      <c r="AF31" s="7">
        <f ca="1">IF(Table2[[#This Row],[Column1]]="men",1,0)</f>
        <v>1</v>
      </c>
      <c r="AG31" s="8">
        <f ca="1">IF(Table2[[#This Row],[Column1]]="women",1,0)</f>
        <v>0</v>
      </c>
      <c r="AH31" s="8"/>
      <c r="AI31" s="8"/>
      <c r="AJ31" s="9"/>
      <c r="AM31" s="7">
        <f ca="1">IF(Table2[[#This Row],[Column4]]="teaching",1,0)</f>
        <v>0</v>
      </c>
      <c r="AN31" s="8">
        <f ca="1">IF(Table2[[#This Row],[Column4]]="health",1,0)</f>
        <v>0</v>
      </c>
      <c r="AO31" s="8">
        <f ca="1">IF(Table2[[#This Row],[Column4]]="agriculture",1,0)</f>
        <v>0</v>
      </c>
      <c r="AP31" s="8">
        <f ca="1">IF(Table2[[#This Row],[Column4]]="IT",1,0)</f>
        <v>0</v>
      </c>
      <c r="AQ31" s="8">
        <f ca="1">IF(Table2[[#This Row],[Column4]]="construction",1,0)</f>
        <v>0</v>
      </c>
      <c r="AR31" s="8">
        <f ca="1">IF(Table2[[#This Row],[Column4]]="General work",1,0)</f>
        <v>0</v>
      </c>
      <c r="AS31" s="9"/>
      <c r="AU31" s="17">
        <f ca="1">Table2[[#This Row],[Column20]]/Table2[[#This Row],[Column8]]</f>
        <v>18629.471915795573</v>
      </c>
      <c r="AW31" s="19">
        <f ca="1">IF(Table2[[#This Row],[Column27]]&gt;$AX$7,1,0)</f>
        <v>1</v>
      </c>
      <c r="AY31" s="21">
        <f ca="1">Table2[[#This Row],[Column19]]/Table2[[#This Row],[Column18]]</f>
        <v>0.93350746513133753</v>
      </c>
      <c r="AZ31" s="7">
        <f t="shared" ca="1" si="17"/>
        <v>0</v>
      </c>
      <c r="BA31" s="8"/>
      <c r="BB31" s="7">
        <f ca="1">IF(Table2[[#This Row],[Column17]]="bihar",Table2[[#This Row],[Column15]],0)</f>
        <v>0</v>
      </c>
      <c r="BC31" s="8">
        <f ca="1">IF(Table2[[#This Row],[Column17]]="UP",Table2[[#This Row],[Column15]],0)</f>
        <v>0</v>
      </c>
      <c r="BD31" s="8">
        <f ca="1">IF(Table2[[#This Row],[Column17]]="maharashtra",Table2[[#This Row],[Column15]],0)</f>
        <v>0</v>
      </c>
      <c r="BE31" s="8">
        <f ca="1">IF(Table2[[#This Row],[Column17]]="telangana",Table2[[#This Row],[Column15]],0)</f>
        <v>0</v>
      </c>
      <c r="BF31" s="8">
        <f ca="1">IF(Table2[[#This Row],[Column17]]="delhi",Table2[[#This Row],[Column15]],0)</f>
        <v>0</v>
      </c>
      <c r="BG31" s="8">
        <f ca="1">IF(Table2[[#This Row],[Column17]]="goa",Table2[[#This Row],[Column15]],0)</f>
        <v>0</v>
      </c>
      <c r="BH31" s="8">
        <f ca="1">IF(Table2[[#This Row],[Column17]]="kolkata",Table2[[#This Row],[Column15]],0)</f>
        <v>0</v>
      </c>
      <c r="BI31" s="8">
        <f ca="1">IF(Table2[[#This Row],[Column17]]="patna",Table2[[#This Row],[Column15]],0)</f>
        <v>0</v>
      </c>
      <c r="BJ31" s="8">
        <f ca="1">IF(Table2[[#This Row],[Column17]]="simultala",Table2[[#This Row],[Column15]],0)</f>
        <v>0</v>
      </c>
      <c r="BK31" s="8">
        <f ca="1">IF(Table2[[#This Row],[Column17]]="panji",Table2[[#This Row],[Column15]],0)</f>
        <v>72955</v>
      </c>
      <c r="BL31" s="8">
        <f ca="1">IF(Table2[[#This Row],[Column17]]="bangalore",Table2[[#This Row],[Column15]],0)</f>
        <v>0</v>
      </c>
      <c r="BM31" s="8">
        <f ca="1">IF(Table2[[#This Row],[Column17]]="florida",Table2[[#This Row],[Column15]],0)</f>
        <v>0</v>
      </c>
      <c r="BN31" s="8">
        <f ca="1">IF(Table2[[#This Row],[Column17]]="valmikinagar",Table2[[#This Row],[Column15]],0)</f>
        <v>0</v>
      </c>
      <c r="BO31" s="9">
        <f ca="1">IF(Table2[[#This Row],[Column17]]="gopalganj",Table2[[#This Row],[Column15]],0)</f>
        <v>0</v>
      </c>
      <c r="BP31" s="7">
        <f ca="1">IF(Table2[[#This Row],[Column4]]="teaching",Table2[[#This Row],[Column15]],0)</f>
        <v>0</v>
      </c>
      <c r="BQ31" s="8">
        <f ca="1">IF(Table2[[#This Row],[Column4]]="health",Table2[[#This Row],[Column15]],0)</f>
        <v>0</v>
      </c>
      <c r="BR31" s="8">
        <f ca="1">IF(Table2[[#This Row],[Column4]]="agriculture",Table2[[#This Row],[Column15]],0)</f>
        <v>0</v>
      </c>
      <c r="BS31" s="8">
        <f ca="1">IF(Table2[[#This Row],[Column4]]="IT",Table2[[#This Row],[Column15]],0)</f>
        <v>0</v>
      </c>
      <c r="BT31" s="8">
        <f ca="1">IF(Table2[[#This Row],[Column4]]="construction",Table2[[#This Row],[Column15]],0)</f>
        <v>0</v>
      </c>
      <c r="BU31" s="9">
        <f ca="1">IF(Table2[[#This Row],[Column4]]="General work",Table2[[#This Row],[Column15]],0)</f>
        <v>0</v>
      </c>
      <c r="BV31" s="19">
        <f ca="1">IF(Table2[[#This Row],[Column27]]&gt;Table2[[#This Row],[Column15]],1,0)</f>
        <v>1</v>
      </c>
      <c r="CC31" s="19">
        <f ca="1">IF(Table2[[#This Row],[Column28]]&gt;$CD$6,Table2[[#This Row],[Column2]],0)</f>
        <v>45</v>
      </c>
    </row>
    <row r="32" spans="2:81" x14ac:dyDescent="0.35">
      <c r="B32">
        <f t="shared" ca="1" si="0"/>
        <v>2</v>
      </c>
      <c r="C32" t="str">
        <f ca="1">IF(B31=1,"men","women")</f>
        <v>women</v>
      </c>
      <c r="D32">
        <f t="shared" ca="1" si="2"/>
        <v>37</v>
      </c>
      <c r="E32">
        <f t="shared" ca="1" si="3"/>
        <v>2</v>
      </c>
      <c r="F32" t="str">
        <f ca="1">VLOOKUP(E32,$K$4:$L$10,2)</f>
        <v>construction</v>
      </c>
      <c r="G32">
        <f t="shared" ca="1" si="4"/>
        <v>3</v>
      </c>
      <c r="H32" t="str">
        <f ca="1">VLOOKUP(G32,$N$4:$O$9,2)</f>
        <v>university</v>
      </c>
      <c r="I32">
        <f t="shared" ca="1" si="5"/>
        <v>2</v>
      </c>
      <c r="J32">
        <f t="shared" ca="1" si="1"/>
        <v>2</v>
      </c>
      <c r="Q32">
        <f t="shared" ca="1" si="6"/>
        <v>68220</v>
      </c>
      <c r="R32">
        <f t="shared" ca="1" si="7"/>
        <v>5</v>
      </c>
      <c r="S32" t="str">
        <f ca="1">VLOOKUP(R32,$Y$7:$Z$20,2)</f>
        <v>delhi</v>
      </c>
      <c r="T32">
        <f t="shared" ca="1" si="18"/>
        <v>204660</v>
      </c>
      <c r="U32">
        <f t="shared" ca="1" si="9"/>
        <v>159629.27171018708</v>
      </c>
      <c r="V32">
        <f t="shared" ca="1" si="19"/>
        <v>1322.0483925090675</v>
      </c>
      <c r="W32">
        <f t="shared" ca="1" si="11"/>
        <v>1013</v>
      </c>
      <c r="X32">
        <f t="shared" ca="1" si="20"/>
        <v>78893.290038695937</v>
      </c>
      <c r="AA32">
        <f t="shared" ca="1" si="21"/>
        <v>13667.754947082676</v>
      </c>
      <c r="AB32">
        <f t="shared" ca="1" si="22"/>
        <v>219649.80333959174</v>
      </c>
      <c r="AC32">
        <f t="shared" ca="1" si="23"/>
        <v>239535.56174888302</v>
      </c>
      <c r="AD32">
        <f t="shared" ca="1" si="24"/>
        <v>-19885.758409291273</v>
      </c>
      <c r="AF32" s="7">
        <f ca="1">IF(Table2[[#This Row],[Column1]]="men",1,0)</f>
        <v>0</v>
      </c>
      <c r="AG32" s="8">
        <f ca="1">IF(Table2[[#This Row],[Column1]]="women",1,0)</f>
        <v>1</v>
      </c>
      <c r="AH32" s="8"/>
      <c r="AI32" s="8"/>
      <c r="AJ32" s="9"/>
      <c r="AM32" s="7">
        <f ca="1">IF(Table2[[#This Row],[Column4]]="teaching",1,0)</f>
        <v>0</v>
      </c>
      <c r="AN32" s="8">
        <f ca="1">IF(Table2[[#This Row],[Column4]]="health",1,0)</f>
        <v>0</v>
      </c>
      <c r="AO32" s="8">
        <f ca="1">IF(Table2[[#This Row],[Column4]]="agriculture",1,0)</f>
        <v>0</v>
      </c>
      <c r="AP32" s="8">
        <f ca="1">IF(Table2[[#This Row],[Column4]]="IT",1,0)</f>
        <v>0</v>
      </c>
      <c r="AQ32" s="8">
        <f ca="1">IF(Table2[[#This Row],[Column4]]="construction",1,0)</f>
        <v>1</v>
      </c>
      <c r="AR32" s="8">
        <f ca="1">IF(Table2[[#This Row],[Column4]]="General work",1,0)</f>
        <v>0</v>
      </c>
      <c r="AS32" s="9"/>
      <c r="AU32" s="17">
        <f ca="1">Table2[[#This Row],[Column20]]/Table2[[#This Row],[Column8]]</f>
        <v>661.02419625453376</v>
      </c>
      <c r="AW32" s="19">
        <f ca="1">IF(Table2[[#This Row],[Column27]]&gt;$AX$7,1,0)</f>
        <v>1</v>
      </c>
      <c r="AY32" s="21">
        <f ca="1">Table2[[#This Row],[Column19]]/Table2[[#This Row],[Column18]]</f>
        <v>0.77997298793211711</v>
      </c>
      <c r="AZ32" s="7">
        <f t="shared" ca="1" si="17"/>
        <v>0</v>
      </c>
      <c r="BA32" s="8"/>
      <c r="BB32" s="7">
        <f ca="1">IF(Table2[[#This Row],[Column17]]="bihar",Table2[[#This Row],[Column15]],0)</f>
        <v>0</v>
      </c>
      <c r="BC32" s="8">
        <f ca="1">IF(Table2[[#This Row],[Column17]]="UP",Table2[[#This Row],[Column15]],0)</f>
        <v>0</v>
      </c>
      <c r="BD32" s="8">
        <f ca="1">IF(Table2[[#This Row],[Column17]]="maharashtra",Table2[[#This Row],[Column15]],0)</f>
        <v>0</v>
      </c>
      <c r="BE32" s="8">
        <f ca="1">IF(Table2[[#This Row],[Column17]]="telangana",Table2[[#This Row],[Column15]],0)</f>
        <v>0</v>
      </c>
      <c r="BF32" s="8">
        <f ca="1">IF(Table2[[#This Row],[Column17]]="delhi",Table2[[#This Row],[Column15]],0)</f>
        <v>68220</v>
      </c>
      <c r="BG32" s="8">
        <f ca="1">IF(Table2[[#This Row],[Column17]]="goa",Table2[[#This Row],[Column15]],0)</f>
        <v>0</v>
      </c>
      <c r="BH32" s="8">
        <f ca="1">IF(Table2[[#This Row],[Column17]]="kolkata",Table2[[#This Row],[Column15]],0)</f>
        <v>0</v>
      </c>
      <c r="BI32" s="8">
        <f ca="1">IF(Table2[[#This Row],[Column17]]="patna",Table2[[#This Row],[Column15]],0)</f>
        <v>0</v>
      </c>
      <c r="BJ32" s="8">
        <f ca="1">IF(Table2[[#This Row],[Column17]]="simultala",Table2[[#This Row],[Column15]],0)</f>
        <v>0</v>
      </c>
      <c r="BK32" s="8">
        <f ca="1">IF(Table2[[#This Row],[Column17]]="panji",Table2[[#This Row],[Column15]],0)</f>
        <v>0</v>
      </c>
      <c r="BL32" s="8">
        <f ca="1">IF(Table2[[#This Row],[Column17]]="bangalore",Table2[[#This Row],[Column15]],0)</f>
        <v>0</v>
      </c>
      <c r="BM32" s="8">
        <f ca="1">IF(Table2[[#This Row],[Column17]]="florida",Table2[[#This Row],[Column15]],0)</f>
        <v>0</v>
      </c>
      <c r="BN32" s="8">
        <f ca="1">IF(Table2[[#This Row],[Column17]]="valmikinagar",Table2[[#This Row],[Column15]],0)</f>
        <v>0</v>
      </c>
      <c r="BO32" s="9">
        <f ca="1">IF(Table2[[#This Row],[Column17]]="gopalganj",Table2[[#This Row],[Column15]],0)</f>
        <v>0</v>
      </c>
      <c r="BP32" s="7">
        <f ca="1">IF(Table2[[#This Row],[Column4]]="teaching",Table2[[#This Row],[Column15]],0)</f>
        <v>0</v>
      </c>
      <c r="BQ32" s="8">
        <f ca="1">IF(Table2[[#This Row],[Column4]]="health",Table2[[#This Row],[Column15]],0)</f>
        <v>0</v>
      </c>
      <c r="BR32" s="8">
        <f ca="1">IF(Table2[[#This Row],[Column4]]="agriculture",Table2[[#This Row],[Column15]],0)</f>
        <v>0</v>
      </c>
      <c r="BS32" s="8">
        <f ca="1">IF(Table2[[#This Row],[Column4]]="IT",Table2[[#This Row],[Column15]],0)</f>
        <v>0</v>
      </c>
      <c r="BT32" s="8">
        <f ca="1">IF(Table2[[#This Row],[Column4]]="construction",Table2[[#This Row],[Column15]],0)</f>
        <v>68220</v>
      </c>
      <c r="BU32" s="9">
        <f ca="1">IF(Table2[[#This Row],[Column4]]="General work",Table2[[#This Row],[Column15]],0)</f>
        <v>0</v>
      </c>
      <c r="BV32" s="19">
        <f ca="1">IF(Table2[[#This Row],[Column27]]&gt;Table2[[#This Row],[Column15]],1,0)</f>
        <v>1</v>
      </c>
      <c r="CC32" s="19">
        <f ca="1">IF(Table2[[#This Row],[Column28]]&gt;$CD$6,Table2[[#This Row],[Column2]],0)</f>
        <v>0</v>
      </c>
    </row>
    <row r="33" spans="2:81" x14ac:dyDescent="0.35">
      <c r="B33">
        <f t="shared" ca="1" si="0"/>
        <v>1</v>
      </c>
      <c r="C33" t="str">
        <f ca="1">IF(B32=1,"men","women")</f>
        <v>women</v>
      </c>
      <c r="D33">
        <f t="shared" ca="1" si="2"/>
        <v>38</v>
      </c>
      <c r="E33">
        <f t="shared" ca="1" si="3"/>
        <v>3</v>
      </c>
      <c r="F33" t="str">
        <f ca="1">VLOOKUP(E33,$K$4:$L$10,2)</f>
        <v>teaching</v>
      </c>
      <c r="G33">
        <f t="shared" ca="1" si="4"/>
        <v>4</v>
      </c>
      <c r="H33" t="str">
        <f ca="1">VLOOKUP(G33,$N$4:$O$9,2)</f>
        <v>technical</v>
      </c>
      <c r="I33">
        <f t="shared" ca="1" si="5"/>
        <v>1</v>
      </c>
      <c r="J33">
        <f t="shared" ca="1" si="1"/>
        <v>2</v>
      </c>
      <c r="Q33">
        <f t="shared" ca="1" si="6"/>
        <v>76658</v>
      </c>
      <c r="R33">
        <f t="shared" ca="1" si="7"/>
        <v>5</v>
      </c>
      <c r="S33" t="str">
        <f ca="1">VLOOKUP(R33,$Y$7:$Z$20,2)</f>
        <v>delhi</v>
      </c>
      <c r="T33">
        <f t="shared" ca="1" si="18"/>
        <v>306632</v>
      </c>
      <c r="U33">
        <f t="shared" ca="1" si="9"/>
        <v>164462.17485992477</v>
      </c>
      <c r="V33">
        <f t="shared" ca="1" si="19"/>
        <v>4184.841637890514</v>
      </c>
      <c r="W33">
        <f t="shared" ca="1" si="11"/>
        <v>4037</v>
      </c>
      <c r="X33">
        <f t="shared" ca="1" si="20"/>
        <v>98268.479806619565</v>
      </c>
      <c r="AA33">
        <f t="shared" ca="1" si="21"/>
        <v>20680.832648406744</v>
      </c>
      <c r="AB33">
        <f t="shared" ca="1" si="22"/>
        <v>331497.67428629723</v>
      </c>
      <c r="AC33">
        <f t="shared" ca="1" si="23"/>
        <v>266767.65466654435</v>
      </c>
      <c r="AD33">
        <f t="shared" ca="1" si="24"/>
        <v>64730.019619752886</v>
      </c>
      <c r="AF33" s="7">
        <f ca="1">IF(Table2[[#This Row],[Column1]]="men",1,0)</f>
        <v>0</v>
      </c>
      <c r="AG33" s="8">
        <f ca="1">IF(Table2[[#This Row],[Column1]]="women",1,0)</f>
        <v>1</v>
      </c>
      <c r="AH33" s="8"/>
      <c r="AI33" s="8"/>
      <c r="AJ33" s="9"/>
      <c r="AM33" s="7">
        <f ca="1">IF(Table2[[#This Row],[Column4]]="teaching",1,0)</f>
        <v>1</v>
      </c>
      <c r="AN33" s="8">
        <f ca="1">IF(Table2[[#This Row],[Column4]]="health",1,0)</f>
        <v>0</v>
      </c>
      <c r="AO33" s="8">
        <f ca="1">IF(Table2[[#This Row],[Column4]]="agriculture",1,0)</f>
        <v>0</v>
      </c>
      <c r="AP33" s="8">
        <f ca="1">IF(Table2[[#This Row],[Column4]]="IT",1,0)</f>
        <v>0</v>
      </c>
      <c r="AQ33" s="8">
        <f ca="1">IF(Table2[[#This Row],[Column4]]="construction",1,0)</f>
        <v>0</v>
      </c>
      <c r="AR33" s="8">
        <f ca="1">IF(Table2[[#This Row],[Column4]]="General work",1,0)</f>
        <v>0</v>
      </c>
      <c r="AS33" s="9"/>
      <c r="AU33" s="17">
        <f ca="1">Table2[[#This Row],[Column20]]/Table2[[#This Row],[Column8]]</f>
        <v>2092.420818945257</v>
      </c>
      <c r="AW33" s="19">
        <f ca="1">IF(Table2[[#This Row],[Column27]]&gt;$AX$7,1,0)</f>
        <v>1</v>
      </c>
      <c r="AY33" s="21">
        <f ca="1">Table2[[#This Row],[Column19]]/Table2[[#This Row],[Column18]]</f>
        <v>0.53635033153723277</v>
      </c>
      <c r="AZ33" s="7">
        <f t="shared" ca="1" si="17"/>
        <v>0</v>
      </c>
      <c r="BA33" s="8"/>
      <c r="BB33" s="7">
        <f ca="1">IF(Table2[[#This Row],[Column17]]="bihar",Table2[[#This Row],[Column15]],0)</f>
        <v>0</v>
      </c>
      <c r="BC33" s="8">
        <f ca="1">IF(Table2[[#This Row],[Column17]]="UP",Table2[[#This Row],[Column15]],0)</f>
        <v>0</v>
      </c>
      <c r="BD33" s="8">
        <f ca="1">IF(Table2[[#This Row],[Column17]]="maharashtra",Table2[[#This Row],[Column15]],0)</f>
        <v>0</v>
      </c>
      <c r="BE33" s="8">
        <f ca="1">IF(Table2[[#This Row],[Column17]]="telangana",Table2[[#This Row],[Column15]],0)</f>
        <v>0</v>
      </c>
      <c r="BF33" s="8">
        <f ca="1">IF(Table2[[#This Row],[Column17]]="delhi",Table2[[#This Row],[Column15]],0)</f>
        <v>76658</v>
      </c>
      <c r="BG33" s="8">
        <f ca="1">IF(Table2[[#This Row],[Column17]]="goa",Table2[[#This Row],[Column15]],0)</f>
        <v>0</v>
      </c>
      <c r="BH33" s="8">
        <f ca="1">IF(Table2[[#This Row],[Column17]]="kolkata",Table2[[#This Row],[Column15]],0)</f>
        <v>0</v>
      </c>
      <c r="BI33" s="8">
        <f ca="1">IF(Table2[[#This Row],[Column17]]="patna",Table2[[#This Row],[Column15]],0)</f>
        <v>0</v>
      </c>
      <c r="BJ33" s="8">
        <f ca="1">IF(Table2[[#This Row],[Column17]]="simultala",Table2[[#This Row],[Column15]],0)</f>
        <v>0</v>
      </c>
      <c r="BK33" s="8">
        <f ca="1">IF(Table2[[#This Row],[Column17]]="panji",Table2[[#This Row],[Column15]],0)</f>
        <v>0</v>
      </c>
      <c r="BL33" s="8">
        <f ca="1">IF(Table2[[#This Row],[Column17]]="bangalore",Table2[[#This Row],[Column15]],0)</f>
        <v>0</v>
      </c>
      <c r="BM33" s="8">
        <f ca="1">IF(Table2[[#This Row],[Column17]]="florida",Table2[[#This Row],[Column15]],0)</f>
        <v>0</v>
      </c>
      <c r="BN33" s="8">
        <f ca="1">IF(Table2[[#This Row],[Column17]]="valmikinagar",Table2[[#This Row],[Column15]],0)</f>
        <v>0</v>
      </c>
      <c r="BO33" s="9">
        <f ca="1">IF(Table2[[#This Row],[Column17]]="gopalganj",Table2[[#This Row],[Column15]],0)</f>
        <v>0</v>
      </c>
      <c r="BP33" s="7">
        <f ca="1">IF(Table2[[#This Row],[Column4]]="teaching",Table2[[#This Row],[Column15]],0)</f>
        <v>76658</v>
      </c>
      <c r="BQ33" s="8">
        <f ca="1">IF(Table2[[#This Row],[Column4]]="health",Table2[[#This Row],[Column15]],0)</f>
        <v>0</v>
      </c>
      <c r="BR33" s="8">
        <f ca="1">IF(Table2[[#This Row],[Column4]]="agriculture",Table2[[#This Row],[Column15]],0)</f>
        <v>0</v>
      </c>
      <c r="BS33" s="8">
        <f ca="1">IF(Table2[[#This Row],[Column4]]="IT",Table2[[#This Row],[Column15]],0)</f>
        <v>0</v>
      </c>
      <c r="BT33" s="8">
        <f ca="1">IF(Table2[[#This Row],[Column4]]="construction",Table2[[#This Row],[Column15]],0)</f>
        <v>0</v>
      </c>
      <c r="BU33" s="9">
        <f ca="1">IF(Table2[[#This Row],[Column4]]="General work",Table2[[#This Row],[Column15]],0)</f>
        <v>0</v>
      </c>
      <c r="BV33" s="19">
        <f ca="1">IF(Table2[[#This Row],[Column27]]&gt;Table2[[#This Row],[Column15]],1,0)</f>
        <v>1</v>
      </c>
      <c r="CC33" s="19">
        <f ca="1">IF(Table2[[#This Row],[Column28]]&gt;$CD$6,Table2[[#This Row],[Column2]],0)</f>
        <v>38</v>
      </c>
    </row>
    <row r="34" spans="2:81" x14ac:dyDescent="0.35">
      <c r="B34">
        <f t="shared" ca="1" si="0"/>
        <v>2</v>
      </c>
      <c r="C34" t="str">
        <f ca="1">IF(B33=1,"men","women")</f>
        <v>men</v>
      </c>
      <c r="D34">
        <f t="shared" ca="1" si="2"/>
        <v>34</v>
      </c>
      <c r="E34">
        <f t="shared" ca="1" si="3"/>
        <v>6</v>
      </c>
      <c r="F34" t="str">
        <f ca="1">VLOOKUP(E34,$K$4:$L$10,2)</f>
        <v>agriculture</v>
      </c>
      <c r="G34">
        <f t="shared" ca="1" si="4"/>
        <v>3</v>
      </c>
      <c r="H34" t="str">
        <f ca="1">VLOOKUP(G34,$N$4:$O$9,2)</f>
        <v>university</v>
      </c>
      <c r="I34">
        <f t="shared" ca="1" si="5"/>
        <v>1</v>
      </c>
      <c r="J34">
        <f t="shared" ca="1" si="1"/>
        <v>1</v>
      </c>
      <c r="Q34">
        <f t="shared" ca="1" si="6"/>
        <v>45414</v>
      </c>
      <c r="R34">
        <f t="shared" ca="1" si="7"/>
        <v>2</v>
      </c>
      <c r="S34" t="str">
        <f ca="1">VLOOKUP(R34,$Y$7:$Z$20,2)</f>
        <v>up</v>
      </c>
      <c r="T34">
        <f t="shared" ca="1" si="18"/>
        <v>181656</v>
      </c>
      <c r="U34">
        <f t="shared" ca="1" si="9"/>
        <v>97113.710796988205</v>
      </c>
      <c r="V34">
        <f t="shared" ca="1" si="19"/>
        <v>41884.596320592616</v>
      </c>
      <c r="W34">
        <f t="shared" ca="1" si="11"/>
        <v>304</v>
      </c>
      <c r="X34">
        <f t="shared" ca="1" si="20"/>
        <v>21341.547049413195</v>
      </c>
      <c r="AA34">
        <f t="shared" ca="1" si="21"/>
        <v>4046.4048173936835</v>
      </c>
      <c r="AB34">
        <f t="shared" ca="1" si="22"/>
        <v>227587.00113798631</v>
      </c>
      <c r="AC34">
        <f t="shared" ca="1" si="23"/>
        <v>118759.25784640139</v>
      </c>
      <c r="AD34">
        <f t="shared" ca="1" si="24"/>
        <v>108827.74329158492</v>
      </c>
      <c r="AF34" s="7">
        <f ca="1">IF(Table2[[#This Row],[Column1]]="men",1,0)</f>
        <v>1</v>
      </c>
      <c r="AG34" s="8">
        <f ca="1">IF(Table2[[#This Row],[Column1]]="women",1,0)</f>
        <v>0</v>
      </c>
      <c r="AH34" s="8"/>
      <c r="AI34" s="8"/>
      <c r="AJ34" s="9"/>
      <c r="AM34" s="7">
        <f ca="1">IF(Table2[[#This Row],[Column4]]="teaching",1,0)</f>
        <v>0</v>
      </c>
      <c r="AN34" s="8">
        <f ca="1">IF(Table2[[#This Row],[Column4]]="health",1,0)</f>
        <v>0</v>
      </c>
      <c r="AO34" s="8">
        <f ca="1">IF(Table2[[#This Row],[Column4]]="agriculture",1,0)</f>
        <v>1</v>
      </c>
      <c r="AP34" s="8">
        <f ca="1">IF(Table2[[#This Row],[Column4]]="IT",1,0)</f>
        <v>0</v>
      </c>
      <c r="AQ34" s="8">
        <f ca="1">IF(Table2[[#This Row],[Column4]]="construction",1,0)</f>
        <v>0</v>
      </c>
      <c r="AR34" s="8">
        <f ca="1">IF(Table2[[#This Row],[Column4]]="General work",1,0)</f>
        <v>0</v>
      </c>
      <c r="AS34" s="9"/>
      <c r="AU34" s="17">
        <f ca="1">Table2[[#This Row],[Column20]]/Table2[[#This Row],[Column8]]</f>
        <v>41884.596320592616</v>
      </c>
      <c r="AW34" s="19">
        <f ca="1">IF(Table2[[#This Row],[Column27]]&gt;$AX$7,1,0)</f>
        <v>1</v>
      </c>
      <c r="AY34" s="21">
        <f ca="1">Table2[[#This Row],[Column19]]/Table2[[#This Row],[Column18]]</f>
        <v>0.53460227461238941</v>
      </c>
      <c r="AZ34" s="7">
        <f t="shared" ca="1" si="17"/>
        <v>0</v>
      </c>
      <c r="BA34" s="8"/>
      <c r="BB34" s="7">
        <f ca="1">IF(Table2[[#This Row],[Column17]]="bihar",Table2[[#This Row],[Column15]],0)</f>
        <v>0</v>
      </c>
      <c r="BC34" s="8">
        <f ca="1">IF(Table2[[#This Row],[Column17]]="UP",Table2[[#This Row],[Column15]],0)</f>
        <v>45414</v>
      </c>
      <c r="BD34" s="8">
        <f ca="1">IF(Table2[[#This Row],[Column17]]="maharashtra",Table2[[#This Row],[Column15]],0)</f>
        <v>0</v>
      </c>
      <c r="BE34" s="8">
        <f ca="1">IF(Table2[[#This Row],[Column17]]="telangana",Table2[[#This Row],[Column15]],0)</f>
        <v>0</v>
      </c>
      <c r="BF34" s="8">
        <f ca="1">IF(Table2[[#This Row],[Column17]]="delhi",Table2[[#This Row],[Column15]],0)</f>
        <v>0</v>
      </c>
      <c r="BG34" s="8">
        <f ca="1">IF(Table2[[#This Row],[Column17]]="goa",Table2[[#This Row],[Column15]],0)</f>
        <v>0</v>
      </c>
      <c r="BH34" s="8">
        <f ca="1">IF(Table2[[#This Row],[Column17]]="kolkata",Table2[[#This Row],[Column15]],0)</f>
        <v>0</v>
      </c>
      <c r="BI34" s="8">
        <f ca="1">IF(Table2[[#This Row],[Column17]]="patna",Table2[[#This Row],[Column15]],0)</f>
        <v>0</v>
      </c>
      <c r="BJ34" s="8">
        <f ca="1">IF(Table2[[#This Row],[Column17]]="simultala",Table2[[#This Row],[Column15]],0)</f>
        <v>0</v>
      </c>
      <c r="BK34" s="8">
        <f ca="1">IF(Table2[[#This Row],[Column17]]="panji",Table2[[#This Row],[Column15]],0)</f>
        <v>0</v>
      </c>
      <c r="BL34" s="8">
        <f ca="1">IF(Table2[[#This Row],[Column17]]="bangalore",Table2[[#This Row],[Column15]],0)</f>
        <v>0</v>
      </c>
      <c r="BM34" s="8">
        <f ca="1">IF(Table2[[#This Row],[Column17]]="florida",Table2[[#This Row],[Column15]],0)</f>
        <v>0</v>
      </c>
      <c r="BN34" s="8">
        <f ca="1">IF(Table2[[#This Row],[Column17]]="valmikinagar",Table2[[#This Row],[Column15]],0)</f>
        <v>0</v>
      </c>
      <c r="BO34" s="9">
        <f ca="1">IF(Table2[[#This Row],[Column17]]="gopalganj",Table2[[#This Row],[Column15]],0)</f>
        <v>0</v>
      </c>
      <c r="BP34" s="7">
        <f ca="1">IF(Table2[[#This Row],[Column4]]="teaching",Table2[[#This Row],[Column15]],0)</f>
        <v>0</v>
      </c>
      <c r="BQ34" s="8">
        <f ca="1">IF(Table2[[#This Row],[Column4]]="health",Table2[[#This Row],[Column15]],0)</f>
        <v>0</v>
      </c>
      <c r="BR34" s="8">
        <f ca="1">IF(Table2[[#This Row],[Column4]]="agriculture",Table2[[#This Row],[Column15]],0)</f>
        <v>45414</v>
      </c>
      <c r="BS34" s="8">
        <f ca="1">IF(Table2[[#This Row],[Column4]]="IT",Table2[[#This Row],[Column15]],0)</f>
        <v>0</v>
      </c>
      <c r="BT34" s="8">
        <f ca="1">IF(Table2[[#This Row],[Column4]]="construction",Table2[[#This Row],[Column15]],0)</f>
        <v>0</v>
      </c>
      <c r="BU34" s="9">
        <f ca="1">IF(Table2[[#This Row],[Column4]]="General work",Table2[[#This Row],[Column15]],0)</f>
        <v>0</v>
      </c>
      <c r="BV34" s="19">
        <f ca="1">IF(Table2[[#This Row],[Column27]]&gt;Table2[[#This Row],[Column15]],1,0)</f>
        <v>1</v>
      </c>
      <c r="CC34" s="19">
        <f ca="1">IF(Table2[[#This Row],[Column28]]&gt;$CD$6,Table2[[#This Row],[Column2]],0)</f>
        <v>34</v>
      </c>
    </row>
    <row r="35" spans="2:81" x14ac:dyDescent="0.35">
      <c r="B35">
        <f t="shared" ca="1" si="0"/>
        <v>2</v>
      </c>
      <c r="C35" t="str">
        <f ca="1">IF(B34=1,"men","women")</f>
        <v>women</v>
      </c>
      <c r="D35">
        <f t="shared" ca="1" si="2"/>
        <v>32</v>
      </c>
      <c r="E35">
        <f t="shared" ca="1" si="3"/>
        <v>5</v>
      </c>
      <c r="F35" t="str">
        <f ca="1">VLOOKUP(E35,$K$4:$L$10,2)</f>
        <v>General work</v>
      </c>
      <c r="G35">
        <f t="shared" ca="1" si="4"/>
        <v>2</v>
      </c>
      <c r="H35" t="str">
        <f ca="1">VLOOKUP(G35,$N$4:$O$9,2)</f>
        <v>college</v>
      </c>
      <c r="I35">
        <f t="shared" ca="1" si="5"/>
        <v>0</v>
      </c>
      <c r="J35">
        <f t="shared" ca="1" si="1"/>
        <v>3</v>
      </c>
      <c r="Q35">
        <f t="shared" ca="1" si="6"/>
        <v>27946</v>
      </c>
      <c r="R35">
        <f t="shared" ca="1" si="7"/>
        <v>8</v>
      </c>
      <c r="S35" t="str">
        <f ca="1">VLOOKUP(R35,$Y$7:$Z$20,2)</f>
        <v>patna</v>
      </c>
      <c r="T35">
        <f t="shared" ca="1" si="18"/>
        <v>83838</v>
      </c>
      <c r="U35">
        <f t="shared" ca="1" si="9"/>
        <v>43085.855509363799</v>
      </c>
      <c r="V35">
        <f t="shared" ca="1" si="19"/>
        <v>20172.583254668039</v>
      </c>
      <c r="W35">
        <f t="shared" ca="1" si="11"/>
        <v>19905</v>
      </c>
      <c r="X35">
        <f t="shared" ca="1" si="20"/>
        <v>34883.37641476345</v>
      </c>
      <c r="AA35">
        <f t="shared" ca="1" si="21"/>
        <v>1624.0526460481942</v>
      </c>
      <c r="AB35">
        <f t="shared" ca="1" si="22"/>
        <v>105634.63590071624</v>
      </c>
      <c r="AC35">
        <f t="shared" ca="1" si="23"/>
        <v>97874.231924127249</v>
      </c>
      <c r="AD35">
        <f t="shared" ca="1" si="24"/>
        <v>7760.4039765889902</v>
      </c>
      <c r="AF35" s="7">
        <f ca="1">IF(Table2[[#This Row],[Column1]]="men",1,0)</f>
        <v>0</v>
      </c>
      <c r="AG35" s="8">
        <f ca="1">IF(Table2[[#This Row],[Column1]]="women",1,0)</f>
        <v>1</v>
      </c>
      <c r="AH35" s="8"/>
      <c r="AI35" s="8"/>
      <c r="AJ35" s="9"/>
      <c r="AM35" s="7">
        <f ca="1">IF(Table2[[#This Row],[Column4]]="teaching",1,0)</f>
        <v>0</v>
      </c>
      <c r="AN35" s="8">
        <f ca="1">IF(Table2[[#This Row],[Column4]]="health",1,0)</f>
        <v>0</v>
      </c>
      <c r="AO35" s="8">
        <f ca="1">IF(Table2[[#This Row],[Column4]]="agriculture",1,0)</f>
        <v>0</v>
      </c>
      <c r="AP35" s="8">
        <f ca="1">IF(Table2[[#This Row],[Column4]]="IT",1,0)</f>
        <v>0</v>
      </c>
      <c r="AQ35" s="8">
        <f ca="1">IF(Table2[[#This Row],[Column4]]="construction",1,0)</f>
        <v>0</v>
      </c>
      <c r="AR35" s="8">
        <f ca="1">IF(Table2[[#This Row],[Column4]]="General work",1,0)</f>
        <v>1</v>
      </c>
      <c r="AS35" s="9"/>
      <c r="AU35" s="17">
        <f ca="1">Table2[[#This Row],[Column20]]/Table2[[#This Row],[Column8]]</f>
        <v>6724.1944182226798</v>
      </c>
      <c r="AW35" s="19">
        <f ca="1">IF(Table2[[#This Row],[Column27]]&gt;$AX$7,1,0)</f>
        <v>0</v>
      </c>
      <c r="AY35" s="21">
        <f ca="1">Table2[[#This Row],[Column19]]/Table2[[#This Row],[Column18]]</f>
        <v>0.51391797883255563</v>
      </c>
      <c r="AZ35" s="7">
        <f t="shared" ca="1" si="17"/>
        <v>0</v>
      </c>
      <c r="BA35" s="8"/>
      <c r="BB35" s="7">
        <f ca="1">IF(Table2[[#This Row],[Column17]]="bihar",Table2[[#This Row],[Column15]],0)</f>
        <v>0</v>
      </c>
      <c r="BC35" s="8">
        <f ca="1">IF(Table2[[#This Row],[Column17]]="UP",Table2[[#This Row],[Column15]],0)</f>
        <v>0</v>
      </c>
      <c r="BD35" s="8">
        <f ca="1">IF(Table2[[#This Row],[Column17]]="maharashtra",Table2[[#This Row],[Column15]],0)</f>
        <v>0</v>
      </c>
      <c r="BE35" s="8">
        <f ca="1">IF(Table2[[#This Row],[Column17]]="telangana",Table2[[#This Row],[Column15]],0)</f>
        <v>0</v>
      </c>
      <c r="BF35" s="8">
        <f ca="1">IF(Table2[[#This Row],[Column17]]="delhi",Table2[[#This Row],[Column15]],0)</f>
        <v>0</v>
      </c>
      <c r="BG35" s="8">
        <f ca="1">IF(Table2[[#This Row],[Column17]]="goa",Table2[[#This Row],[Column15]],0)</f>
        <v>0</v>
      </c>
      <c r="BH35" s="8">
        <f ca="1">IF(Table2[[#This Row],[Column17]]="kolkata",Table2[[#This Row],[Column15]],0)</f>
        <v>0</v>
      </c>
      <c r="BI35" s="8">
        <f ca="1">IF(Table2[[#This Row],[Column17]]="patna",Table2[[#This Row],[Column15]],0)</f>
        <v>27946</v>
      </c>
      <c r="BJ35" s="8">
        <f ca="1">IF(Table2[[#This Row],[Column17]]="simultala",Table2[[#This Row],[Column15]],0)</f>
        <v>0</v>
      </c>
      <c r="BK35" s="8">
        <f ca="1">IF(Table2[[#This Row],[Column17]]="panji",Table2[[#This Row],[Column15]],0)</f>
        <v>0</v>
      </c>
      <c r="BL35" s="8">
        <f ca="1">IF(Table2[[#This Row],[Column17]]="bangalore",Table2[[#This Row],[Column15]],0)</f>
        <v>0</v>
      </c>
      <c r="BM35" s="8">
        <f ca="1">IF(Table2[[#This Row],[Column17]]="florida",Table2[[#This Row],[Column15]],0)</f>
        <v>0</v>
      </c>
      <c r="BN35" s="8">
        <f ca="1">IF(Table2[[#This Row],[Column17]]="valmikinagar",Table2[[#This Row],[Column15]],0)</f>
        <v>0</v>
      </c>
      <c r="BO35" s="9">
        <f ca="1">IF(Table2[[#This Row],[Column17]]="gopalganj",Table2[[#This Row],[Column15]],0)</f>
        <v>0</v>
      </c>
      <c r="BP35" s="7">
        <f ca="1">IF(Table2[[#This Row],[Column4]]="teaching",Table2[[#This Row],[Column15]],0)</f>
        <v>0</v>
      </c>
      <c r="BQ35" s="8">
        <f ca="1">IF(Table2[[#This Row],[Column4]]="health",Table2[[#This Row],[Column15]],0)</f>
        <v>0</v>
      </c>
      <c r="BR35" s="8">
        <f ca="1">IF(Table2[[#This Row],[Column4]]="agriculture",Table2[[#This Row],[Column15]],0)</f>
        <v>0</v>
      </c>
      <c r="BS35" s="8">
        <f ca="1">IF(Table2[[#This Row],[Column4]]="IT",Table2[[#This Row],[Column15]],0)</f>
        <v>0</v>
      </c>
      <c r="BT35" s="8">
        <f ca="1">IF(Table2[[#This Row],[Column4]]="construction",Table2[[#This Row],[Column15]],0)</f>
        <v>0</v>
      </c>
      <c r="BU35" s="9">
        <f ca="1">IF(Table2[[#This Row],[Column4]]="General work",Table2[[#This Row],[Column15]],0)</f>
        <v>27946</v>
      </c>
      <c r="BV35" s="19">
        <f ca="1">IF(Table2[[#This Row],[Column27]]&gt;Table2[[#This Row],[Column15]],1,0)</f>
        <v>1</v>
      </c>
      <c r="CC35" s="19">
        <f ca="1">IF(Table2[[#This Row],[Column28]]&gt;$CD$6,Table2[[#This Row],[Column2]],0)</f>
        <v>0</v>
      </c>
    </row>
    <row r="36" spans="2:81" x14ac:dyDescent="0.35">
      <c r="B36">
        <f t="shared" ca="1" si="0"/>
        <v>1</v>
      </c>
      <c r="C36" t="str">
        <f ca="1">IF(B35=1,"men","women")</f>
        <v>women</v>
      </c>
      <c r="D36">
        <f t="shared" ca="1" si="2"/>
        <v>32</v>
      </c>
      <c r="E36">
        <f t="shared" ca="1" si="3"/>
        <v>4</v>
      </c>
      <c r="F36" t="str">
        <f ca="1">VLOOKUP(E36,$K$4:$L$10,2)</f>
        <v>IT</v>
      </c>
      <c r="G36">
        <f t="shared" ca="1" si="4"/>
        <v>5</v>
      </c>
      <c r="H36" t="str">
        <f ca="1">VLOOKUP(G36,$N$4:$O$9,2)</f>
        <v>other</v>
      </c>
      <c r="I36">
        <f t="shared" ca="1" si="5"/>
        <v>0</v>
      </c>
      <c r="J36">
        <f t="shared" ca="1" si="1"/>
        <v>3</v>
      </c>
      <c r="Q36">
        <f t="shared" ca="1" si="6"/>
        <v>59878</v>
      </c>
      <c r="R36">
        <f t="shared" ca="1" si="7"/>
        <v>11</v>
      </c>
      <c r="S36" t="str">
        <f ca="1">VLOOKUP(R36,$Y$7:$Z$20,2)</f>
        <v>bangalore</v>
      </c>
      <c r="T36">
        <f t="shared" ca="1" si="18"/>
        <v>239512</v>
      </c>
      <c r="U36">
        <f t="shared" ca="1" si="9"/>
        <v>165638.0173792016</v>
      </c>
      <c r="V36">
        <f t="shared" ca="1" si="19"/>
        <v>44792.354986189021</v>
      </c>
      <c r="W36">
        <f t="shared" ca="1" si="11"/>
        <v>43600</v>
      </c>
      <c r="X36">
        <f t="shared" ca="1" si="20"/>
        <v>115767.73797013379</v>
      </c>
      <c r="AA36">
        <f t="shared" ca="1" si="21"/>
        <v>17159.383231728607</v>
      </c>
      <c r="AB36">
        <f t="shared" ca="1" si="22"/>
        <v>301463.73821791768</v>
      </c>
      <c r="AC36">
        <f t="shared" ca="1" si="23"/>
        <v>325005.75534933538</v>
      </c>
      <c r="AD36">
        <f t="shared" ca="1" si="24"/>
        <v>-23542.017131417699</v>
      </c>
      <c r="AF36" s="7">
        <f ca="1">IF(Table2[[#This Row],[Column1]]="men",1,0)</f>
        <v>0</v>
      </c>
      <c r="AG36" s="8">
        <f ca="1">IF(Table2[[#This Row],[Column1]]="women",1,0)</f>
        <v>1</v>
      </c>
      <c r="AH36" s="8"/>
      <c r="AI36" s="8"/>
      <c r="AJ36" s="9"/>
      <c r="AM36" s="7">
        <f ca="1">IF(Table2[[#This Row],[Column4]]="teaching",1,0)</f>
        <v>0</v>
      </c>
      <c r="AN36" s="8">
        <f ca="1">IF(Table2[[#This Row],[Column4]]="health",1,0)</f>
        <v>0</v>
      </c>
      <c r="AO36" s="8">
        <f ca="1">IF(Table2[[#This Row],[Column4]]="agriculture",1,0)</f>
        <v>0</v>
      </c>
      <c r="AP36" s="8">
        <f ca="1">IF(Table2[[#This Row],[Column4]]="IT",1,0)</f>
        <v>1</v>
      </c>
      <c r="AQ36" s="8">
        <f ca="1">IF(Table2[[#This Row],[Column4]]="construction",1,0)</f>
        <v>0</v>
      </c>
      <c r="AR36" s="8">
        <f ca="1">IF(Table2[[#This Row],[Column4]]="General work",1,0)</f>
        <v>0</v>
      </c>
      <c r="AS36" s="9"/>
      <c r="AU36" s="17">
        <f ca="1">Table2[[#This Row],[Column20]]/Table2[[#This Row],[Column8]]</f>
        <v>14930.78499539634</v>
      </c>
      <c r="AW36" s="19">
        <f ca="1">IF(Table2[[#This Row],[Column27]]&gt;$AX$7,1,0)</f>
        <v>1</v>
      </c>
      <c r="AY36" s="21">
        <f ca="1">Table2[[#This Row],[Column19]]/Table2[[#This Row],[Column18]]</f>
        <v>0.69156458707372326</v>
      </c>
      <c r="AZ36" s="7">
        <f t="shared" ca="1" si="17"/>
        <v>0</v>
      </c>
      <c r="BA36" s="8"/>
      <c r="BB36" s="7">
        <f ca="1">IF(Table2[[#This Row],[Column17]]="bihar",Table2[[#This Row],[Column15]],0)</f>
        <v>0</v>
      </c>
      <c r="BC36" s="8">
        <f ca="1">IF(Table2[[#This Row],[Column17]]="UP",Table2[[#This Row],[Column15]],0)</f>
        <v>0</v>
      </c>
      <c r="BD36" s="8">
        <f ca="1">IF(Table2[[#This Row],[Column17]]="maharashtra",Table2[[#This Row],[Column15]],0)</f>
        <v>0</v>
      </c>
      <c r="BE36" s="8">
        <f ca="1">IF(Table2[[#This Row],[Column17]]="telangana",Table2[[#This Row],[Column15]],0)</f>
        <v>0</v>
      </c>
      <c r="BF36" s="8">
        <f ca="1">IF(Table2[[#This Row],[Column17]]="delhi",Table2[[#This Row],[Column15]],0)</f>
        <v>0</v>
      </c>
      <c r="BG36" s="8">
        <f ca="1">IF(Table2[[#This Row],[Column17]]="goa",Table2[[#This Row],[Column15]],0)</f>
        <v>0</v>
      </c>
      <c r="BH36" s="8">
        <f ca="1">IF(Table2[[#This Row],[Column17]]="kolkata",Table2[[#This Row],[Column15]],0)</f>
        <v>0</v>
      </c>
      <c r="BI36" s="8">
        <f ca="1">IF(Table2[[#This Row],[Column17]]="patna",Table2[[#This Row],[Column15]],0)</f>
        <v>0</v>
      </c>
      <c r="BJ36" s="8">
        <f ca="1">IF(Table2[[#This Row],[Column17]]="simultala",Table2[[#This Row],[Column15]],0)</f>
        <v>0</v>
      </c>
      <c r="BK36" s="8">
        <f ca="1">IF(Table2[[#This Row],[Column17]]="panji",Table2[[#This Row],[Column15]],0)</f>
        <v>0</v>
      </c>
      <c r="BL36" s="8">
        <f ca="1">IF(Table2[[#This Row],[Column17]]="bangalore",Table2[[#This Row],[Column15]],0)</f>
        <v>59878</v>
      </c>
      <c r="BM36" s="8">
        <f ca="1">IF(Table2[[#This Row],[Column17]]="florida",Table2[[#This Row],[Column15]],0)</f>
        <v>0</v>
      </c>
      <c r="BN36" s="8">
        <f ca="1">IF(Table2[[#This Row],[Column17]]="valmikinagar",Table2[[#This Row],[Column15]],0)</f>
        <v>0</v>
      </c>
      <c r="BO36" s="9">
        <f ca="1">IF(Table2[[#This Row],[Column17]]="gopalganj",Table2[[#This Row],[Column15]],0)</f>
        <v>0</v>
      </c>
      <c r="BP36" s="7">
        <f ca="1">IF(Table2[[#This Row],[Column4]]="teaching",Table2[[#This Row],[Column15]],0)</f>
        <v>0</v>
      </c>
      <c r="BQ36" s="8">
        <f ca="1">IF(Table2[[#This Row],[Column4]]="health",Table2[[#This Row],[Column15]],0)</f>
        <v>0</v>
      </c>
      <c r="BR36" s="8">
        <f ca="1">IF(Table2[[#This Row],[Column4]]="agriculture",Table2[[#This Row],[Column15]],0)</f>
        <v>0</v>
      </c>
      <c r="BS36" s="8">
        <f ca="1">IF(Table2[[#This Row],[Column4]]="IT",Table2[[#This Row],[Column15]],0)</f>
        <v>59878</v>
      </c>
      <c r="BT36" s="8">
        <f ca="1">IF(Table2[[#This Row],[Column4]]="construction",Table2[[#This Row],[Column15]],0)</f>
        <v>0</v>
      </c>
      <c r="BU36" s="9">
        <f ca="1">IF(Table2[[#This Row],[Column4]]="General work",Table2[[#This Row],[Column15]],0)</f>
        <v>0</v>
      </c>
      <c r="BV36" s="19">
        <f ca="1">IF(Table2[[#This Row],[Column27]]&gt;Table2[[#This Row],[Column15]],1,0)</f>
        <v>1</v>
      </c>
      <c r="CC36" s="19">
        <f ca="1">IF(Table2[[#This Row],[Column28]]&gt;$CD$6,Table2[[#This Row],[Column2]],0)</f>
        <v>0</v>
      </c>
    </row>
    <row r="37" spans="2:81" x14ac:dyDescent="0.35">
      <c r="B37">
        <f t="shared" ca="1" si="0"/>
        <v>2</v>
      </c>
      <c r="C37" t="str">
        <f ca="1">IF(B36=1,"men","women")</f>
        <v>men</v>
      </c>
      <c r="D37">
        <f t="shared" ca="1" si="2"/>
        <v>39</v>
      </c>
      <c r="E37">
        <f t="shared" ca="1" si="3"/>
        <v>4</v>
      </c>
      <c r="F37" t="str">
        <f ca="1">VLOOKUP(E37,$K$4:$L$10,2)</f>
        <v>IT</v>
      </c>
      <c r="G37">
        <f t="shared" ca="1" si="4"/>
        <v>3</v>
      </c>
      <c r="H37" t="str">
        <f ca="1">VLOOKUP(G37,$N$4:$O$9,2)</f>
        <v>university</v>
      </c>
      <c r="I37">
        <f t="shared" ca="1" si="5"/>
        <v>1</v>
      </c>
      <c r="J37">
        <f t="shared" ca="1" si="1"/>
        <v>3</v>
      </c>
      <c r="Q37">
        <f t="shared" ca="1" si="6"/>
        <v>53590</v>
      </c>
      <c r="R37">
        <f t="shared" ca="1" si="7"/>
        <v>10</v>
      </c>
      <c r="S37" t="str">
        <f ca="1">VLOOKUP(R37,$Y$7:$Z$20,2)</f>
        <v>panji</v>
      </c>
      <c r="T37">
        <f t="shared" ca="1" si="18"/>
        <v>214360</v>
      </c>
      <c r="U37">
        <f t="shared" ca="1" si="9"/>
        <v>10070.124966015212</v>
      </c>
      <c r="V37">
        <f t="shared" ca="1" si="19"/>
        <v>22689.684711879669</v>
      </c>
      <c r="W37">
        <f t="shared" ca="1" si="11"/>
        <v>14526</v>
      </c>
      <c r="X37">
        <f t="shared" ca="1" si="20"/>
        <v>75126.953204959616</v>
      </c>
      <c r="AA37">
        <f t="shared" ca="1" si="21"/>
        <v>33854.370495306212</v>
      </c>
      <c r="AB37">
        <f t="shared" ca="1" si="22"/>
        <v>270904.05520718591</v>
      </c>
      <c r="AC37">
        <f t="shared" ca="1" si="23"/>
        <v>99723.078170974826</v>
      </c>
      <c r="AD37">
        <f t="shared" ca="1" si="24"/>
        <v>171180.97703621109</v>
      </c>
      <c r="AF37" s="7">
        <f ca="1">IF(Table2[[#This Row],[Column1]]="men",1,0)</f>
        <v>1</v>
      </c>
      <c r="AG37" s="8">
        <f ca="1">IF(Table2[[#This Row],[Column1]]="women",1,0)</f>
        <v>0</v>
      </c>
      <c r="AH37" s="8"/>
      <c r="AI37" s="8"/>
      <c r="AJ37" s="9"/>
      <c r="AM37" s="7">
        <f ca="1">IF(Table2[[#This Row],[Column4]]="teaching",1,0)</f>
        <v>0</v>
      </c>
      <c r="AN37" s="8">
        <f ca="1">IF(Table2[[#This Row],[Column4]]="health",1,0)</f>
        <v>0</v>
      </c>
      <c r="AO37" s="8">
        <f ca="1">IF(Table2[[#This Row],[Column4]]="agriculture",1,0)</f>
        <v>0</v>
      </c>
      <c r="AP37" s="8">
        <f ca="1">IF(Table2[[#This Row],[Column4]]="IT",1,0)</f>
        <v>1</v>
      </c>
      <c r="AQ37" s="8">
        <f ca="1">IF(Table2[[#This Row],[Column4]]="construction",1,0)</f>
        <v>0</v>
      </c>
      <c r="AR37" s="8">
        <f ca="1">IF(Table2[[#This Row],[Column4]]="General work",1,0)</f>
        <v>0</v>
      </c>
      <c r="AS37" s="9"/>
      <c r="AU37" s="17">
        <f ca="1">Table2[[#This Row],[Column20]]/Table2[[#This Row],[Column8]]</f>
        <v>7563.2282372932232</v>
      </c>
      <c r="AW37" s="19">
        <f ca="1">IF(Table2[[#This Row],[Column27]]&gt;$AX$7,1,0)</f>
        <v>0</v>
      </c>
      <c r="AY37" s="21">
        <f ca="1">Table2[[#This Row],[Column19]]/Table2[[#This Row],[Column18]]</f>
        <v>4.6977630929348813E-2</v>
      </c>
      <c r="AZ37" s="7">
        <f t="shared" ca="1" si="17"/>
        <v>1</v>
      </c>
      <c r="BA37" s="8"/>
      <c r="BB37" s="7">
        <f ca="1">IF(Table2[[#This Row],[Column17]]="bihar",Table2[[#This Row],[Column15]],0)</f>
        <v>0</v>
      </c>
      <c r="BC37" s="8">
        <f ca="1">IF(Table2[[#This Row],[Column17]]="UP",Table2[[#This Row],[Column15]],0)</f>
        <v>0</v>
      </c>
      <c r="BD37" s="8">
        <f ca="1">IF(Table2[[#This Row],[Column17]]="maharashtra",Table2[[#This Row],[Column15]],0)</f>
        <v>0</v>
      </c>
      <c r="BE37" s="8">
        <f ca="1">IF(Table2[[#This Row],[Column17]]="telangana",Table2[[#This Row],[Column15]],0)</f>
        <v>0</v>
      </c>
      <c r="BF37" s="8">
        <f ca="1">IF(Table2[[#This Row],[Column17]]="delhi",Table2[[#This Row],[Column15]],0)</f>
        <v>0</v>
      </c>
      <c r="BG37" s="8">
        <f ca="1">IF(Table2[[#This Row],[Column17]]="goa",Table2[[#This Row],[Column15]],0)</f>
        <v>0</v>
      </c>
      <c r="BH37" s="8">
        <f ca="1">IF(Table2[[#This Row],[Column17]]="kolkata",Table2[[#This Row],[Column15]],0)</f>
        <v>0</v>
      </c>
      <c r="BI37" s="8">
        <f ca="1">IF(Table2[[#This Row],[Column17]]="patna",Table2[[#This Row],[Column15]],0)</f>
        <v>0</v>
      </c>
      <c r="BJ37" s="8">
        <f ca="1">IF(Table2[[#This Row],[Column17]]="simultala",Table2[[#This Row],[Column15]],0)</f>
        <v>0</v>
      </c>
      <c r="BK37" s="8">
        <f ca="1">IF(Table2[[#This Row],[Column17]]="panji",Table2[[#This Row],[Column15]],0)</f>
        <v>53590</v>
      </c>
      <c r="BL37" s="8">
        <f ca="1">IF(Table2[[#This Row],[Column17]]="bangalore",Table2[[#This Row],[Column15]],0)</f>
        <v>0</v>
      </c>
      <c r="BM37" s="8">
        <f ca="1">IF(Table2[[#This Row],[Column17]]="florida",Table2[[#This Row],[Column15]],0)</f>
        <v>0</v>
      </c>
      <c r="BN37" s="8">
        <f ca="1">IF(Table2[[#This Row],[Column17]]="valmikinagar",Table2[[#This Row],[Column15]],0)</f>
        <v>0</v>
      </c>
      <c r="BO37" s="9">
        <f ca="1">IF(Table2[[#This Row],[Column17]]="gopalganj",Table2[[#This Row],[Column15]],0)</f>
        <v>0</v>
      </c>
      <c r="BP37" s="7">
        <f ca="1">IF(Table2[[#This Row],[Column4]]="teaching",Table2[[#This Row],[Column15]],0)</f>
        <v>0</v>
      </c>
      <c r="BQ37" s="8">
        <f ca="1">IF(Table2[[#This Row],[Column4]]="health",Table2[[#This Row],[Column15]],0)</f>
        <v>0</v>
      </c>
      <c r="BR37" s="8">
        <f ca="1">IF(Table2[[#This Row],[Column4]]="agriculture",Table2[[#This Row],[Column15]],0)</f>
        <v>0</v>
      </c>
      <c r="BS37" s="8">
        <f ca="1">IF(Table2[[#This Row],[Column4]]="IT",Table2[[#This Row],[Column15]],0)</f>
        <v>53590</v>
      </c>
      <c r="BT37" s="8">
        <f ca="1">IF(Table2[[#This Row],[Column4]]="construction",Table2[[#This Row],[Column15]],0)</f>
        <v>0</v>
      </c>
      <c r="BU37" s="9">
        <f ca="1">IF(Table2[[#This Row],[Column4]]="General work",Table2[[#This Row],[Column15]],0)</f>
        <v>0</v>
      </c>
      <c r="BV37" s="19">
        <f ca="1">IF(Table2[[#This Row],[Column27]]&gt;Table2[[#This Row],[Column15]],1,0)</f>
        <v>1</v>
      </c>
      <c r="CC37" s="19">
        <f ca="1">IF(Table2[[#This Row],[Column28]]&gt;$CD$6,Table2[[#This Row],[Column2]],0)</f>
        <v>39</v>
      </c>
    </row>
    <row r="38" spans="2:81" x14ac:dyDescent="0.35">
      <c r="B38">
        <f t="shared" ca="1" si="0"/>
        <v>1</v>
      </c>
      <c r="C38" t="str">
        <f ca="1">IF(B37=1,"men","women")</f>
        <v>women</v>
      </c>
      <c r="D38">
        <f t="shared" ca="1" si="2"/>
        <v>45</v>
      </c>
      <c r="E38">
        <f t="shared" ca="1" si="3"/>
        <v>6</v>
      </c>
      <c r="F38" t="str">
        <f ca="1">VLOOKUP(E38,$K$4:$L$10,2)</f>
        <v>agriculture</v>
      </c>
      <c r="G38">
        <f t="shared" ca="1" si="4"/>
        <v>5</v>
      </c>
      <c r="H38" t="str">
        <f ca="1">VLOOKUP(G38,$N$4:$O$9,2)</f>
        <v>other</v>
      </c>
      <c r="I38">
        <f t="shared" ca="1" si="5"/>
        <v>4</v>
      </c>
      <c r="J38">
        <f t="shared" ca="1" si="1"/>
        <v>3</v>
      </c>
      <c r="Q38">
        <f t="shared" ca="1" si="6"/>
        <v>58832</v>
      </c>
      <c r="R38">
        <f t="shared" ca="1" si="7"/>
        <v>3</v>
      </c>
      <c r="S38" t="str">
        <f ca="1">VLOOKUP(R38,$Y$7:$Z$20,2)</f>
        <v>maharashtra</v>
      </c>
      <c r="T38">
        <f t="shared" ca="1" si="18"/>
        <v>176496</v>
      </c>
      <c r="U38">
        <f t="shared" ca="1" si="9"/>
        <v>59053.451577417749</v>
      </c>
      <c r="V38">
        <f t="shared" ca="1" si="19"/>
        <v>26619.029134826549</v>
      </c>
      <c r="W38">
        <f t="shared" ca="1" si="11"/>
        <v>17233</v>
      </c>
      <c r="X38">
        <f t="shared" ca="1" si="20"/>
        <v>117541.29801318348</v>
      </c>
      <c r="AA38">
        <f t="shared" ca="1" si="21"/>
        <v>7928.1683777269427</v>
      </c>
      <c r="AB38">
        <f t="shared" ca="1" si="22"/>
        <v>211043.19751255351</v>
      </c>
      <c r="AC38">
        <f t="shared" ca="1" si="23"/>
        <v>193827.74959060125</v>
      </c>
      <c r="AD38">
        <f t="shared" ca="1" si="24"/>
        <v>17215.447921952262</v>
      </c>
      <c r="AF38" s="7">
        <f ca="1">IF(Table2[[#This Row],[Column1]]="men",1,0)</f>
        <v>0</v>
      </c>
      <c r="AG38" s="8">
        <f ca="1">IF(Table2[[#This Row],[Column1]]="women",1,0)</f>
        <v>1</v>
      </c>
      <c r="AH38" s="8"/>
      <c r="AI38" s="8"/>
      <c r="AJ38" s="9"/>
      <c r="AM38" s="7">
        <f ca="1">IF(Table2[[#This Row],[Column4]]="teaching",1,0)</f>
        <v>0</v>
      </c>
      <c r="AN38" s="8">
        <f ca="1">IF(Table2[[#This Row],[Column4]]="health",1,0)</f>
        <v>0</v>
      </c>
      <c r="AO38" s="8">
        <f ca="1">IF(Table2[[#This Row],[Column4]]="agriculture",1,0)</f>
        <v>1</v>
      </c>
      <c r="AP38" s="8">
        <f ca="1">IF(Table2[[#This Row],[Column4]]="IT",1,0)</f>
        <v>0</v>
      </c>
      <c r="AQ38" s="8">
        <f ca="1">IF(Table2[[#This Row],[Column4]]="construction",1,0)</f>
        <v>0</v>
      </c>
      <c r="AR38" s="8">
        <f ca="1">IF(Table2[[#This Row],[Column4]]="General work",1,0)</f>
        <v>0</v>
      </c>
      <c r="AS38" s="9"/>
      <c r="AU38" s="17">
        <f ca="1">Table2[[#This Row],[Column20]]/Table2[[#This Row],[Column8]]</f>
        <v>8873.0097116088491</v>
      </c>
      <c r="AW38" s="19">
        <f ca="1">IF(Table2[[#This Row],[Column27]]&gt;$AX$7,1,0)</f>
        <v>1</v>
      </c>
      <c r="AY38" s="21">
        <f ca="1">Table2[[#This Row],[Column19]]/Table2[[#This Row],[Column18]]</f>
        <v>0.33458804492689775</v>
      </c>
      <c r="AZ38" s="7">
        <f t="shared" ca="1" si="17"/>
        <v>0</v>
      </c>
      <c r="BA38" s="8"/>
      <c r="BB38" s="7">
        <f ca="1">IF(Table2[[#This Row],[Column17]]="bihar",Table2[[#This Row],[Column15]],0)</f>
        <v>0</v>
      </c>
      <c r="BC38" s="8">
        <f ca="1">IF(Table2[[#This Row],[Column17]]="UP",Table2[[#This Row],[Column15]],0)</f>
        <v>0</v>
      </c>
      <c r="BD38" s="8">
        <f ca="1">IF(Table2[[#This Row],[Column17]]="maharashtra",Table2[[#This Row],[Column15]],0)</f>
        <v>58832</v>
      </c>
      <c r="BE38" s="8">
        <f ca="1">IF(Table2[[#This Row],[Column17]]="telangana",Table2[[#This Row],[Column15]],0)</f>
        <v>0</v>
      </c>
      <c r="BF38" s="8">
        <f ca="1">IF(Table2[[#This Row],[Column17]]="delhi",Table2[[#This Row],[Column15]],0)</f>
        <v>0</v>
      </c>
      <c r="BG38" s="8">
        <f ca="1">IF(Table2[[#This Row],[Column17]]="goa",Table2[[#This Row],[Column15]],0)</f>
        <v>0</v>
      </c>
      <c r="BH38" s="8">
        <f ca="1">IF(Table2[[#This Row],[Column17]]="kolkata",Table2[[#This Row],[Column15]],0)</f>
        <v>0</v>
      </c>
      <c r="BI38" s="8">
        <f ca="1">IF(Table2[[#This Row],[Column17]]="patna",Table2[[#This Row],[Column15]],0)</f>
        <v>0</v>
      </c>
      <c r="BJ38" s="8">
        <f ca="1">IF(Table2[[#This Row],[Column17]]="simultala",Table2[[#This Row],[Column15]],0)</f>
        <v>0</v>
      </c>
      <c r="BK38" s="8">
        <f ca="1">IF(Table2[[#This Row],[Column17]]="panji",Table2[[#This Row],[Column15]],0)</f>
        <v>0</v>
      </c>
      <c r="BL38" s="8">
        <f ca="1">IF(Table2[[#This Row],[Column17]]="bangalore",Table2[[#This Row],[Column15]],0)</f>
        <v>0</v>
      </c>
      <c r="BM38" s="8">
        <f ca="1">IF(Table2[[#This Row],[Column17]]="florida",Table2[[#This Row],[Column15]],0)</f>
        <v>0</v>
      </c>
      <c r="BN38" s="8">
        <f ca="1">IF(Table2[[#This Row],[Column17]]="valmikinagar",Table2[[#This Row],[Column15]],0)</f>
        <v>0</v>
      </c>
      <c r="BO38" s="9">
        <f ca="1">IF(Table2[[#This Row],[Column17]]="gopalganj",Table2[[#This Row],[Column15]],0)</f>
        <v>0</v>
      </c>
      <c r="BP38" s="7">
        <f ca="1">IF(Table2[[#This Row],[Column4]]="teaching",Table2[[#This Row],[Column15]],0)</f>
        <v>0</v>
      </c>
      <c r="BQ38" s="8">
        <f ca="1">IF(Table2[[#This Row],[Column4]]="health",Table2[[#This Row],[Column15]],0)</f>
        <v>0</v>
      </c>
      <c r="BR38" s="8">
        <f ca="1">IF(Table2[[#This Row],[Column4]]="agriculture",Table2[[#This Row],[Column15]],0)</f>
        <v>58832</v>
      </c>
      <c r="BS38" s="8">
        <f ca="1">IF(Table2[[#This Row],[Column4]]="IT",Table2[[#This Row],[Column15]],0)</f>
        <v>0</v>
      </c>
      <c r="BT38" s="8">
        <f ca="1">IF(Table2[[#This Row],[Column4]]="construction",Table2[[#This Row],[Column15]],0)</f>
        <v>0</v>
      </c>
      <c r="BU38" s="9">
        <f ca="1">IF(Table2[[#This Row],[Column4]]="General work",Table2[[#This Row],[Column15]],0)</f>
        <v>0</v>
      </c>
      <c r="BV38" s="19">
        <f ca="1">IF(Table2[[#This Row],[Column27]]&gt;Table2[[#This Row],[Column15]],1,0)</f>
        <v>1</v>
      </c>
      <c r="CC38" s="19">
        <f ca="1">IF(Table2[[#This Row],[Column28]]&gt;$CD$6,Table2[[#This Row],[Column2]],0)</f>
        <v>45</v>
      </c>
    </row>
    <row r="39" spans="2:81" x14ac:dyDescent="0.35">
      <c r="B39">
        <f t="shared" ca="1" si="0"/>
        <v>1</v>
      </c>
      <c r="C39" t="str">
        <f ca="1">IF(B38=1,"men","women")</f>
        <v>men</v>
      </c>
      <c r="D39">
        <f t="shared" ca="1" si="2"/>
        <v>28</v>
      </c>
      <c r="E39">
        <f t="shared" ca="1" si="3"/>
        <v>2</v>
      </c>
      <c r="F39" t="str">
        <f ca="1">VLOOKUP(E39,$K$4:$L$10,2)</f>
        <v>construction</v>
      </c>
      <c r="G39">
        <f t="shared" ca="1" si="4"/>
        <v>4</v>
      </c>
      <c r="H39" t="str">
        <f ca="1">VLOOKUP(G39,$N$4:$O$9,2)</f>
        <v>technical</v>
      </c>
      <c r="I39">
        <f t="shared" ca="1" si="5"/>
        <v>2</v>
      </c>
      <c r="J39">
        <f t="shared" ca="1" si="1"/>
        <v>2</v>
      </c>
      <c r="Q39">
        <f t="shared" ca="1" si="6"/>
        <v>61763</v>
      </c>
      <c r="R39">
        <f t="shared" ca="1" si="7"/>
        <v>2</v>
      </c>
      <c r="S39" t="str">
        <f ca="1">VLOOKUP(R39,$Y$7:$Z$20,2)</f>
        <v>up</v>
      </c>
      <c r="T39">
        <f t="shared" ca="1" si="18"/>
        <v>247052</v>
      </c>
      <c r="U39">
        <f t="shared" ca="1" si="9"/>
        <v>140404.56609210145</v>
      </c>
      <c r="V39">
        <f t="shared" ca="1" si="19"/>
        <v>14294.168473957725</v>
      </c>
      <c r="W39">
        <f t="shared" ca="1" si="11"/>
        <v>3794</v>
      </c>
      <c r="X39">
        <f t="shared" ca="1" si="20"/>
        <v>71357.310648387254</v>
      </c>
      <c r="AA39">
        <f t="shared" ca="1" si="21"/>
        <v>45022.556102435788</v>
      </c>
      <c r="AB39">
        <f t="shared" ca="1" si="22"/>
        <v>306368.72457639349</v>
      </c>
      <c r="AC39">
        <f t="shared" ca="1" si="23"/>
        <v>215555.87674048869</v>
      </c>
      <c r="AD39">
        <f t="shared" ca="1" si="24"/>
        <v>90812.847835904802</v>
      </c>
      <c r="AF39" s="7">
        <f ca="1">IF(Table2[[#This Row],[Column1]]="men",1,0)</f>
        <v>1</v>
      </c>
      <c r="AG39" s="8">
        <f ca="1">IF(Table2[[#This Row],[Column1]]="women",1,0)</f>
        <v>0</v>
      </c>
      <c r="AH39" s="8"/>
      <c r="AI39" s="8"/>
      <c r="AJ39" s="9"/>
      <c r="AM39" s="7">
        <f ca="1">IF(Table2[[#This Row],[Column4]]="teaching",1,0)</f>
        <v>0</v>
      </c>
      <c r="AN39" s="8">
        <f ca="1">IF(Table2[[#This Row],[Column4]]="health",1,0)</f>
        <v>0</v>
      </c>
      <c r="AO39" s="8">
        <f ca="1">IF(Table2[[#This Row],[Column4]]="agriculture",1,0)</f>
        <v>0</v>
      </c>
      <c r="AP39" s="8">
        <f ca="1">IF(Table2[[#This Row],[Column4]]="IT",1,0)</f>
        <v>0</v>
      </c>
      <c r="AQ39" s="8">
        <f ca="1">IF(Table2[[#This Row],[Column4]]="construction",1,0)</f>
        <v>1</v>
      </c>
      <c r="AR39" s="8">
        <f ca="1">IF(Table2[[#This Row],[Column4]]="General work",1,0)</f>
        <v>0</v>
      </c>
      <c r="AS39" s="9"/>
      <c r="AU39" s="17">
        <f ca="1">Table2[[#This Row],[Column20]]/Table2[[#This Row],[Column8]]</f>
        <v>7147.0842369788625</v>
      </c>
      <c r="AW39" s="19">
        <f ca="1">IF(Table2[[#This Row],[Column27]]&gt;$AX$7,1,0)</f>
        <v>1</v>
      </c>
      <c r="AY39" s="21">
        <f ca="1">Table2[[#This Row],[Column19]]/Table2[[#This Row],[Column18]]</f>
        <v>0.56831989254125226</v>
      </c>
      <c r="AZ39" s="7">
        <f t="shared" ca="1" si="17"/>
        <v>0</v>
      </c>
      <c r="BA39" s="8"/>
      <c r="BB39" s="7">
        <f ca="1">IF(Table2[[#This Row],[Column17]]="bihar",Table2[[#This Row],[Column15]],0)</f>
        <v>0</v>
      </c>
      <c r="BC39" s="8">
        <f ca="1">IF(Table2[[#This Row],[Column17]]="UP",Table2[[#This Row],[Column15]],0)</f>
        <v>61763</v>
      </c>
      <c r="BD39" s="8">
        <f ca="1">IF(Table2[[#This Row],[Column17]]="maharashtra",Table2[[#This Row],[Column15]],0)</f>
        <v>0</v>
      </c>
      <c r="BE39" s="8">
        <f ca="1">IF(Table2[[#This Row],[Column17]]="telangana",Table2[[#This Row],[Column15]],0)</f>
        <v>0</v>
      </c>
      <c r="BF39" s="8">
        <f ca="1">IF(Table2[[#This Row],[Column17]]="delhi",Table2[[#This Row],[Column15]],0)</f>
        <v>0</v>
      </c>
      <c r="BG39" s="8">
        <f ca="1">IF(Table2[[#This Row],[Column17]]="goa",Table2[[#This Row],[Column15]],0)</f>
        <v>0</v>
      </c>
      <c r="BH39" s="8">
        <f ca="1">IF(Table2[[#This Row],[Column17]]="kolkata",Table2[[#This Row],[Column15]],0)</f>
        <v>0</v>
      </c>
      <c r="BI39" s="8">
        <f ca="1">IF(Table2[[#This Row],[Column17]]="patna",Table2[[#This Row],[Column15]],0)</f>
        <v>0</v>
      </c>
      <c r="BJ39" s="8">
        <f ca="1">IF(Table2[[#This Row],[Column17]]="simultala",Table2[[#This Row],[Column15]],0)</f>
        <v>0</v>
      </c>
      <c r="BK39" s="8">
        <f ca="1">IF(Table2[[#This Row],[Column17]]="panji",Table2[[#This Row],[Column15]],0)</f>
        <v>0</v>
      </c>
      <c r="BL39" s="8">
        <f ca="1">IF(Table2[[#This Row],[Column17]]="bangalore",Table2[[#This Row],[Column15]],0)</f>
        <v>0</v>
      </c>
      <c r="BM39" s="8">
        <f ca="1">IF(Table2[[#This Row],[Column17]]="florida",Table2[[#This Row],[Column15]],0)</f>
        <v>0</v>
      </c>
      <c r="BN39" s="8">
        <f ca="1">IF(Table2[[#This Row],[Column17]]="valmikinagar",Table2[[#This Row],[Column15]],0)</f>
        <v>0</v>
      </c>
      <c r="BO39" s="9">
        <f ca="1">IF(Table2[[#This Row],[Column17]]="gopalganj",Table2[[#This Row],[Column15]],0)</f>
        <v>0</v>
      </c>
      <c r="BP39" s="7">
        <f ca="1">IF(Table2[[#This Row],[Column4]]="teaching",Table2[[#This Row],[Column15]],0)</f>
        <v>0</v>
      </c>
      <c r="BQ39" s="8">
        <f ca="1">IF(Table2[[#This Row],[Column4]]="health",Table2[[#This Row],[Column15]],0)</f>
        <v>0</v>
      </c>
      <c r="BR39" s="8">
        <f ca="1">IF(Table2[[#This Row],[Column4]]="agriculture",Table2[[#This Row],[Column15]],0)</f>
        <v>0</v>
      </c>
      <c r="BS39" s="8">
        <f ca="1">IF(Table2[[#This Row],[Column4]]="IT",Table2[[#This Row],[Column15]],0)</f>
        <v>0</v>
      </c>
      <c r="BT39" s="8">
        <f ca="1">IF(Table2[[#This Row],[Column4]]="construction",Table2[[#This Row],[Column15]],0)</f>
        <v>61763</v>
      </c>
      <c r="BU39" s="9">
        <f ca="1">IF(Table2[[#This Row],[Column4]]="General work",Table2[[#This Row],[Column15]],0)</f>
        <v>0</v>
      </c>
      <c r="BV39" s="19">
        <f ca="1">IF(Table2[[#This Row],[Column27]]&gt;Table2[[#This Row],[Column15]],1,0)</f>
        <v>1</v>
      </c>
      <c r="CC39" s="19">
        <f ca="1">IF(Table2[[#This Row],[Column28]]&gt;$CD$6,Table2[[#This Row],[Column2]],0)</f>
        <v>28</v>
      </c>
    </row>
    <row r="40" spans="2:81" x14ac:dyDescent="0.35">
      <c r="B40">
        <f t="shared" ca="1" si="0"/>
        <v>2</v>
      </c>
      <c r="C40" t="str">
        <f ca="1">IF(B39=1,"men","women")</f>
        <v>men</v>
      </c>
      <c r="D40">
        <f t="shared" ca="1" si="2"/>
        <v>32</v>
      </c>
      <c r="E40">
        <f t="shared" ca="1" si="3"/>
        <v>6</v>
      </c>
      <c r="F40" t="str">
        <f ca="1">VLOOKUP(E40,$K$4:$L$10,2)</f>
        <v>agriculture</v>
      </c>
      <c r="G40">
        <f t="shared" ca="1" si="4"/>
        <v>1</v>
      </c>
      <c r="H40" t="str">
        <f ca="1">VLOOKUP(G40,$N$4:$O$9,2)</f>
        <v>high school</v>
      </c>
      <c r="I40">
        <f t="shared" ca="1" si="5"/>
        <v>4</v>
      </c>
      <c r="J40">
        <f t="shared" ca="1" si="1"/>
        <v>3</v>
      </c>
      <c r="Q40">
        <f t="shared" ca="1" si="6"/>
        <v>35908</v>
      </c>
      <c r="R40">
        <f t="shared" ca="1" si="7"/>
        <v>2</v>
      </c>
      <c r="S40" t="str">
        <f ca="1">VLOOKUP(R40,$Y$7:$Z$20,2)</f>
        <v>up</v>
      </c>
      <c r="T40">
        <f t="shared" ca="1" si="18"/>
        <v>215448</v>
      </c>
      <c r="U40">
        <f t="shared" ca="1" si="9"/>
        <v>102073.85127963075</v>
      </c>
      <c r="V40">
        <f t="shared" ca="1" si="19"/>
        <v>59136.781146002912</v>
      </c>
      <c r="W40">
        <f t="shared" ca="1" si="11"/>
        <v>39853</v>
      </c>
      <c r="X40">
        <f t="shared" ca="1" si="20"/>
        <v>42959.909188554251</v>
      </c>
      <c r="AA40">
        <f t="shared" ca="1" si="21"/>
        <v>50497.355743221313</v>
      </c>
      <c r="AB40">
        <f t="shared" ca="1" si="22"/>
        <v>325082.13688922423</v>
      </c>
      <c r="AC40">
        <f t="shared" ca="1" si="23"/>
        <v>184886.76046818498</v>
      </c>
      <c r="AD40">
        <f t="shared" ca="1" si="24"/>
        <v>140195.37642103925</v>
      </c>
      <c r="AF40" s="7">
        <f ca="1">IF(Table2[[#This Row],[Column1]]="men",1,0)</f>
        <v>1</v>
      </c>
      <c r="AG40" s="8">
        <f ca="1">IF(Table2[[#This Row],[Column1]]="women",1,0)</f>
        <v>0</v>
      </c>
      <c r="AH40" s="8"/>
      <c r="AI40" s="8"/>
      <c r="AJ40" s="9"/>
      <c r="AM40" s="7">
        <f ca="1">IF(Table2[[#This Row],[Column4]]="teaching",1,0)</f>
        <v>0</v>
      </c>
      <c r="AN40" s="8">
        <f ca="1">IF(Table2[[#This Row],[Column4]]="health",1,0)</f>
        <v>0</v>
      </c>
      <c r="AO40" s="8">
        <f ca="1">IF(Table2[[#This Row],[Column4]]="agriculture",1,0)</f>
        <v>1</v>
      </c>
      <c r="AP40" s="8">
        <f ca="1">IF(Table2[[#This Row],[Column4]]="IT",1,0)</f>
        <v>0</v>
      </c>
      <c r="AQ40" s="8">
        <f ca="1">IF(Table2[[#This Row],[Column4]]="construction",1,0)</f>
        <v>0</v>
      </c>
      <c r="AR40" s="8">
        <f ca="1">IF(Table2[[#This Row],[Column4]]="General work",1,0)</f>
        <v>0</v>
      </c>
      <c r="AS40" s="9"/>
      <c r="AU40" s="17">
        <f ca="1">Table2[[#This Row],[Column20]]/Table2[[#This Row],[Column8]]</f>
        <v>19712.260382000972</v>
      </c>
      <c r="AW40" s="19">
        <f ca="1">IF(Table2[[#This Row],[Column27]]&gt;$AX$7,1,0)</f>
        <v>1</v>
      </c>
      <c r="AY40" s="21">
        <f ca="1">Table2[[#This Row],[Column19]]/Table2[[#This Row],[Column18]]</f>
        <v>0.47377488433232495</v>
      </c>
      <c r="AZ40" s="7">
        <f t="shared" ca="1" si="17"/>
        <v>0</v>
      </c>
      <c r="BA40" s="8"/>
      <c r="BB40" s="7">
        <f ca="1">IF(Table2[[#This Row],[Column17]]="bihar",Table2[[#This Row],[Column15]],0)</f>
        <v>0</v>
      </c>
      <c r="BC40" s="8">
        <f ca="1">IF(Table2[[#This Row],[Column17]]="UP",Table2[[#This Row],[Column15]],0)</f>
        <v>35908</v>
      </c>
      <c r="BD40" s="8">
        <f ca="1">IF(Table2[[#This Row],[Column17]]="maharashtra",Table2[[#This Row],[Column15]],0)</f>
        <v>0</v>
      </c>
      <c r="BE40" s="8">
        <f ca="1">IF(Table2[[#This Row],[Column17]]="telangana",Table2[[#This Row],[Column15]],0)</f>
        <v>0</v>
      </c>
      <c r="BF40" s="8">
        <f ca="1">IF(Table2[[#This Row],[Column17]]="delhi",Table2[[#This Row],[Column15]],0)</f>
        <v>0</v>
      </c>
      <c r="BG40" s="8">
        <f ca="1">IF(Table2[[#This Row],[Column17]]="goa",Table2[[#This Row],[Column15]],0)</f>
        <v>0</v>
      </c>
      <c r="BH40" s="8">
        <f ca="1">IF(Table2[[#This Row],[Column17]]="kolkata",Table2[[#This Row],[Column15]],0)</f>
        <v>0</v>
      </c>
      <c r="BI40" s="8">
        <f ca="1">IF(Table2[[#This Row],[Column17]]="patna",Table2[[#This Row],[Column15]],0)</f>
        <v>0</v>
      </c>
      <c r="BJ40" s="8">
        <f ca="1">IF(Table2[[#This Row],[Column17]]="simultala",Table2[[#This Row],[Column15]],0)</f>
        <v>0</v>
      </c>
      <c r="BK40" s="8">
        <f ca="1">IF(Table2[[#This Row],[Column17]]="panji",Table2[[#This Row],[Column15]],0)</f>
        <v>0</v>
      </c>
      <c r="BL40" s="8">
        <f ca="1">IF(Table2[[#This Row],[Column17]]="bangalore",Table2[[#This Row],[Column15]],0)</f>
        <v>0</v>
      </c>
      <c r="BM40" s="8">
        <f ca="1">IF(Table2[[#This Row],[Column17]]="florida",Table2[[#This Row],[Column15]],0)</f>
        <v>0</v>
      </c>
      <c r="BN40" s="8">
        <f ca="1">IF(Table2[[#This Row],[Column17]]="valmikinagar",Table2[[#This Row],[Column15]],0)</f>
        <v>0</v>
      </c>
      <c r="BO40" s="9">
        <f ca="1">IF(Table2[[#This Row],[Column17]]="gopalganj",Table2[[#This Row],[Column15]],0)</f>
        <v>0</v>
      </c>
      <c r="BP40" s="7">
        <f ca="1">IF(Table2[[#This Row],[Column4]]="teaching",Table2[[#This Row],[Column15]],0)</f>
        <v>0</v>
      </c>
      <c r="BQ40" s="8">
        <f ca="1">IF(Table2[[#This Row],[Column4]]="health",Table2[[#This Row],[Column15]],0)</f>
        <v>0</v>
      </c>
      <c r="BR40" s="8">
        <f ca="1">IF(Table2[[#This Row],[Column4]]="agriculture",Table2[[#This Row],[Column15]],0)</f>
        <v>35908</v>
      </c>
      <c r="BS40" s="8">
        <f ca="1">IF(Table2[[#This Row],[Column4]]="IT",Table2[[#This Row],[Column15]],0)</f>
        <v>0</v>
      </c>
      <c r="BT40" s="8">
        <f ca="1">IF(Table2[[#This Row],[Column4]]="construction",Table2[[#This Row],[Column15]],0)</f>
        <v>0</v>
      </c>
      <c r="BU40" s="9">
        <f ca="1">IF(Table2[[#This Row],[Column4]]="General work",Table2[[#This Row],[Column15]],0)</f>
        <v>0</v>
      </c>
      <c r="BV40" s="19">
        <f ca="1">IF(Table2[[#This Row],[Column27]]&gt;Table2[[#This Row],[Column15]],1,0)</f>
        <v>1</v>
      </c>
      <c r="CC40" s="19">
        <f ca="1">IF(Table2[[#This Row],[Column28]]&gt;$CD$6,Table2[[#This Row],[Column2]],0)</f>
        <v>32</v>
      </c>
    </row>
    <row r="41" spans="2:81" x14ac:dyDescent="0.35">
      <c r="B41">
        <f t="shared" ca="1" si="0"/>
        <v>1</v>
      </c>
      <c r="C41" t="str">
        <f ca="1">IF(B40=1,"men","women")</f>
        <v>women</v>
      </c>
      <c r="D41">
        <f t="shared" ca="1" si="2"/>
        <v>27</v>
      </c>
      <c r="E41">
        <f t="shared" ca="1" si="3"/>
        <v>1</v>
      </c>
      <c r="F41" t="str">
        <f ca="1">VLOOKUP(E41,$K$4:$L$10,2)</f>
        <v xml:space="preserve">health </v>
      </c>
      <c r="G41">
        <f t="shared" ca="1" si="4"/>
        <v>1</v>
      </c>
      <c r="H41" t="str">
        <f ca="1">VLOOKUP(G41,$N$4:$O$9,2)</f>
        <v>high school</v>
      </c>
      <c r="I41">
        <f t="shared" ca="1" si="5"/>
        <v>0</v>
      </c>
      <c r="J41">
        <f t="shared" ca="1" si="1"/>
        <v>1</v>
      </c>
      <c r="Q41">
        <f t="shared" ca="1" si="6"/>
        <v>42490</v>
      </c>
      <c r="R41">
        <f t="shared" ca="1" si="7"/>
        <v>3</v>
      </c>
      <c r="S41" t="str">
        <f ca="1">VLOOKUP(R41,$Y$7:$Z$20,2)</f>
        <v>maharashtra</v>
      </c>
      <c r="T41">
        <f t="shared" ca="1" si="18"/>
        <v>212450</v>
      </c>
      <c r="U41">
        <f t="shared" ca="1" si="9"/>
        <v>48507.014783566032</v>
      </c>
      <c r="V41">
        <f t="shared" ca="1" si="19"/>
        <v>42198.04057613953</v>
      </c>
      <c r="W41">
        <f t="shared" ca="1" si="11"/>
        <v>31685</v>
      </c>
      <c r="X41">
        <f t="shared" ca="1" si="20"/>
        <v>20071.12060988446</v>
      </c>
      <c r="AA41">
        <f t="shared" ca="1" si="21"/>
        <v>32051.87729318229</v>
      </c>
      <c r="AB41">
        <f t="shared" ca="1" si="22"/>
        <v>286699.91786932183</v>
      </c>
      <c r="AC41">
        <f t="shared" ca="1" si="23"/>
        <v>100263.13539345049</v>
      </c>
      <c r="AD41">
        <f t="shared" ca="1" si="24"/>
        <v>186436.78247587133</v>
      </c>
      <c r="AF41" s="7">
        <f ca="1">IF(Table2[[#This Row],[Column1]]="men",1,0)</f>
        <v>0</v>
      </c>
      <c r="AG41" s="8">
        <f ca="1">IF(Table2[[#This Row],[Column1]]="women",1,0)</f>
        <v>1</v>
      </c>
      <c r="AH41" s="8"/>
      <c r="AI41" s="8"/>
      <c r="AJ41" s="9"/>
      <c r="AM41" s="7">
        <f ca="1">IF(Table2[[#This Row],[Column4]]="teaching",1,0)</f>
        <v>0</v>
      </c>
      <c r="AN41" s="8">
        <f ca="1">IF(Table2[[#This Row],[Column4]]="health",1,0)</f>
        <v>0</v>
      </c>
      <c r="AO41" s="8">
        <f ca="1">IF(Table2[[#This Row],[Column4]]="agriculture",1,0)</f>
        <v>0</v>
      </c>
      <c r="AP41" s="8">
        <f ca="1">IF(Table2[[#This Row],[Column4]]="IT",1,0)</f>
        <v>0</v>
      </c>
      <c r="AQ41" s="8">
        <f ca="1">IF(Table2[[#This Row],[Column4]]="construction",1,0)</f>
        <v>0</v>
      </c>
      <c r="AR41" s="8">
        <f ca="1">IF(Table2[[#This Row],[Column4]]="General work",1,0)</f>
        <v>0</v>
      </c>
      <c r="AS41" s="9"/>
      <c r="AU41" s="17">
        <f ca="1">Table2[[#This Row],[Column20]]/Table2[[#This Row],[Column8]]</f>
        <v>42198.04057613953</v>
      </c>
      <c r="AW41" s="19">
        <f ca="1">IF(Table2[[#This Row],[Column27]]&gt;$AX$7,1,0)</f>
        <v>1</v>
      </c>
      <c r="AY41" s="21">
        <f ca="1">Table2[[#This Row],[Column19]]/Table2[[#This Row],[Column18]]</f>
        <v>0.22832202769388577</v>
      </c>
      <c r="AZ41" s="7">
        <f t="shared" ca="1" si="17"/>
        <v>0</v>
      </c>
      <c r="BA41" s="8"/>
      <c r="BB41" s="7">
        <f ca="1">IF(Table2[[#This Row],[Column17]]="bihar",Table2[[#This Row],[Column15]],0)</f>
        <v>0</v>
      </c>
      <c r="BC41" s="8">
        <f ca="1">IF(Table2[[#This Row],[Column17]]="UP",Table2[[#This Row],[Column15]],0)</f>
        <v>0</v>
      </c>
      <c r="BD41" s="8">
        <f ca="1">IF(Table2[[#This Row],[Column17]]="maharashtra",Table2[[#This Row],[Column15]],0)</f>
        <v>42490</v>
      </c>
      <c r="BE41" s="8">
        <f ca="1">IF(Table2[[#This Row],[Column17]]="telangana",Table2[[#This Row],[Column15]],0)</f>
        <v>0</v>
      </c>
      <c r="BF41" s="8">
        <f ca="1">IF(Table2[[#This Row],[Column17]]="delhi",Table2[[#This Row],[Column15]],0)</f>
        <v>0</v>
      </c>
      <c r="BG41" s="8">
        <f ca="1">IF(Table2[[#This Row],[Column17]]="goa",Table2[[#This Row],[Column15]],0)</f>
        <v>0</v>
      </c>
      <c r="BH41" s="8">
        <f ca="1">IF(Table2[[#This Row],[Column17]]="kolkata",Table2[[#This Row],[Column15]],0)</f>
        <v>0</v>
      </c>
      <c r="BI41" s="8">
        <f ca="1">IF(Table2[[#This Row],[Column17]]="patna",Table2[[#This Row],[Column15]],0)</f>
        <v>0</v>
      </c>
      <c r="BJ41" s="8">
        <f ca="1">IF(Table2[[#This Row],[Column17]]="simultala",Table2[[#This Row],[Column15]],0)</f>
        <v>0</v>
      </c>
      <c r="BK41" s="8">
        <f ca="1">IF(Table2[[#This Row],[Column17]]="panji",Table2[[#This Row],[Column15]],0)</f>
        <v>0</v>
      </c>
      <c r="BL41" s="8">
        <f ca="1">IF(Table2[[#This Row],[Column17]]="bangalore",Table2[[#This Row],[Column15]],0)</f>
        <v>0</v>
      </c>
      <c r="BM41" s="8">
        <f ca="1">IF(Table2[[#This Row],[Column17]]="florida",Table2[[#This Row],[Column15]],0)</f>
        <v>0</v>
      </c>
      <c r="BN41" s="8">
        <f ca="1">IF(Table2[[#This Row],[Column17]]="valmikinagar",Table2[[#This Row],[Column15]],0)</f>
        <v>0</v>
      </c>
      <c r="BO41" s="9">
        <f ca="1">IF(Table2[[#This Row],[Column17]]="gopalganj",Table2[[#This Row],[Column15]],0)</f>
        <v>0</v>
      </c>
      <c r="BP41" s="7">
        <f ca="1">IF(Table2[[#This Row],[Column4]]="teaching",Table2[[#This Row],[Column15]],0)</f>
        <v>0</v>
      </c>
      <c r="BQ41" s="8">
        <f ca="1">IF(Table2[[#This Row],[Column4]]="health",Table2[[#This Row],[Column15]],0)</f>
        <v>0</v>
      </c>
      <c r="BR41" s="8">
        <f ca="1">IF(Table2[[#This Row],[Column4]]="agriculture",Table2[[#This Row],[Column15]],0)</f>
        <v>0</v>
      </c>
      <c r="BS41" s="8">
        <f ca="1">IF(Table2[[#This Row],[Column4]]="IT",Table2[[#This Row],[Column15]],0)</f>
        <v>0</v>
      </c>
      <c r="BT41" s="8">
        <f ca="1">IF(Table2[[#This Row],[Column4]]="construction",Table2[[#This Row],[Column15]],0)</f>
        <v>0</v>
      </c>
      <c r="BU41" s="9">
        <f ca="1">IF(Table2[[#This Row],[Column4]]="General work",Table2[[#This Row],[Column15]],0)</f>
        <v>0</v>
      </c>
      <c r="BV41" s="19">
        <f ca="1">IF(Table2[[#This Row],[Column27]]&gt;Table2[[#This Row],[Column15]],1,0)</f>
        <v>1</v>
      </c>
      <c r="CC41" s="19">
        <f ca="1">IF(Table2[[#This Row],[Column28]]&gt;$CD$6,Table2[[#This Row],[Column2]],0)</f>
        <v>27</v>
      </c>
    </row>
    <row r="42" spans="2:81" x14ac:dyDescent="0.35">
      <c r="B42">
        <f t="shared" ca="1" si="0"/>
        <v>2</v>
      </c>
      <c r="C42" t="str">
        <f ca="1">IF(B41=1,"men","women")</f>
        <v>men</v>
      </c>
      <c r="D42">
        <f t="shared" ca="1" si="2"/>
        <v>45</v>
      </c>
      <c r="E42">
        <f t="shared" ca="1" si="3"/>
        <v>2</v>
      </c>
      <c r="F42" t="str">
        <f ca="1">VLOOKUP(E42,$K$4:$L$10,2)</f>
        <v>construction</v>
      </c>
      <c r="G42">
        <f t="shared" ca="1" si="4"/>
        <v>3</v>
      </c>
      <c r="H42" t="str">
        <f ca="1">VLOOKUP(G42,$N$4:$O$9,2)</f>
        <v>university</v>
      </c>
      <c r="I42">
        <f t="shared" ca="1" si="5"/>
        <v>4</v>
      </c>
      <c r="J42">
        <f t="shared" ca="1" si="1"/>
        <v>3</v>
      </c>
      <c r="Q42">
        <f t="shared" ca="1" si="6"/>
        <v>59679</v>
      </c>
      <c r="R42">
        <f t="shared" ca="1" si="7"/>
        <v>5</v>
      </c>
      <c r="S42" t="str">
        <f ca="1">VLOOKUP(R42,$Y$7:$Z$20,2)</f>
        <v>delhi</v>
      </c>
      <c r="T42">
        <f t="shared" ca="1" si="18"/>
        <v>298395</v>
      </c>
      <c r="U42">
        <f t="shared" ca="1" si="9"/>
        <v>34192.627414651361</v>
      </c>
      <c r="V42">
        <f t="shared" ca="1" si="19"/>
        <v>140953.57587076971</v>
      </c>
      <c r="W42">
        <f t="shared" ca="1" si="11"/>
        <v>100033</v>
      </c>
      <c r="X42">
        <f t="shared" ca="1" si="20"/>
        <v>105412.75403720659</v>
      </c>
      <c r="AA42">
        <f t="shared" ca="1" si="21"/>
        <v>49370.872732319942</v>
      </c>
      <c r="AB42">
        <f t="shared" ca="1" si="22"/>
        <v>488719.44860308961</v>
      </c>
      <c r="AC42">
        <f t="shared" ca="1" si="23"/>
        <v>239638.38145185795</v>
      </c>
      <c r="AD42">
        <f t="shared" ca="1" si="24"/>
        <v>249081.06715123166</v>
      </c>
      <c r="AF42" s="7">
        <f ca="1">IF(Table2[[#This Row],[Column1]]="men",1,0)</f>
        <v>1</v>
      </c>
      <c r="AG42" s="8">
        <f ca="1">IF(Table2[[#This Row],[Column1]]="women",1,0)</f>
        <v>0</v>
      </c>
      <c r="AH42" s="8"/>
      <c r="AI42" s="8"/>
      <c r="AJ42" s="9"/>
      <c r="AM42" s="7">
        <f ca="1">IF(Table2[[#This Row],[Column4]]="teaching",1,0)</f>
        <v>0</v>
      </c>
      <c r="AN42" s="8">
        <f ca="1">IF(Table2[[#This Row],[Column4]]="health",1,0)</f>
        <v>0</v>
      </c>
      <c r="AO42" s="8">
        <f ca="1">IF(Table2[[#This Row],[Column4]]="agriculture",1,0)</f>
        <v>0</v>
      </c>
      <c r="AP42" s="8">
        <f ca="1">IF(Table2[[#This Row],[Column4]]="IT",1,0)</f>
        <v>0</v>
      </c>
      <c r="AQ42" s="8">
        <f ca="1">IF(Table2[[#This Row],[Column4]]="construction",1,0)</f>
        <v>1</v>
      </c>
      <c r="AR42" s="8">
        <f ca="1">IF(Table2[[#This Row],[Column4]]="General work",1,0)</f>
        <v>0</v>
      </c>
      <c r="AS42" s="9"/>
      <c r="AU42" s="17">
        <f ca="1">Table2[[#This Row],[Column20]]/Table2[[#This Row],[Column8]]</f>
        <v>46984.52529025657</v>
      </c>
      <c r="AW42" s="19">
        <f ca="1">IF(Table2[[#This Row],[Column27]]&gt;$AX$7,1,0)</f>
        <v>1</v>
      </c>
      <c r="AY42" s="21">
        <f ca="1">Table2[[#This Row],[Column19]]/Table2[[#This Row],[Column18]]</f>
        <v>0.11458847304630225</v>
      </c>
      <c r="AZ42" s="7">
        <f t="shared" ca="1" si="17"/>
        <v>1</v>
      </c>
      <c r="BA42" s="8"/>
      <c r="BB42" s="7">
        <f ca="1">IF(Table2[[#This Row],[Column17]]="bihar",Table2[[#This Row],[Column15]],0)</f>
        <v>0</v>
      </c>
      <c r="BC42" s="8">
        <f ca="1">IF(Table2[[#This Row],[Column17]]="UP",Table2[[#This Row],[Column15]],0)</f>
        <v>0</v>
      </c>
      <c r="BD42" s="8">
        <f ca="1">IF(Table2[[#This Row],[Column17]]="maharashtra",Table2[[#This Row],[Column15]],0)</f>
        <v>0</v>
      </c>
      <c r="BE42" s="8">
        <f ca="1">IF(Table2[[#This Row],[Column17]]="telangana",Table2[[#This Row],[Column15]],0)</f>
        <v>0</v>
      </c>
      <c r="BF42" s="8">
        <f ca="1">IF(Table2[[#This Row],[Column17]]="delhi",Table2[[#This Row],[Column15]],0)</f>
        <v>59679</v>
      </c>
      <c r="BG42" s="8">
        <f ca="1">IF(Table2[[#This Row],[Column17]]="goa",Table2[[#This Row],[Column15]],0)</f>
        <v>0</v>
      </c>
      <c r="BH42" s="8">
        <f ca="1">IF(Table2[[#This Row],[Column17]]="kolkata",Table2[[#This Row],[Column15]],0)</f>
        <v>0</v>
      </c>
      <c r="BI42" s="8">
        <f ca="1">IF(Table2[[#This Row],[Column17]]="patna",Table2[[#This Row],[Column15]],0)</f>
        <v>0</v>
      </c>
      <c r="BJ42" s="8">
        <f ca="1">IF(Table2[[#This Row],[Column17]]="simultala",Table2[[#This Row],[Column15]],0)</f>
        <v>0</v>
      </c>
      <c r="BK42" s="8">
        <f ca="1">IF(Table2[[#This Row],[Column17]]="panji",Table2[[#This Row],[Column15]],0)</f>
        <v>0</v>
      </c>
      <c r="BL42" s="8">
        <f ca="1">IF(Table2[[#This Row],[Column17]]="bangalore",Table2[[#This Row],[Column15]],0)</f>
        <v>0</v>
      </c>
      <c r="BM42" s="8">
        <f ca="1">IF(Table2[[#This Row],[Column17]]="florida",Table2[[#This Row],[Column15]],0)</f>
        <v>0</v>
      </c>
      <c r="BN42" s="8">
        <f ca="1">IF(Table2[[#This Row],[Column17]]="valmikinagar",Table2[[#This Row],[Column15]],0)</f>
        <v>0</v>
      </c>
      <c r="BO42" s="9">
        <f ca="1">IF(Table2[[#This Row],[Column17]]="gopalganj",Table2[[#This Row],[Column15]],0)</f>
        <v>0</v>
      </c>
      <c r="BP42" s="7">
        <f ca="1">IF(Table2[[#This Row],[Column4]]="teaching",Table2[[#This Row],[Column15]],0)</f>
        <v>0</v>
      </c>
      <c r="BQ42" s="8">
        <f ca="1">IF(Table2[[#This Row],[Column4]]="health",Table2[[#This Row],[Column15]],0)</f>
        <v>0</v>
      </c>
      <c r="BR42" s="8">
        <f ca="1">IF(Table2[[#This Row],[Column4]]="agriculture",Table2[[#This Row],[Column15]],0)</f>
        <v>0</v>
      </c>
      <c r="BS42" s="8">
        <f ca="1">IF(Table2[[#This Row],[Column4]]="IT",Table2[[#This Row],[Column15]],0)</f>
        <v>0</v>
      </c>
      <c r="BT42" s="8">
        <f ca="1">IF(Table2[[#This Row],[Column4]]="construction",Table2[[#This Row],[Column15]],0)</f>
        <v>59679</v>
      </c>
      <c r="BU42" s="9">
        <f ca="1">IF(Table2[[#This Row],[Column4]]="General work",Table2[[#This Row],[Column15]],0)</f>
        <v>0</v>
      </c>
      <c r="BV42" s="19">
        <f ca="1">IF(Table2[[#This Row],[Column27]]&gt;Table2[[#This Row],[Column15]],1,0)</f>
        <v>1</v>
      </c>
      <c r="CC42" s="19">
        <f ca="1">IF(Table2[[#This Row],[Column28]]&gt;$CD$6,Table2[[#This Row],[Column2]],0)</f>
        <v>45</v>
      </c>
    </row>
    <row r="43" spans="2:81" x14ac:dyDescent="0.35">
      <c r="B43">
        <f t="shared" ca="1" si="0"/>
        <v>2</v>
      </c>
      <c r="C43" t="str">
        <f ca="1">IF(B42=1,"men","women")</f>
        <v>women</v>
      </c>
      <c r="D43">
        <f t="shared" ca="1" si="2"/>
        <v>33</v>
      </c>
      <c r="E43">
        <f t="shared" ca="1" si="3"/>
        <v>6</v>
      </c>
      <c r="F43" t="str">
        <f ca="1">VLOOKUP(E43,$K$4:$L$10,2)</f>
        <v>agriculture</v>
      </c>
      <c r="G43">
        <f t="shared" ca="1" si="4"/>
        <v>1</v>
      </c>
      <c r="H43" t="str">
        <f ca="1">VLOOKUP(G43,$N$4:$O$9,2)</f>
        <v>high school</v>
      </c>
      <c r="I43">
        <f t="shared" ca="1" si="5"/>
        <v>3</v>
      </c>
      <c r="J43">
        <f t="shared" ca="1" si="1"/>
        <v>1</v>
      </c>
      <c r="Q43">
        <f t="shared" ca="1" si="6"/>
        <v>52295</v>
      </c>
      <c r="R43">
        <f t="shared" ca="1" si="7"/>
        <v>3</v>
      </c>
      <c r="S43" t="str">
        <f ca="1">VLOOKUP(R43,$Y$7:$Z$20,2)</f>
        <v>maharashtra</v>
      </c>
      <c r="T43">
        <f t="shared" ca="1" si="18"/>
        <v>209180</v>
      </c>
      <c r="U43">
        <f t="shared" ca="1" si="9"/>
        <v>94225.68372646792</v>
      </c>
      <c r="V43">
        <f t="shared" ca="1" si="19"/>
        <v>15368.805250650281</v>
      </c>
      <c r="W43">
        <f t="shared" ca="1" si="11"/>
        <v>12539</v>
      </c>
      <c r="X43">
        <f t="shared" ca="1" si="20"/>
        <v>6430.7850402712984</v>
      </c>
      <c r="AA43">
        <f t="shared" ca="1" si="21"/>
        <v>5464.3115553769858</v>
      </c>
      <c r="AB43">
        <f t="shared" ca="1" si="22"/>
        <v>230013.11680602725</v>
      </c>
      <c r="AC43">
        <f t="shared" ca="1" si="23"/>
        <v>113195.46876673921</v>
      </c>
      <c r="AD43">
        <f t="shared" ca="1" si="24"/>
        <v>116817.64803928803</v>
      </c>
      <c r="AF43" s="7">
        <f ca="1">IF(Table2[[#This Row],[Column1]]="men",1,0)</f>
        <v>0</v>
      </c>
      <c r="AG43" s="8">
        <f ca="1">IF(Table2[[#This Row],[Column1]]="women",1,0)</f>
        <v>1</v>
      </c>
      <c r="AH43" s="8"/>
      <c r="AI43" s="8"/>
      <c r="AJ43" s="9"/>
      <c r="AM43" s="7">
        <f ca="1">IF(Table2[[#This Row],[Column4]]="teaching",1,0)</f>
        <v>0</v>
      </c>
      <c r="AN43" s="8">
        <f ca="1">IF(Table2[[#This Row],[Column4]]="health",1,0)</f>
        <v>0</v>
      </c>
      <c r="AO43" s="8">
        <f ca="1">IF(Table2[[#This Row],[Column4]]="agriculture",1,0)</f>
        <v>1</v>
      </c>
      <c r="AP43" s="8">
        <f ca="1">IF(Table2[[#This Row],[Column4]]="IT",1,0)</f>
        <v>0</v>
      </c>
      <c r="AQ43" s="8">
        <f ca="1">IF(Table2[[#This Row],[Column4]]="construction",1,0)</f>
        <v>0</v>
      </c>
      <c r="AR43" s="8">
        <f ca="1">IF(Table2[[#This Row],[Column4]]="General work",1,0)</f>
        <v>0</v>
      </c>
      <c r="AS43" s="9"/>
      <c r="AU43" s="17">
        <f ca="1">Table2[[#This Row],[Column20]]/Table2[[#This Row],[Column8]]</f>
        <v>15368.805250650281</v>
      </c>
      <c r="AW43" s="19">
        <f ca="1">IF(Table2[[#This Row],[Column27]]&gt;$AX$7,1,0)</f>
        <v>1</v>
      </c>
      <c r="AY43" s="21">
        <f ca="1">Table2[[#This Row],[Column19]]/Table2[[#This Row],[Column18]]</f>
        <v>0.45045264234854154</v>
      </c>
      <c r="AZ43" s="7">
        <f t="shared" ca="1" si="17"/>
        <v>0</v>
      </c>
      <c r="BA43" s="8"/>
      <c r="BB43" s="7">
        <f ca="1">IF(Table2[[#This Row],[Column17]]="bihar",Table2[[#This Row],[Column15]],0)</f>
        <v>0</v>
      </c>
      <c r="BC43" s="8">
        <f ca="1">IF(Table2[[#This Row],[Column17]]="UP",Table2[[#This Row],[Column15]],0)</f>
        <v>0</v>
      </c>
      <c r="BD43" s="8">
        <f ca="1">IF(Table2[[#This Row],[Column17]]="maharashtra",Table2[[#This Row],[Column15]],0)</f>
        <v>52295</v>
      </c>
      <c r="BE43" s="8">
        <f ca="1">IF(Table2[[#This Row],[Column17]]="telangana",Table2[[#This Row],[Column15]],0)</f>
        <v>0</v>
      </c>
      <c r="BF43" s="8">
        <f ca="1">IF(Table2[[#This Row],[Column17]]="delhi",Table2[[#This Row],[Column15]],0)</f>
        <v>0</v>
      </c>
      <c r="BG43" s="8">
        <f ca="1">IF(Table2[[#This Row],[Column17]]="goa",Table2[[#This Row],[Column15]],0)</f>
        <v>0</v>
      </c>
      <c r="BH43" s="8">
        <f ca="1">IF(Table2[[#This Row],[Column17]]="kolkata",Table2[[#This Row],[Column15]],0)</f>
        <v>0</v>
      </c>
      <c r="BI43" s="8">
        <f ca="1">IF(Table2[[#This Row],[Column17]]="patna",Table2[[#This Row],[Column15]],0)</f>
        <v>0</v>
      </c>
      <c r="BJ43" s="8">
        <f ca="1">IF(Table2[[#This Row],[Column17]]="simultala",Table2[[#This Row],[Column15]],0)</f>
        <v>0</v>
      </c>
      <c r="BK43" s="8">
        <f ca="1">IF(Table2[[#This Row],[Column17]]="panji",Table2[[#This Row],[Column15]],0)</f>
        <v>0</v>
      </c>
      <c r="BL43" s="8">
        <f ca="1">IF(Table2[[#This Row],[Column17]]="bangalore",Table2[[#This Row],[Column15]],0)</f>
        <v>0</v>
      </c>
      <c r="BM43" s="8">
        <f ca="1">IF(Table2[[#This Row],[Column17]]="florida",Table2[[#This Row],[Column15]],0)</f>
        <v>0</v>
      </c>
      <c r="BN43" s="8">
        <f ca="1">IF(Table2[[#This Row],[Column17]]="valmikinagar",Table2[[#This Row],[Column15]],0)</f>
        <v>0</v>
      </c>
      <c r="BO43" s="9">
        <f ca="1">IF(Table2[[#This Row],[Column17]]="gopalganj",Table2[[#This Row],[Column15]],0)</f>
        <v>0</v>
      </c>
      <c r="BP43" s="7">
        <f ca="1">IF(Table2[[#This Row],[Column4]]="teaching",Table2[[#This Row],[Column15]],0)</f>
        <v>0</v>
      </c>
      <c r="BQ43" s="8">
        <f ca="1">IF(Table2[[#This Row],[Column4]]="health",Table2[[#This Row],[Column15]],0)</f>
        <v>0</v>
      </c>
      <c r="BR43" s="8">
        <f ca="1">IF(Table2[[#This Row],[Column4]]="agriculture",Table2[[#This Row],[Column15]],0)</f>
        <v>52295</v>
      </c>
      <c r="BS43" s="8">
        <f ca="1">IF(Table2[[#This Row],[Column4]]="IT",Table2[[#This Row],[Column15]],0)</f>
        <v>0</v>
      </c>
      <c r="BT43" s="8">
        <f ca="1">IF(Table2[[#This Row],[Column4]]="construction",Table2[[#This Row],[Column15]],0)</f>
        <v>0</v>
      </c>
      <c r="BU43" s="9">
        <f ca="1">IF(Table2[[#This Row],[Column4]]="General work",Table2[[#This Row],[Column15]],0)</f>
        <v>0</v>
      </c>
      <c r="BV43" s="19">
        <f ca="1">IF(Table2[[#This Row],[Column27]]&gt;Table2[[#This Row],[Column15]],1,0)</f>
        <v>1</v>
      </c>
      <c r="CC43" s="19">
        <f ca="1">IF(Table2[[#This Row],[Column28]]&gt;$CD$6,Table2[[#This Row],[Column2]],0)</f>
        <v>33</v>
      </c>
    </row>
    <row r="44" spans="2:81" x14ac:dyDescent="0.35">
      <c r="B44">
        <f t="shared" ca="1" si="0"/>
        <v>2</v>
      </c>
      <c r="C44" t="str">
        <f ca="1">IF(B43=1,"men","women")</f>
        <v>women</v>
      </c>
      <c r="D44">
        <f t="shared" ca="1" si="2"/>
        <v>36</v>
      </c>
      <c r="E44">
        <f t="shared" ca="1" si="3"/>
        <v>1</v>
      </c>
      <c r="F44" t="str">
        <f ca="1">VLOOKUP(E44,$K$4:$L$10,2)</f>
        <v xml:space="preserve">health </v>
      </c>
      <c r="G44">
        <f t="shared" ca="1" si="4"/>
        <v>5</v>
      </c>
      <c r="H44" t="str">
        <f ca="1">VLOOKUP(G44,$N$4:$O$9,2)</f>
        <v>other</v>
      </c>
      <c r="I44">
        <f t="shared" ca="1" si="5"/>
        <v>0</v>
      </c>
      <c r="J44">
        <f t="shared" ca="1" si="1"/>
        <v>1</v>
      </c>
      <c r="Q44">
        <f t="shared" ca="1" si="6"/>
        <v>51546</v>
      </c>
      <c r="R44">
        <f t="shared" ca="1" si="7"/>
        <v>11</v>
      </c>
      <c r="S44" t="str">
        <f ca="1">VLOOKUP(R44,$Y$7:$Z$20,2)</f>
        <v>bangalore</v>
      </c>
      <c r="T44">
        <f t="shared" ca="1" si="18"/>
        <v>309276</v>
      </c>
      <c r="U44">
        <f t="shared" ca="1" si="9"/>
        <v>38704.111584023332</v>
      </c>
      <c r="V44">
        <f t="shared" ca="1" si="19"/>
        <v>997.79214649801065</v>
      </c>
      <c r="W44">
        <f t="shared" ca="1" si="11"/>
        <v>564</v>
      </c>
      <c r="X44">
        <f t="shared" ca="1" si="20"/>
        <v>81617.196365636395</v>
      </c>
      <c r="AA44">
        <f t="shared" ca="1" si="21"/>
        <v>1684.1095871837279</v>
      </c>
      <c r="AB44">
        <f t="shared" ca="1" si="22"/>
        <v>311957.90173368173</v>
      </c>
      <c r="AC44">
        <f t="shared" ca="1" si="23"/>
        <v>120885.30794965973</v>
      </c>
      <c r="AD44">
        <f t="shared" ca="1" si="24"/>
        <v>191072.593784022</v>
      </c>
      <c r="AF44" s="7">
        <f ca="1">IF(Table2[[#This Row],[Column1]]="men",1,0)</f>
        <v>0</v>
      </c>
      <c r="AG44" s="8">
        <f ca="1">IF(Table2[[#This Row],[Column1]]="women",1,0)</f>
        <v>1</v>
      </c>
      <c r="AH44" s="8"/>
      <c r="AI44" s="8"/>
      <c r="AJ44" s="9"/>
      <c r="AM44" s="7">
        <f ca="1">IF(Table2[[#This Row],[Column4]]="teaching",1,0)</f>
        <v>0</v>
      </c>
      <c r="AN44" s="8">
        <f ca="1">IF(Table2[[#This Row],[Column4]]="health",1,0)</f>
        <v>0</v>
      </c>
      <c r="AO44" s="8">
        <f ca="1">IF(Table2[[#This Row],[Column4]]="agriculture",1,0)</f>
        <v>0</v>
      </c>
      <c r="AP44" s="8">
        <f ca="1">IF(Table2[[#This Row],[Column4]]="IT",1,0)</f>
        <v>0</v>
      </c>
      <c r="AQ44" s="8">
        <f ca="1">IF(Table2[[#This Row],[Column4]]="construction",1,0)</f>
        <v>0</v>
      </c>
      <c r="AR44" s="8">
        <f ca="1">IF(Table2[[#This Row],[Column4]]="General work",1,0)</f>
        <v>0</v>
      </c>
      <c r="AS44" s="9"/>
      <c r="AU44" s="17">
        <f ca="1">Table2[[#This Row],[Column20]]/Table2[[#This Row],[Column8]]</f>
        <v>997.79214649801065</v>
      </c>
      <c r="AW44" s="19">
        <f ca="1">IF(Table2[[#This Row],[Column27]]&gt;$AX$7,1,0)</f>
        <v>1</v>
      </c>
      <c r="AY44" s="21">
        <f ca="1">Table2[[#This Row],[Column19]]/Table2[[#This Row],[Column18]]</f>
        <v>0.1251442452179391</v>
      </c>
      <c r="AZ44" s="7">
        <f t="shared" ca="1" si="17"/>
        <v>1</v>
      </c>
      <c r="BA44" s="8"/>
      <c r="BB44" s="7">
        <f ca="1">IF(Table2[[#This Row],[Column17]]="bihar",Table2[[#This Row],[Column15]],0)</f>
        <v>0</v>
      </c>
      <c r="BC44" s="8">
        <f ca="1">IF(Table2[[#This Row],[Column17]]="UP",Table2[[#This Row],[Column15]],0)</f>
        <v>0</v>
      </c>
      <c r="BD44" s="8">
        <f ca="1">IF(Table2[[#This Row],[Column17]]="maharashtra",Table2[[#This Row],[Column15]],0)</f>
        <v>0</v>
      </c>
      <c r="BE44" s="8">
        <f ca="1">IF(Table2[[#This Row],[Column17]]="telangana",Table2[[#This Row],[Column15]],0)</f>
        <v>0</v>
      </c>
      <c r="BF44" s="8">
        <f ca="1">IF(Table2[[#This Row],[Column17]]="delhi",Table2[[#This Row],[Column15]],0)</f>
        <v>0</v>
      </c>
      <c r="BG44" s="8">
        <f ca="1">IF(Table2[[#This Row],[Column17]]="goa",Table2[[#This Row],[Column15]],0)</f>
        <v>0</v>
      </c>
      <c r="BH44" s="8">
        <f ca="1">IF(Table2[[#This Row],[Column17]]="kolkata",Table2[[#This Row],[Column15]],0)</f>
        <v>0</v>
      </c>
      <c r="BI44" s="8">
        <f ca="1">IF(Table2[[#This Row],[Column17]]="patna",Table2[[#This Row],[Column15]],0)</f>
        <v>0</v>
      </c>
      <c r="BJ44" s="8">
        <f ca="1">IF(Table2[[#This Row],[Column17]]="simultala",Table2[[#This Row],[Column15]],0)</f>
        <v>0</v>
      </c>
      <c r="BK44" s="8">
        <f ca="1">IF(Table2[[#This Row],[Column17]]="panji",Table2[[#This Row],[Column15]],0)</f>
        <v>0</v>
      </c>
      <c r="BL44" s="8">
        <f ca="1">IF(Table2[[#This Row],[Column17]]="bangalore",Table2[[#This Row],[Column15]],0)</f>
        <v>51546</v>
      </c>
      <c r="BM44" s="8">
        <f ca="1">IF(Table2[[#This Row],[Column17]]="florida",Table2[[#This Row],[Column15]],0)</f>
        <v>0</v>
      </c>
      <c r="BN44" s="8">
        <f ca="1">IF(Table2[[#This Row],[Column17]]="valmikinagar",Table2[[#This Row],[Column15]],0)</f>
        <v>0</v>
      </c>
      <c r="BO44" s="9">
        <f ca="1">IF(Table2[[#This Row],[Column17]]="gopalganj",Table2[[#This Row],[Column15]],0)</f>
        <v>0</v>
      </c>
      <c r="BP44" s="7">
        <f ca="1">IF(Table2[[#This Row],[Column4]]="teaching",Table2[[#This Row],[Column15]],0)</f>
        <v>0</v>
      </c>
      <c r="BQ44" s="8">
        <f ca="1">IF(Table2[[#This Row],[Column4]]="health",Table2[[#This Row],[Column15]],0)</f>
        <v>0</v>
      </c>
      <c r="BR44" s="8">
        <f ca="1">IF(Table2[[#This Row],[Column4]]="agriculture",Table2[[#This Row],[Column15]],0)</f>
        <v>0</v>
      </c>
      <c r="BS44" s="8">
        <f ca="1">IF(Table2[[#This Row],[Column4]]="IT",Table2[[#This Row],[Column15]],0)</f>
        <v>0</v>
      </c>
      <c r="BT44" s="8">
        <f ca="1">IF(Table2[[#This Row],[Column4]]="construction",Table2[[#This Row],[Column15]],0)</f>
        <v>0</v>
      </c>
      <c r="BU44" s="9">
        <f ca="1">IF(Table2[[#This Row],[Column4]]="General work",Table2[[#This Row],[Column15]],0)</f>
        <v>0</v>
      </c>
      <c r="BV44" s="19">
        <f ca="1">IF(Table2[[#This Row],[Column27]]&gt;Table2[[#This Row],[Column15]],1,0)</f>
        <v>1</v>
      </c>
      <c r="CC44" s="19">
        <f ca="1">IF(Table2[[#This Row],[Column28]]&gt;$CD$6,Table2[[#This Row],[Column2]],0)</f>
        <v>36</v>
      </c>
    </row>
    <row r="45" spans="2:81" x14ac:dyDescent="0.35">
      <c r="B45">
        <f t="shared" ca="1" si="0"/>
        <v>1</v>
      </c>
      <c r="C45" t="str">
        <f ca="1">IF(B44=1,"men","women")</f>
        <v>women</v>
      </c>
      <c r="D45">
        <f t="shared" ca="1" si="2"/>
        <v>30</v>
      </c>
      <c r="E45">
        <f t="shared" ca="1" si="3"/>
        <v>2</v>
      </c>
      <c r="F45" t="str">
        <f ca="1">VLOOKUP(E45,$K$4:$L$10,2)</f>
        <v>construction</v>
      </c>
      <c r="G45">
        <f t="shared" ca="1" si="4"/>
        <v>1</v>
      </c>
      <c r="H45" t="str">
        <f ca="1">VLOOKUP(G45,$N$4:$O$9,2)</f>
        <v>high school</v>
      </c>
      <c r="I45">
        <f t="shared" ca="1" si="5"/>
        <v>0</v>
      </c>
      <c r="J45">
        <f t="shared" ca="1" si="1"/>
        <v>1</v>
      </c>
      <c r="Q45">
        <f t="shared" ca="1" si="6"/>
        <v>43965</v>
      </c>
      <c r="R45">
        <f t="shared" ca="1" si="7"/>
        <v>1</v>
      </c>
      <c r="S45" t="str">
        <f ca="1">VLOOKUP(R45,$Y$7:$Z$20,2)</f>
        <v>bihar</v>
      </c>
      <c r="T45">
        <f t="shared" ca="1" si="18"/>
        <v>175860</v>
      </c>
      <c r="U45">
        <f t="shared" ca="1" si="9"/>
        <v>170025.98974247198</v>
      </c>
      <c r="V45">
        <f t="shared" ca="1" si="19"/>
        <v>25419.002219446134</v>
      </c>
      <c r="W45">
        <f t="shared" ca="1" si="11"/>
        <v>21202</v>
      </c>
      <c r="X45">
        <f t="shared" ca="1" si="20"/>
        <v>12910.701097340499</v>
      </c>
      <c r="AA45">
        <f t="shared" ca="1" si="21"/>
        <v>22333.199290734348</v>
      </c>
      <c r="AB45">
        <f t="shared" ca="1" si="22"/>
        <v>223612.20151018046</v>
      </c>
      <c r="AC45">
        <f t="shared" ca="1" si="23"/>
        <v>204138.69083981248</v>
      </c>
      <c r="AD45">
        <f t="shared" ca="1" si="24"/>
        <v>19473.510670367978</v>
      </c>
      <c r="AF45" s="7">
        <f ca="1">IF(Table2[[#This Row],[Column1]]="men",1,0)</f>
        <v>0</v>
      </c>
      <c r="AG45" s="8">
        <f ca="1">IF(Table2[[#This Row],[Column1]]="women",1,0)</f>
        <v>1</v>
      </c>
      <c r="AH45" s="8"/>
      <c r="AI45" s="8"/>
      <c r="AJ45" s="9"/>
      <c r="AM45" s="7">
        <f ca="1">IF(Table2[[#This Row],[Column4]]="teaching",1,0)</f>
        <v>0</v>
      </c>
      <c r="AN45" s="8">
        <f ca="1">IF(Table2[[#This Row],[Column4]]="health",1,0)</f>
        <v>0</v>
      </c>
      <c r="AO45" s="8">
        <f ca="1">IF(Table2[[#This Row],[Column4]]="agriculture",1,0)</f>
        <v>0</v>
      </c>
      <c r="AP45" s="8">
        <f ca="1">IF(Table2[[#This Row],[Column4]]="IT",1,0)</f>
        <v>0</v>
      </c>
      <c r="AQ45" s="8">
        <f ca="1">IF(Table2[[#This Row],[Column4]]="construction",1,0)</f>
        <v>1</v>
      </c>
      <c r="AR45" s="8">
        <f ca="1">IF(Table2[[#This Row],[Column4]]="General work",1,0)</f>
        <v>0</v>
      </c>
      <c r="AS45" s="9"/>
      <c r="AU45" s="17">
        <f ca="1">Table2[[#This Row],[Column20]]/Table2[[#This Row],[Column8]]</f>
        <v>25419.002219446134</v>
      </c>
      <c r="AW45" s="19">
        <f ca="1">IF(Table2[[#This Row],[Column27]]&gt;$AX$7,1,0)</f>
        <v>1</v>
      </c>
      <c r="AY45" s="21">
        <f ca="1">Table2[[#This Row],[Column19]]/Table2[[#This Row],[Column18]]</f>
        <v>0.96682582589828259</v>
      </c>
      <c r="AZ45" s="7">
        <f t="shared" ca="1" si="17"/>
        <v>0</v>
      </c>
      <c r="BA45" s="8"/>
      <c r="BB45" s="7">
        <f ca="1">IF(Table2[[#This Row],[Column17]]="bihar",Table2[[#This Row],[Column15]],0)</f>
        <v>43965</v>
      </c>
      <c r="BC45" s="8">
        <f ca="1">IF(Table2[[#This Row],[Column17]]="UP",Table2[[#This Row],[Column15]],0)</f>
        <v>0</v>
      </c>
      <c r="BD45" s="8">
        <f ca="1">IF(Table2[[#This Row],[Column17]]="maharashtra",Table2[[#This Row],[Column15]],0)</f>
        <v>0</v>
      </c>
      <c r="BE45" s="8">
        <f ca="1">IF(Table2[[#This Row],[Column17]]="telangana",Table2[[#This Row],[Column15]],0)</f>
        <v>0</v>
      </c>
      <c r="BF45" s="8">
        <f ca="1">IF(Table2[[#This Row],[Column17]]="delhi",Table2[[#This Row],[Column15]],0)</f>
        <v>0</v>
      </c>
      <c r="BG45" s="8">
        <f ca="1">IF(Table2[[#This Row],[Column17]]="goa",Table2[[#This Row],[Column15]],0)</f>
        <v>0</v>
      </c>
      <c r="BH45" s="8">
        <f ca="1">IF(Table2[[#This Row],[Column17]]="kolkata",Table2[[#This Row],[Column15]],0)</f>
        <v>0</v>
      </c>
      <c r="BI45" s="8">
        <f ca="1">IF(Table2[[#This Row],[Column17]]="patna",Table2[[#This Row],[Column15]],0)</f>
        <v>0</v>
      </c>
      <c r="BJ45" s="8">
        <f ca="1">IF(Table2[[#This Row],[Column17]]="simultala",Table2[[#This Row],[Column15]],0)</f>
        <v>0</v>
      </c>
      <c r="BK45" s="8">
        <f ca="1">IF(Table2[[#This Row],[Column17]]="panji",Table2[[#This Row],[Column15]],0)</f>
        <v>0</v>
      </c>
      <c r="BL45" s="8">
        <f ca="1">IF(Table2[[#This Row],[Column17]]="bangalore",Table2[[#This Row],[Column15]],0)</f>
        <v>0</v>
      </c>
      <c r="BM45" s="8">
        <f ca="1">IF(Table2[[#This Row],[Column17]]="florida",Table2[[#This Row],[Column15]],0)</f>
        <v>0</v>
      </c>
      <c r="BN45" s="8">
        <f ca="1">IF(Table2[[#This Row],[Column17]]="valmikinagar",Table2[[#This Row],[Column15]],0)</f>
        <v>0</v>
      </c>
      <c r="BO45" s="9">
        <f ca="1">IF(Table2[[#This Row],[Column17]]="gopalganj",Table2[[#This Row],[Column15]],0)</f>
        <v>0</v>
      </c>
      <c r="BP45" s="7">
        <f ca="1">IF(Table2[[#This Row],[Column4]]="teaching",Table2[[#This Row],[Column15]],0)</f>
        <v>0</v>
      </c>
      <c r="BQ45" s="8">
        <f ca="1">IF(Table2[[#This Row],[Column4]]="health",Table2[[#This Row],[Column15]],0)</f>
        <v>0</v>
      </c>
      <c r="BR45" s="8">
        <f ca="1">IF(Table2[[#This Row],[Column4]]="agriculture",Table2[[#This Row],[Column15]],0)</f>
        <v>0</v>
      </c>
      <c r="BS45" s="8">
        <f ca="1">IF(Table2[[#This Row],[Column4]]="IT",Table2[[#This Row],[Column15]],0)</f>
        <v>0</v>
      </c>
      <c r="BT45" s="8">
        <f ca="1">IF(Table2[[#This Row],[Column4]]="construction",Table2[[#This Row],[Column15]],0)</f>
        <v>43965</v>
      </c>
      <c r="BU45" s="9">
        <f ca="1">IF(Table2[[#This Row],[Column4]]="General work",Table2[[#This Row],[Column15]],0)</f>
        <v>0</v>
      </c>
      <c r="BV45" s="19">
        <f ca="1">IF(Table2[[#This Row],[Column27]]&gt;Table2[[#This Row],[Column15]],1,0)</f>
        <v>1</v>
      </c>
      <c r="CC45" s="19">
        <f ca="1">IF(Table2[[#This Row],[Column28]]&gt;$CD$6,Table2[[#This Row],[Column2]],0)</f>
        <v>30</v>
      </c>
    </row>
    <row r="46" spans="2:81" x14ac:dyDescent="0.35">
      <c r="B46">
        <f t="shared" ca="1" si="0"/>
        <v>1</v>
      </c>
      <c r="C46" t="str">
        <f ca="1">IF(B45=1,"men","women")</f>
        <v>men</v>
      </c>
      <c r="D46">
        <f t="shared" ca="1" si="2"/>
        <v>42</v>
      </c>
      <c r="E46">
        <f t="shared" ca="1" si="3"/>
        <v>3</v>
      </c>
      <c r="F46" t="str">
        <f ca="1">VLOOKUP(E46,$K$4:$L$10,2)</f>
        <v>teaching</v>
      </c>
      <c r="G46">
        <f t="shared" ca="1" si="4"/>
        <v>4</v>
      </c>
      <c r="H46" t="str">
        <f ca="1">VLOOKUP(G46,$N$4:$O$9,2)</f>
        <v>technical</v>
      </c>
      <c r="I46">
        <f t="shared" ca="1" si="5"/>
        <v>3</v>
      </c>
      <c r="J46">
        <f t="shared" ca="1" si="1"/>
        <v>2</v>
      </c>
      <c r="Q46">
        <f t="shared" ca="1" si="6"/>
        <v>82431</v>
      </c>
      <c r="R46">
        <f t="shared" ca="1" si="7"/>
        <v>2</v>
      </c>
      <c r="S46" t="str">
        <f ca="1">VLOOKUP(R46,$Y$7:$Z$20,2)</f>
        <v>up</v>
      </c>
      <c r="T46">
        <f t="shared" ca="1" si="18"/>
        <v>494586</v>
      </c>
      <c r="U46">
        <f t="shared" ca="1" si="9"/>
        <v>410228.22472153732</v>
      </c>
      <c r="V46">
        <f t="shared" ca="1" si="19"/>
        <v>5587.932143338483</v>
      </c>
      <c r="W46">
        <f t="shared" ca="1" si="11"/>
        <v>1161</v>
      </c>
      <c r="X46">
        <f t="shared" ca="1" si="20"/>
        <v>100722.80342217143</v>
      </c>
      <c r="AA46">
        <f t="shared" ca="1" si="21"/>
        <v>18289.364111952455</v>
      </c>
      <c r="AB46">
        <f t="shared" ca="1" si="22"/>
        <v>518463.29625529097</v>
      </c>
      <c r="AC46">
        <f t="shared" ca="1" si="23"/>
        <v>512112.02814370877</v>
      </c>
      <c r="AD46">
        <f t="shared" ca="1" si="24"/>
        <v>6351.2681115822052</v>
      </c>
      <c r="AF46" s="7">
        <f ca="1">IF(Table2[[#This Row],[Column1]]="men",1,0)</f>
        <v>1</v>
      </c>
      <c r="AG46" s="8">
        <f ca="1">IF(Table2[[#This Row],[Column1]]="women",1,0)</f>
        <v>0</v>
      </c>
      <c r="AH46" s="8"/>
      <c r="AI46" s="8"/>
      <c r="AJ46" s="9"/>
      <c r="AM46" s="7">
        <f ca="1">IF(Table2[[#This Row],[Column4]]="teaching",1,0)</f>
        <v>1</v>
      </c>
      <c r="AN46" s="8">
        <f ca="1">IF(Table2[[#This Row],[Column4]]="health",1,0)</f>
        <v>0</v>
      </c>
      <c r="AO46" s="8">
        <f ca="1">IF(Table2[[#This Row],[Column4]]="agriculture",1,0)</f>
        <v>0</v>
      </c>
      <c r="AP46" s="8">
        <f ca="1">IF(Table2[[#This Row],[Column4]]="IT",1,0)</f>
        <v>0</v>
      </c>
      <c r="AQ46" s="8">
        <f ca="1">IF(Table2[[#This Row],[Column4]]="construction",1,0)</f>
        <v>0</v>
      </c>
      <c r="AR46" s="8">
        <f ca="1">IF(Table2[[#This Row],[Column4]]="General work",1,0)</f>
        <v>0</v>
      </c>
      <c r="AS46" s="9"/>
      <c r="AU46" s="17">
        <f ca="1">Table2[[#This Row],[Column20]]/Table2[[#This Row],[Column8]]</f>
        <v>2793.9660716692415</v>
      </c>
      <c r="AW46" s="19">
        <f ca="1">IF(Table2[[#This Row],[Column27]]&gt;$AX$7,1,0)</f>
        <v>1</v>
      </c>
      <c r="AY46" s="21">
        <f ca="1">Table2[[#This Row],[Column19]]/Table2[[#This Row],[Column18]]</f>
        <v>0.82943759977342124</v>
      </c>
      <c r="AZ46" s="7">
        <f t="shared" ca="1" si="17"/>
        <v>0</v>
      </c>
      <c r="BA46" s="8"/>
      <c r="BB46" s="7">
        <f ca="1">IF(Table2[[#This Row],[Column17]]="bihar",Table2[[#This Row],[Column15]],0)</f>
        <v>0</v>
      </c>
      <c r="BC46" s="8">
        <f ca="1">IF(Table2[[#This Row],[Column17]]="UP",Table2[[#This Row],[Column15]],0)</f>
        <v>82431</v>
      </c>
      <c r="BD46" s="8">
        <f ca="1">IF(Table2[[#This Row],[Column17]]="maharashtra",Table2[[#This Row],[Column15]],0)</f>
        <v>0</v>
      </c>
      <c r="BE46" s="8">
        <f ca="1">IF(Table2[[#This Row],[Column17]]="telangana",Table2[[#This Row],[Column15]],0)</f>
        <v>0</v>
      </c>
      <c r="BF46" s="8">
        <f ca="1">IF(Table2[[#This Row],[Column17]]="delhi",Table2[[#This Row],[Column15]],0)</f>
        <v>0</v>
      </c>
      <c r="BG46" s="8">
        <f ca="1">IF(Table2[[#This Row],[Column17]]="goa",Table2[[#This Row],[Column15]],0)</f>
        <v>0</v>
      </c>
      <c r="BH46" s="8">
        <f ca="1">IF(Table2[[#This Row],[Column17]]="kolkata",Table2[[#This Row],[Column15]],0)</f>
        <v>0</v>
      </c>
      <c r="BI46" s="8">
        <f ca="1">IF(Table2[[#This Row],[Column17]]="patna",Table2[[#This Row],[Column15]],0)</f>
        <v>0</v>
      </c>
      <c r="BJ46" s="8">
        <f ca="1">IF(Table2[[#This Row],[Column17]]="simultala",Table2[[#This Row],[Column15]],0)</f>
        <v>0</v>
      </c>
      <c r="BK46" s="8">
        <f ca="1">IF(Table2[[#This Row],[Column17]]="panji",Table2[[#This Row],[Column15]],0)</f>
        <v>0</v>
      </c>
      <c r="BL46" s="8">
        <f ca="1">IF(Table2[[#This Row],[Column17]]="bangalore",Table2[[#This Row],[Column15]],0)</f>
        <v>0</v>
      </c>
      <c r="BM46" s="8">
        <f ca="1">IF(Table2[[#This Row],[Column17]]="florida",Table2[[#This Row],[Column15]],0)</f>
        <v>0</v>
      </c>
      <c r="BN46" s="8">
        <f ca="1">IF(Table2[[#This Row],[Column17]]="valmikinagar",Table2[[#This Row],[Column15]],0)</f>
        <v>0</v>
      </c>
      <c r="BO46" s="9">
        <f ca="1">IF(Table2[[#This Row],[Column17]]="gopalganj",Table2[[#This Row],[Column15]],0)</f>
        <v>0</v>
      </c>
      <c r="BP46" s="7">
        <f ca="1">IF(Table2[[#This Row],[Column4]]="teaching",Table2[[#This Row],[Column15]],0)</f>
        <v>82431</v>
      </c>
      <c r="BQ46" s="8">
        <f ca="1">IF(Table2[[#This Row],[Column4]]="health",Table2[[#This Row],[Column15]],0)</f>
        <v>0</v>
      </c>
      <c r="BR46" s="8">
        <f ca="1">IF(Table2[[#This Row],[Column4]]="agriculture",Table2[[#This Row],[Column15]],0)</f>
        <v>0</v>
      </c>
      <c r="BS46" s="8">
        <f ca="1">IF(Table2[[#This Row],[Column4]]="IT",Table2[[#This Row],[Column15]],0)</f>
        <v>0</v>
      </c>
      <c r="BT46" s="8">
        <f ca="1">IF(Table2[[#This Row],[Column4]]="construction",Table2[[#This Row],[Column15]],0)</f>
        <v>0</v>
      </c>
      <c r="BU46" s="9">
        <f ca="1">IF(Table2[[#This Row],[Column4]]="General work",Table2[[#This Row],[Column15]],0)</f>
        <v>0</v>
      </c>
      <c r="BV46" s="19">
        <f ca="1">IF(Table2[[#This Row],[Column27]]&gt;Table2[[#This Row],[Column15]],1,0)</f>
        <v>1</v>
      </c>
      <c r="CC46" s="19">
        <f ca="1">IF(Table2[[#This Row],[Column28]]&gt;$CD$6,Table2[[#This Row],[Column2]],0)</f>
        <v>0</v>
      </c>
    </row>
    <row r="47" spans="2:81" x14ac:dyDescent="0.35">
      <c r="B47">
        <f t="shared" ca="1" si="0"/>
        <v>1</v>
      </c>
      <c r="C47" t="str">
        <f ca="1">IF(B46=1,"men","women")</f>
        <v>men</v>
      </c>
      <c r="D47">
        <f t="shared" ca="1" si="2"/>
        <v>41</v>
      </c>
      <c r="E47">
        <f t="shared" ca="1" si="3"/>
        <v>1</v>
      </c>
      <c r="F47" t="str">
        <f ca="1">VLOOKUP(E47,$K$4:$L$10,2)</f>
        <v xml:space="preserve">health </v>
      </c>
      <c r="G47">
        <f t="shared" ca="1" si="4"/>
        <v>4</v>
      </c>
      <c r="H47" t="str">
        <f ca="1">VLOOKUP(G47,$N$4:$O$9,2)</f>
        <v>technical</v>
      </c>
      <c r="I47">
        <f t="shared" ca="1" si="5"/>
        <v>3</v>
      </c>
      <c r="J47">
        <f t="shared" ca="1" si="1"/>
        <v>2</v>
      </c>
      <c r="Q47">
        <f t="shared" ca="1" si="6"/>
        <v>42413</v>
      </c>
      <c r="R47">
        <f t="shared" ca="1" si="7"/>
        <v>11</v>
      </c>
      <c r="S47" t="str">
        <f ca="1">VLOOKUP(R47,$Y$7:$Z$20,2)</f>
        <v>bangalore</v>
      </c>
      <c r="T47">
        <f t="shared" ca="1" si="18"/>
        <v>254478</v>
      </c>
      <c r="U47">
        <f t="shared" ca="1" si="9"/>
        <v>222784.13782224324</v>
      </c>
      <c r="V47">
        <f t="shared" ca="1" si="19"/>
        <v>77016.229258880208</v>
      </c>
      <c r="W47">
        <f t="shared" ca="1" si="11"/>
        <v>31697</v>
      </c>
      <c r="X47">
        <f t="shared" ca="1" si="20"/>
        <v>1515.1299868089213</v>
      </c>
      <c r="AA47">
        <f t="shared" ca="1" si="21"/>
        <v>30890.962696297531</v>
      </c>
      <c r="AB47">
        <f t="shared" ca="1" si="22"/>
        <v>362385.1919551777</v>
      </c>
      <c r="AC47">
        <f t="shared" ca="1" si="23"/>
        <v>255996.26780905217</v>
      </c>
      <c r="AD47">
        <f t="shared" ca="1" si="24"/>
        <v>106388.92414612553</v>
      </c>
      <c r="AF47" s="7">
        <f ca="1">IF(Table2[[#This Row],[Column1]]="men",1,0)</f>
        <v>1</v>
      </c>
      <c r="AG47" s="8">
        <f ca="1">IF(Table2[[#This Row],[Column1]]="women",1,0)</f>
        <v>0</v>
      </c>
      <c r="AH47" s="8"/>
      <c r="AI47" s="8"/>
      <c r="AJ47" s="9"/>
      <c r="AM47" s="7">
        <f ca="1">IF(Table2[[#This Row],[Column4]]="teaching",1,0)</f>
        <v>0</v>
      </c>
      <c r="AN47" s="8">
        <f ca="1">IF(Table2[[#This Row],[Column4]]="health",1,0)</f>
        <v>0</v>
      </c>
      <c r="AO47" s="8">
        <f ca="1">IF(Table2[[#This Row],[Column4]]="agriculture",1,0)</f>
        <v>0</v>
      </c>
      <c r="AP47" s="8">
        <f ca="1">IF(Table2[[#This Row],[Column4]]="IT",1,0)</f>
        <v>0</v>
      </c>
      <c r="AQ47" s="8">
        <f ca="1">IF(Table2[[#This Row],[Column4]]="construction",1,0)</f>
        <v>0</v>
      </c>
      <c r="AR47" s="8">
        <f ca="1">IF(Table2[[#This Row],[Column4]]="General work",1,0)</f>
        <v>0</v>
      </c>
      <c r="AS47" s="9"/>
      <c r="AU47" s="17">
        <f ca="1">Table2[[#This Row],[Column20]]/Table2[[#This Row],[Column8]]</f>
        <v>38508.114629440104</v>
      </c>
      <c r="AW47" s="19">
        <f ca="1">IF(Table2[[#This Row],[Column27]]&gt;$AX$7,1,0)</f>
        <v>1</v>
      </c>
      <c r="AY47" s="21">
        <f ca="1">Table2[[#This Row],[Column19]]/Table2[[#This Row],[Column18]]</f>
        <v>0.87545539426686492</v>
      </c>
      <c r="AZ47" s="7">
        <f t="shared" ca="1" si="17"/>
        <v>0</v>
      </c>
      <c r="BA47" s="8"/>
      <c r="BB47" s="7">
        <f ca="1">IF(Table2[[#This Row],[Column17]]="bihar",Table2[[#This Row],[Column15]],0)</f>
        <v>0</v>
      </c>
      <c r="BC47" s="8">
        <f ca="1">IF(Table2[[#This Row],[Column17]]="UP",Table2[[#This Row],[Column15]],0)</f>
        <v>0</v>
      </c>
      <c r="BD47" s="8">
        <f ca="1">IF(Table2[[#This Row],[Column17]]="maharashtra",Table2[[#This Row],[Column15]],0)</f>
        <v>0</v>
      </c>
      <c r="BE47" s="8">
        <f ca="1">IF(Table2[[#This Row],[Column17]]="telangana",Table2[[#This Row],[Column15]],0)</f>
        <v>0</v>
      </c>
      <c r="BF47" s="8">
        <f ca="1">IF(Table2[[#This Row],[Column17]]="delhi",Table2[[#This Row],[Column15]],0)</f>
        <v>0</v>
      </c>
      <c r="BG47" s="8">
        <f ca="1">IF(Table2[[#This Row],[Column17]]="goa",Table2[[#This Row],[Column15]],0)</f>
        <v>0</v>
      </c>
      <c r="BH47" s="8">
        <f ca="1">IF(Table2[[#This Row],[Column17]]="kolkata",Table2[[#This Row],[Column15]],0)</f>
        <v>0</v>
      </c>
      <c r="BI47" s="8">
        <f ca="1">IF(Table2[[#This Row],[Column17]]="patna",Table2[[#This Row],[Column15]],0)</f>
        <v>0</v>
      </c>
      <c r="BJ47" s="8">
        <f ca="1">IF(Table2[[#This Row],[Column17]]="simultala",Table2[[#This Row],[Column15]],0)</f>
        <v>0</v>
      </c>
      <c r="BK47" s="8">
        <f ca="1">IF(Table2[[#This Row],[Column17]]="panji",Table2[[#This Row],[Column15]],0)</f>
        <v>0</v>
      </c>
      <c r="BL47" s="8">
        <f ca="1">IF(Table2[[#This Row],[Column17]]="bangalore",Table2[[#This Row],[Column15]],0)</f>
        <v>42413</v>
      </c>
      <c r="BM47" s="8">
        <f ca="1">IF(Table2[[#This Row],[Column17]]="florida",Table2[[#This Row],[Column15]],0)</f>
        <v>0</v>
      </c>
      <c r="BN47" s="8">
        <f ca="1">IF(Table2[[#This Row],[Column17]]="valmikinagar",Table2[[#This Row],[Column15]],0)</f>
        <v>0</v>
      </c>
      <c r="BO47" s="9">
        <f ca="1">IF(Table2[[#This Row],[Column17]]="gopalganj",Table2[[#This Row],[Column15]],0)</f>
        <v>0</v>
      </c>
      <c r="BP47" s="7">
        <f ca="1">IF(Table2[[#This Row],[Column4]]="teaching",Table2[[#This Row],[Column15]],0)</f>
        <v>0</v>
      </c>
      <c r="BQ47" s="8">
        <f ca="1">IF(Table2[[#This Row],[Column4]]="health",Table2[[#This Row],[Column15]],0)</f>
        <v>0</v>
      </c>
      <c r="BR47" s="8">
        <f ca="1">IF(Table2[[#This Row],[Column4]]="agriculture",Table2[[#This Row],[Column15]],0)</f>
        <v>0</v>
      </c>
      <c r="BS47" s="8">
        <f ca="1">IF(Table2[[#This Row],[Column4]]="IT",Table2[[#This Row],[Column15]],0)</f>
        <v>0</v>
      </c>
      <c r="BT47" s="8">
        <f ca="1">IF(Table2[[#This Row],[Column4]]="construction",Table2[[#This Row],[Column15]],0)</f>
        <v>0</v>
      </c>
      <c r="BU47" s="9">
        <f ca="1">IF(Table2[[#This Row],[Column4]]="General work",Table2[[#This Row],[Column15]],0)</f>
        <v>0</v>
      </c>
      <c r="BV47" s="19">
        <f ca="1">IF(Table2[[#This Row],[Column27]]&gt;Table2[[#This Row],[Column15]],1,0)</f>
        <v>1</v>
      </c>
      <c r="CC47" s="19">
        <f ca="1">IF(Table2[[#This Row],[Column28]]&gt;$CD$6,Table2[[#This Row],[Column2]],0)</f>
        <v>41</v>
      </c>
    </row>
    <row r="48" spans="2:81" x14ac:dyDescent="0.35">
      <c r="B48">
        <f t="shared" ca="1" si="0"/>
        <v>2</v>
      </c>
      <c r="C48" t="str">
        <f ca="1">IF(B47=1,"men","women")</f>
        <v>men</v>
      </c>
      <c r="D48">
        <f t="shared" ca="1" si="2"/>
        <v>45</v>
      </c>
      <c r="E48">
        <f t="shared" ca="1" si="3"/>
        <v>1</v>
      </c>
      <c r="F48" t="str">
        <f ca="1">VLOOKUP(E48,$K$4:$L$10,2)</f>
        <v xml:space="preserve">health </v>
      </c>
      <c r="G48">
        <f t="shared" ca="1" si="4"/>
        <v>3</v>
      </c>
      <c r="H48" t="str">
        <f ca="1">VLOOKUP(G48,$N$4:$O$9,2)</f>
        <v>university</v>
      </c>
      <c r="I48">
        <f t="shared" ca="1" si="5"/>
        <v>1</v>
      </c>
      <c r="J48">
        <f t="shared" ca="1" si="1"/>
        <v>1</v>
      </c>
      <c r="Q48">
        <f t="shared" ca="1" si="6"/>
        <v>46356</v>
      </c>
      <c r="R48">
        <f t="shared" ca="1" si="7"/>
        <v>6</v>
      </c>
      <c r="S48" t="str">
        <f ca="1">VLOOKUP(R48,$Y$7:$Z$20,2)</f>
        <v>goa</v>
      </c>
      <c r="T48">
        <f t="shared" ca="1" si="18"/>
        <v>278136</v>
      </c>
      <c r="U48">
        <f t="shared" ca="1" si="9"/>
        <v>38645.425602799769</v>
      </c>
      <c r="V48">
        <f t="shared" ca="1" si="19"/>
        <v>40021.461635867374</v>
      </c>
      <c r="W48">
        <f t="shared" ca="1" si="11"/>
        <v>16193</v>
      </c>
      <c r="X48">
        <f t="shared" ca="1" si="20"/>
        <v>51431.978654893661</v>
      </c>
      <c r="AA48">
        <f t="shared" ca="1" si="21"/>
        <v>24220.474964603833</v>
      </c>
      <c r="AB48">
        <f t="shared" ca="1" si="22"/>
        <v>342377.93660047121</v>
      </c>
      <c r="AC48">
        <f t="shared" ca="1" si="23"/>
        <v>106270.40425769343</v>
      </c>
      <c r="AD48">
        <f t="shared" ca="1" si="24"/>
        <v>236107.53234277776</v>
      </c>
      <c r="AF48" s="7">
        <f ca="1">IF(Table2[[#This Row],[Column1]]="men",1,0)</f>
        <v>1</v>
      </c>
      <c r="AG48" s="8">
        <f ca="1">IF(Table2[[#This Row],[Column1]]="women",1,0)</f>
        <v>0</v>
      </c>
      <c r="AH48" s="8"/>
      <c r="AI48" s="8"/>
      <c r="AJ48" s="9"/>
      <c r="AM48" s="7">
        <f ca="1">IF(Table2[[#This Row],[Column4]]="teaching",1,0)</f>
        <v>0</v>
      </c>
      <c r="AN48" s="8">
        <f ca="1">IF(Table2[[#This Row],[Column4]]="health",1,0)</f>
        <v>0</v>
      </c>
      <c r="AO48" s="8">
        <f ca="1">IF(Table2[[#This Row],[Column4]]="agriculture",1,0)</f>
        <v>0</v>
      </c>
      <c r="AP48" s="8">
        <f ca="1">IF(Table2[[#This Row],[Column4]]="IT",1,0)</f>
        <v>0</v>
      </c>
      <c r="AQ48" s="8">
        <f ca="1">IF(Table2[[#This Row],[Column4]]="construction",1,0)</f>
        <v>0</v>
      </c>
      <c r="AR48" s="8">
        <f ca="1">IF(Table2[[#This Row],[Column4]]="General work",1,0)</f>
        <v>0</v>
      </c>
      <c r="AS48" s="9"/>
      <c r="AU48" s="17">
        <f ca="1">Table2[[#This Row],[Column20]]/Table2[[#This Row],[Column8]]</f>
        <v>40021.461635867374</v>
      </c>
      <c r="AW48" s="19">
        <f ca="1">IF(Table2[[#This Row],[Column27]]&gt;$AX$7,1,0)</f>
        <v>1</v>
      </c>
      <c r="AY48" s="21">
        <f ca="1">Table2[[#This Row],[Column19]]/Table2[[#This Row],[Column18]]</f>
        <v>0.13894434953691637</v>
      </c>
      <c r="AZ48" s="7">
        <f t="shared" ca="1" si="17"/>
        <v>1</v>
      </c>
      <c r="BA48" s="8"/>
      <c r="BB48" s="7">
        <f ca="1">IF(Table2[[#This Row],[Column17]]="bihar",Table2[[#This Row],[Column15]],0)</f>
        <v>0</v>
      </c>
      <c r="BC48" s="8">
        <f ca="1">IF(Table2[[#This Row],[Column17]]="UP",Table2[[#This Row],[Column15]],0)</f>
        <v>0</v>
      </c>
      <c r="BD48" s="8">
        <f ca="1">IF(Table2[[#This Row],[Column17]]="maharashtra",Table2[[#This Row],[Column15]],0)</f>
        <v>0</v>
      </c>
      <c r="BE48" s="8">
        <f ca="1">IF(Table2[[#This Row],[Column17]]="telangana",Table2[[#This Row],[Column15]],0)</f>
        <v>0</v>
      </c>
      <c r="BF48" s="8">
        <f ca="1">IF(Table2[[#This Row],[Column17]]="delhi",Table2[[#This Row],[Column15]],0)</f>
        <v>0</v>
      </c>
      <c r="BG48" s="8">
        <f ca="1">IF(Table2[[#This Row],[Column17]]="goa",Table2[[#This Row],[Column15]],0)</f>
        <v>46356</v>
      </c>
      <c r="BH48" s="8">
        <f ca="1">IF(Table2[[#This Row],[Column17]]="kolkata",Table2[[#This Row],[Column15]],0)</f>
        <v>0</v>
      </c>
      <c r="BI48" s="8">
        <f ca="1">IF(Table2[[#This Row],[Column17]]="patna",Table2[[#This Row],[Column15]],0)</f>
        <v>0</v>
      </c>
      <c r="BJ48" s="8">
        <f ca="1">IF(Table2[[#This Row],[Column17]]="simultala",Table2[[#This Row],[Column15]],0)</f>
        <v>0</v>
      </c>
      <c r="BK48" s="8">
        <f ca="1">IF(Table2[[#This Row],[Column17]]="panji",Table2[[#This Row],[Column15]],0)</f>
        <v>0</v>
      </c>
      <c r="BL48" s="8">
        <f ca="1">IF(Table2[[#This Row],[Column17]]="bangalore",Table2[[#This Row],[Column15]],0)</f>
        <v>0</v>
      </c>
      <c r="BM48" s="8">
        <f ca="1">IF(Table2[[#This Row],[Column17]]="florida",Table2[[#This Row],[Column15]],0)</f>
        <v>0</v>
      </c>
      <c r="BN48" s="8">
        <f ca="1">IF(Table2[[#This Row],[Column17]]="valmikinagar",Table2[[#This Row],[Column15]],0)</f>
        <v>0</v>
      </c>
      <c r="BO48" s="9">
        <f ca="1">IF(Table2[[#This Row],[Column17]]="gopalganj",Table2[[#This Row],[Column15]],0)</f>
        <v>0</v>
      </c>
      <c r="BP48" s="7">
        <f ca="1">IF(Table2[[#This Row],[Column4]]="teaching",Table2[[#This Row],[Column15]],0)</f>
        <v>0</v>
      </c>
      <c r="BQ48" s="8">
        <f ca="1">IF(Table2[[#This Row],[Column4]]="health",Table2[[#This Row],[Column15]],0)</f>
        <v>0</v>
      </c>
      <c r="BR48" s="8">
        <f ca="1">IF(Table2[[#This Row],[Column4]]="agriculture",Table2[[#This Row],[Column15]],0)</f>
        <v>0</v>
      </c>
      <c r="BS48" s="8">
        <f ca="1">IF(Table2[[#This Row],[Column4]]="IT",Table2[[#This Row],[Column15]],0)</f>
        <v>0</v>
      </c>
      <c r="BT48" s="8">
        <f ca="1">IF(Table2[[#This Row],[Column4]]="construction",Table2[[#This Row],[Column15]],0)</f>
        <v>0</v>
      </c>
      <c r="BU48" s="9">
        <f ca="1">IF(Table2[[#This Row],[Column4]]="General work",Table2[[#This Row],[Column15]],0)</f>
        <v>0</v>
      </c>
      <c r="BV48" s="19">
        <f ca="1">IF(Table2[[#This Row],[Column27]]&gt;Table2[[#This Row],[Column15]],1,0)</f>
        <v>1</v>
      </c>
      <c r="CC48" s="19">
        <f ca="1">IF(Table2[[#This Row],[Column28]]&gt;$CD$6,Table2[[#This Row],[Column2]],0)</f>
        <v>45</v>
      </c>
    </row>
    <row r="49" spans="2:81" x14ac:dyDescent="0.35">
      <c r="B49">
        <f t="shared" ca="1" si="0"/>
        <v>2</v>
      </c>
      <c r="C49" t="str">
        <f ca="1">IF(B48=1,"men","women")</f>
        <v>women</v>
      </c>
      <c r="D49">
        <f t="shared" ca="1" si="2"/>
        <v>39</v>
      </c>
      <c r="E49">
        <f t="shared" ca="1" si="3"/>
        <v>5</v>
      </c>
      <c r="F49" t="str">
        <f ca="1">VLOOKUP(E49,$K$4:$L$10,2)</f>
        <v>General work</v>
      </c>
      <c r="G49">
        <f t="shared" ca="1" si="4"/>
        <v>2</v>
      </c>
      <c r="H49" t="str">
        <f ca="1">VLOOKUP(G49,$N$4:$O$9,2)</f>
        <v>college</v>
      </c>
      <c r="I49">
        <f t="shared" ca="1" si="5"/>
        <v>0</v>
      </c>
      <c r="J49">
        <f t="shared" ca="1" si="1"/>
        <v>2</v>
      </c>
      <c r="Q49">
        <f t="shared" ca="1" si="6"/>
        <v>56304</v>
      </c>
      <c r="R49">
        <f t="shared" ca="1" si="7"/>
        <v>13</v>
      </c>
      <c r="S49" t="str">
        <f ca="1">VLOOKUP(R49,$Y$7:$Z$20,2)</f>
        <v>valmikinagar</v>
      </c>
      <c r="T49">
        <f t="shared" ca="1" si="18"/>
        <v>337824</v>
      </c>
      <c r="U49">
        <f t="shared" ca="1" si="9"/>
        <v>70526.800555426715</v>
      </c>
      <c r="V49">
        <f t="shared" ca="1" si="19"/>
        <v>55893.241311115213</v>
      </c>
      <c r="W49">
        <f t="shared" ca="1" si="11"/>
        <v>4403</v>
      </c>
      <c r="X49">
        <f t="shared" ca="1" si="20"/>
        <v>20421.378011385867</v>
      </c>
      <c r="AA49">
        <f t="shared" ca="1" si="21"/>
        <v>43074.008421690043</v>
      </c>
      <c r="AB49">
        <f t="shared" ca="1" si="22"/>
        <v>436791.24973280524</v>
      </c>
      <c r="AC49">
        <f t="shared" ca="1" si="23"/>
        <v>95351.178566812581</v>
      </c>
      <c r="AD49">
        <f t="shared" ca="1" si="24"/>
        <v>341440.07116599265</v>
      </c>
      <c r="AF49" s="7">
        <f ca="1">IF(Table2[[#This Row],[Column1]]="men",1,0)</f>
        <v>0</v>
      </c>
      <c r="AG49" s="8">
        <f ca="1">IF(Table2[[#This Row],[Column1]]="women",1,0)</f>
        <v>1</v>
      </c>
      <c r="AH49" s="8"/>
      <c r="AI49" s="8"/>
      <c r="AJ49" s="9"/>
      <c r="AM49" s="7">
        <f ca="1">IF(Table2[[#This Row],[Column4]]="teaching",1,0)</f>
        <v>0</v>
      </c>
      <c r="AN49" s="8">
        <f ca="1">IF(Table2[[#This Row],[Column4]]="health",1,0)</f>
        <v>0</v>
      </c>
      <c r="AO49" s="8">
        <f ca="1">IF(Table2[[#This Row],[Column4]]="agriculture",1,0)</f>
        <v>0</v>
      </c>
      <c r="AP49" s="8">
        <f ca="1">IF(Table2[[#This Row],[Column4]]="IT",1,0)</f>
        <v>0</v>
      </c>
      <c r="AQ49" s="8">
        <f ca="1">IF(Table2[[#This Row],[Column4]]="construction",1,0)</f>
        <v>0</v>
      </c>
      <c r="AR49" s="8">
        <f ca="1">IF(Table2[[#This Row],[Column4]]="General work",1,0)</f>
        <v>1</v>
      </c>
      <c r="AS49" s="9"/>
      <c r="AU49" s="17">
        <f ca="1">Table2[[#This Row],[Column20]]/Table2[[#This Row],[Column8]]</f>
        <v>27946.620655557606</v>
      </c>
      <c r="AW49" s="19">
        <f ca="1">IF(Table2[[#This Row],[Column27]]&gt;$AX$7,1,0)</f>
        <v>0</v>
      </c>
      <c r="AY49" s="21">
        <f ca="1">Table2[[#This Row],[Column19]]/Table2[[#This Row],[Column18]]</f>
        <v>0.20876788077645969</v>
      </c>
      <c r="AZ49" s="7">
        <f t="shared" ca="1" si="17"/>
        <v>0</v>
      </c>
      <c r="BA49" s="8"/>
      <c r="BB49" s="7">
        <f ca="1">IF(Table2[[#This Row],[Column17]]="bihar",Table2[[#This Row],[Column15]],0)</f>
        <v>0</v>
      </c>
      <c r="BC49" s="8">
        <f ca="1">IF(Table2[[#This Row],[Column17]]="UP",Table2[[#This Row],[Column15]],0)</f>
        <v>0</v>
      </c>
      <c r="BD49" s="8">
        <f ca="1">IF(Table2[[#This Row],[Column17]]="maharashtra",Table2[[#This Row],[Column15]],0)</f>
        <v>0</v>
      </c>
      <c r="BE49" s="8">
        <f ca="1">IF(Table2[[#This Row],[Column17]]="telangana",Table2[[#This Row],[Column15]],0)</f>
        <v>0</v>
      </c>
      <c r="BF49" s="8">
        <f ca="1">IF(Table2[[#This Row],[Column17]]="delhi",Table2[[#This Row],[Column15]],0)</f>
        <v>0</v>
      </c>
      <c r="BG49" s="8">
        <f ca="1">IF(Table2[[#This Row],[Column17]]="goa",Table2[[#This Row],[Column15]],0)</f>
        <v>0</v>
      </c>
      <c r="BH49" s="8">
        <f ca="1">IF(Table2[[#This Row],[Column17]]="kolkata",Table2[[#This Row],[Column15]],0)</f>
        <v>0</v>
      </c>
      <c r="BI49" s="8">
        <f ca="1">IF(Table2[[#This Row],[Column17]]="patna",Table2[[#This Row],[Column15]],0)</f>
        <v>0</v>
      </c>
      <c r="BJ49" s="8">
        <f ca="1">IF(Table2[[#This Row],[Column17]]="simultala",Table2[[#This Row],[Column15]],0)</f>
        <v>0</v>
      </c>
      <c r="BK49" s="8">
        <f ca="1">IF(Table2[[#This Row],[Column17]]="panji",Table2[[#This Row],[Column15]],0)</f>
        <v>0</v>
      </c>
      <c r="BL49" s="8">
        <f ca="1">IF(Table2[[#This Row],[Column17]]="bangalore",Table2[[#This Row],[Column15]],0)</f>
        <v>0</v>
      </c>
      <c r="BM49" s="8">
        <f ca="1">IF(Table2[[#This Row],[Column17]]="florida",Table2[[#This Row],[Column15]],0)</f>
        <v>0</v>
      </c>
      <c r="BN49" s="8">
        <f ca="1">IF(Table2[[#This Row],[Column17]]="valmikinagar",Table2[[#This Row],[Column15]],0)</f>
        <v>56304</v>
      </c>
      <c r="BO49" s="9">
        <f ca="1">IF(Table2[[#This Row],[Column17]]="gopalganj",Table2[[#This Row],[Column15]],0)</f>
        <v>0</v>
      </c>
      <c r="BP49" s="7">
        <f ca="1">IF(Table2[[#This Row],[Column4]]="teaching",Table2[[#This Row],[Column15]],0)</f>
        <v>0</v>
      </c>
      <c r="BQ49" s="8">
        <f ca="1">IF(Table2[[#This Row],[Column4]]="health",Table2[[#This Row],[Column15]],0)</f>
        <v>0</v>
      </c>
      <c r="BR49" s="8">
        <f ca="1">IF(Table2[[#This Row],[Column4]]="agriculture",Table2[[#This Row],[Column15]],0)</f>
        <v>0</v>
      </c>
      <c r="BS49" s="8">
        <f ca="1">IF(Table2[[#This Row],[Column4]]="IT",Table2[[#This Row],[Column15]],0)</f>
        <v>0</v>
      </c>
      <c r="BT49" s="8">
        <f ca="1">IF(Table2[[#This Row],[Column4]]="construction",Table2[[#This Row],[Column15]],0)</f>
        <v>0</v>
      </c>
      <c r="BU49" s="9">
        <f ca="1">IF(Table2[[#This Row],[Column4]]="General work",Table2[[#This Row],[Column15]],0)</f>
        <v>56304</v>
      </c>
      <c r="BV49" s="19">
        <f ca="1">IF(Table2[[#This Row],[Column27]]&gt;Table2[[#This Row],[Column15]],1,0)</f>
        <v>1</v>
      </c>
      <c r="CC49" s="19">
        <f ca="1">IF(Table2[[#This Row],[Column28]]&gt;$CD$6,Table2[[#This Row],[Column2]],0)</f>
        <v>39</v>
      </c>
    </row>
    <row r="50" spans="2:81" x14ac:dyDescent="0.35">
      <c r="B50">
        <f t="shared" ca="1" si="0"/>
        <v>1</v>
      </c>
      <c r="C50" t="str">
        <f ca="1">IF(B49=1,"men","women")</f>
        <v>women</v>
      </c>
      <c r="D50">
        <f t="shared" ca="1" si="2"/>
        <v>33</v>
      </c>
      <c r="E50">
        <f t="shared" ca="1" si="3"/>
        <v>2</v>
      </c>
      <c r="F50" t="str">
        <f ca="1">VLOOKUP(E50,$K$4:$L$10,2)</f>
        <v>construction</v>
      </c>
      <c r="G50">
        <f t="shared" ca="1" si="4"/>
        <v>1</v>
      </c>
      <c r="H50" t="str">
        <f ca="1">VLOOKUP(G50,$N$4:$O$9,2)</f>
        <v>high school</v>
      </c>
      <c r="I50">
        <f t="shared" ca="1" si="5"/>
        <v>4</v>
      </c>
      <c r="J50">
        <f t="shared" ca="1" si="1"/>
        <v>3</v>
      </c>
      <c r="Q50">
        <f t="shared" ca="1" si="6"/>
        <v>51987</v>
      </c>
      <c r="R50">
        <f t="shared" ca="1" si="7"/>
        <v>2</v>
      </c>
      <c r="S50" t="str">
        <f ca="1">VLOOKUP(R50,$Y$7:$Z$20,2)</f>
        <v>up</v>
      </c>
      <c r="T50">
        <f t="shared" ca="1" si="18"/>
        <v>311922</v>
      </c>
      <c r="U50">
        <f t="shared" ca="1" si="9"/>
        <v>168512.64873584485</v>
      </c>
      <c r="V50">
        <f t="shared" ca="1" si="19"/>
        <v>104852.05980267833</v>
      </c>
      <c r="W50">
        <f t="shared" ca="1" si="11"/>
        <v>85524</v>
      </c>
      <c r="X50">
        <f t="shared" ca="1" si="20"/>
        <v>10789.773673480475</v>
      </c>
      <c r="AA50">
        <f t="shared" ca="1" si="21"/>
        <v>4697.747341892069</v>
      </c>
      <c r="AB50">
        <f t="shared" ca="1" si="22"/>
        <v>421471.80714457034</v>
      </c>
      <c r="AC50">
        <f t="shared" ca="1" si="23"/>
        <v>264826.42240932531</v>
      </c>
      <c r="AD50">
        <f t="shared" ca="1" si="24"/>
        <v>156645.38473524502</v>
      </c>
      <c r="AF50" s="7">
        <f ca="1">IF(Table2[[#This Row],[Column1]]="men",1,0)</f>
        <v>0</v>
      </c>
      <c r="AG50" s="8">
        <f ca="1">IF(Table2[[#This Row],[Column1]]="women",1,0)</f>
        <v>1</v>
      </c>
      <c r="AH50" s="8"/>
      <c r="AI50" s="8"/>
      <c r="AJ50" s="9"/>
      <c r="AM50" s="7">
        <f ca="1">IF(Table2[[#This Row],[Column4]]="teaching",1,0)</f>
        <v>0</v>
      </c>
      <c r="AN50" s="8">
        <f ca="1">IF(Table2[[#This Row],[Column4]]="health",1,0)</f>
        <v>0</v>
      </c>
      <c r="AO50" s="8">
        <f ca="1">IF(Table2[[#This Row],[Column4]]="agriculture",1,0)</f>
        <v>0</v>
      </c>
      <c r="AP50" s="8">
        <f ca="1">IF(Table2[[#This Row],[Column4]]="IT",1,0)</f>
        <v>0</v>
      </c>
      <c r="AQ50" s="8">
        <f ca="1">IF(Table2[[#This Row],[Column4]]="construction",1,0)</f>
        <v>1</v>
      </c>
      <c r="AR50" s="8">
        <f ca="1">IF(Table2[[#This Row],[Column4]]="General work",1,0)</f>
        <v>0</v>
      </c>
      <c r="AS50" s="9"/>
      <c r="AU50" s="17">
        <f ca="1">Table2[[#This Row],[Column20]]/Table2[[#This Row],[Column8]]</f>
        <v>34950.686600892775</v>
      </c>
      <c r="AW50" s="19">
        <f ca="1">IF(Table2[[#This Row],[Column27]]&gt;$AX$7,1,0)</f>
        <v>1</v>
      </c>
      <c r="AY50" s="21">
        <f ca="1">Table2[[#This Row],[Column19]]/Table2[[#This Row],[Column18]]</f>
        <v>0.54023970330994564</v>
      </c>
      <c r="AZ50" s="7">
        <f t="shared" ca="1" si="17"/>
        <v>0</v>
      </c>
      <c r="BA50" s="8"/>
      <c r="BB50" s="7">
        <f ca="1">IF(Table2[[#This Row],[Column17]]="bihar",Table2[[#This Row],[Column15]],0)</f>
        <v>0</v>
      </c>
      <c r="BC50" s="8">
        <f ca="1">IF(Table2[[#This Row],[Column17]]="UP",Table2[[#This Row],[Column15]],0)</f>
        <v>51987</v>
      </c>
      <c r="BD50" s="8">
        <f ca="1">IF(Table2[[#This Row],[Column17]]="maharashtra",Table2[[#This Row],[Column15]],0)</f>
        <v>0</v>
      </c>
      <c r="BE50" s="8">
        <f ca="1">IF(Table2[[#This Row],[Column17]]="telangana",Table2[[#This Row],[Column15]],0)</f>
        <v>0</v>
      </c>
      <c r="BF50" s="8">
        <f ca="1">IF(Table2[[#This Row],[Column17]]="delhi",Table2[[#This Row],[Column15]],0)</f>
        <v>0</v>
      </c>
      <c r="BG50" s="8">
        <f ca="1">IF(Table2[[#This Row],[Column17]]="goa",Table2[[#This Row],[Column15]],0)</f>
        <v>0</v>
      </c>
      <c r="BH50" s="8">
        <f ca="1">IF(Table2[[#This Row],[Column17]]="kolkata",Table2[[#This Row],[Column15]],0)</f>
        <v>0</v>
      </c>
      <c r="BI50" s="8">
        <f ca="1">IF(Table2[[#This Row],[Column17]]="patna",Table2[[#This Row],[Column15]],0)</f>
        <v>0</v>
      </c>
      <c r="BJ50" s="8">
        <f ca="1">IF(Table2[[#This Row],[Column17]]="simultala",Table2[[#This Row],[Column15]],0)</f>
        <v>0</v>
      </c>
      <c r="BK50" s="8">
        <f ca="1">IF(Table2[[#This Row],[Column17]]="panji",Table2[[#This Row],[Column15]],0)</f>
        <v>0</v>
      </c>
      <c r="BL50" s="8">
        <f ca="1">IF(Table2[[#This Row],[Column17]]="bangalore",Table2[[#This Row],[Column15]],0)</f>
        <v>0</v>
      </c>
      <c r="BM50" s="8">
        <f ca="1">IF(Table2[[#This Row],[Column17]]="florida",Table2[[#This Row],[Column15]],0)</f>
        <v>0</v>
      </c>
      <c r="BN50" s="8">
        <f ca="1">IF(Table2[[#This Row],[Column17]]="valmikinagar",Table2[[#This Row],[Column15]],0)</f>
        <v>0</v>
      </c>
      <c r="BO50" s="9">
        <f ca="1">IF(Table2[[#This Row],[Column17]]="gopalganj",Table2[[#This Row],[Column15]],0)</f>
        <v>0</v>
      </c>
      <c r="BP50" s="7">
        <f ca="1">IF(Table2[[#This Row],[Column4]]="teaching",Table2[[#This Row],[Column15]],0)</f>
        <v>0</v>
      </c>
      <c r="BQ50" s="8">
        <f ca="1">IF(Table2[[#This Row],[Column4]]="health",Table2[[#This Row],[Column15]],0)</f>
        <v>0</v>
      </c>
      <c r="BR50" s="8">
        <f ca="1">IF(Table2[[#This Row],[Column4]]="agriculture",Table2[[#This Row],[Column15]],0)</f>
        <v>0</v>
      </c>
      <c r="BS50" s="8">
        <f ca="1">IF(Table2[[#This Row],[Column4]]="IT",Table2[[#This Row],[Column15]],0)</f>
        <v>0</v>
      </c>
      <c r="BT50" s="8">
        <f ca="1">IF(Table2[[#This Row],[Column4]]="construction",Table2[[#This Row],[Column15]],0)</f>
        <v>51987</v>
      </c>
      <c r="BU50" s="9">
        <f ca="1">IF(Table2[[#This Row],[Column4]]="General work",Table2[[#This Row],[Column15]],0)</f>
        <v>0</v>
      </c>
      <c r="BV50" s="19">
        <f ca="1">IF(Table2[[#This Row],[Column27]]&gt;Table2[[#This Row],[Column15]],1,0)</f>
        <v>1</v>
      </c>
      <c r="CC50" s="19">
        <f ca="1">IF(Table2[[#This Row],[Column28]]&gt;$CD$6,Table2[[#This Row],[Column2]],0)</f>
        <v>33</v>
      </c>
    </row>
    <row r="51" spans="2:81" x14ac:dyDescent="0.35">
      <c r="B51">
        <f t="shared" ca="1" si="0"/>
        <v>2</v>
      </c>
      <c r="C51" t="str">
        <f ca="1">IF(B50=1,"men","women")</f>
        <v>men</v>
      </c>
      <c r="D51">
        <f t="shared" ca="1" si="2"/>
        <v>30</v>
      </c>
      <c r="E51">
        <f t="shared" ca="1" si="3"/>
        <v>3</v>
      </c>
      <c r="F51" t="str">
        <f ca="1">VLOOKUP(E51,$K$4:$L$10,2)</f>
        <v>teaching</v>
      </c>
      <c r="G51">
        <f t="shared" ca="1" si="4"/>
        <v>3</v>
      </c>
      <c r="H51" t="str">
        <f ca="1">VLOOKUP(G51,$N$4:$O$9,2)</f>
        <v>university</v>
      </c>
      <c r="I51">
        <f t="shared" ca="1" si="5"/>
        <v>1</v>
      </c>
      <c r="J51">
        <f t="shared" ca="1" si="1"/>
        <v>1</v>
      </c>
      <c r="Q51">
        <f t="shared" ca="1" si="6"/>
        <v>83541</v>
      </c>
      <c r="R51">
        <f t="shared" ca="1" si="7"/>
        <v>8</v>
      </c>
      <c r="S51" t="str">
        <f ca="1">VLOOKUP(R51,$Y$7:$Z$20,2)</f>
        <v>patna</v>
      </c>
      <c r="T51">
        <f t="shared" ca="1" si="18"/>
        <v>417705</v>
      </c>
      <c r="U51">
        <f t="shared" ca="1" si="9"/>
        <v>408980.29018300161</v>
      </c>
      <c r="V51">
        <f t="shared" ca="1" si="19"/>
        <v>67677.811889504548</v>
      </c>
      <c r="W51">
        <f t="shared" ca="1" si="11"/>
        <v>4041</v>
      </c>
      <c r="X51">
        <f t="shared" ca="1" si="20"/>
        <v>146325.46884380473</v>
      </c>
      <c r="AA51">
        <f t="shared" ca="1" si="21"/>
        <v>17641.758129596645</v>
      </c>
      <c r="AB51">
        <f t="shared" ca="1" si="22"/>
        <v>503024.5700191012</v>
      </c>
      <c r="AC51">
        <f t="shared" ca="1" si="23"/>
        <v>559346.75902680634</v>
      </c>
      <c r="AD51">
        <f t="shared" ca="1" si="24"/>
        <v>-56322.189007705136</v>
      </c>
      <c r="AF51" s="7">
        <f ca="1">IF(Table2[[#This Row],[Column1]]="men",1,0)</f>
        <v>1</v>
      </c>
      <c r="AG51" s="8">
        <f ca="1">IF(Table2[[#This Row],[Column1]]="women",1,0)</f>
        <v>0</v>
      </c>
      <c r="AH51" s="8"/>
      <c r="AI51" s="8"/>
      <c r="AJ51" s="9"/>
      <c r="AM51" s="7">
        <f ca="1">IF(Table2[[#This Row],[Column4]]="teaching",1,0)</f>
        <v>1</v>
      </c>
      <c r="AN51" s="8">
        <f ca="1">IF(Table2[[#This Row],[Column4]]="health",1,0)</f>
        <v>0</v>
      </c>
      <c r="AO51" s="8">
        <f ca="1">IF(Table2[[#This Row],[Column4]]="agriculture",1,0)</f>
        <v>0</v>
      </c>
      <c r="AP51" s="8">
        <f ca="1">IF(Table2[[#This Row],[Column4]]="IT",1,0)</f>
        <v>0</v>
      </c>
      <c r="AQ51" s="8">
        <f ca="1">IF(Table2[[#This Row],[Column4]]="construction",1,0)</f>
        <v>0</v>
      </c>
      <c r="AR51" s="8">
        <f ca="1">IF(Table2[[#This Row],[Column4]]="General work",1,0)</f>
        <v>0</v>
      </c>
      <c r="AS51" s="9"/>
      <c r="AU51" s="17">
        <f ca="1">Table2[[#This Row],[Column20]]/Table2[[#This Row],[Column8]]</f>
        <v>67677.811889504548</v>
      </c>
      <c r="AW51" s="19">
        <f ca="1">IF(Table2[[#This Row],[Column27]]&gt;$AX$7,1,0)</f>
        <v>1</v>
      </c>
      <c r="AY51" s="21">
        <f ca="1">Table2[[#This Row],[Column19]]/Table2[[#This Row],[Column18]]</f>
        <v>0.97911274747250243</v>
      </c>
      <c r="AZ51" s="7">
        <f t="shared" ca="1" si="17"/>
        <v>0</v>
      </c>
      <c r="BA51" s="8"/>
      <c r="BB51" s="7">
        <f ca="1">IF(Table2[[#This Row],[Column17]]="bihar",Table2[[#This Row],[Column15]],0)</f>
        <v>0</v>
      </c>
      <c r="BC51" s="8">
        <f ca="1">IF(Table2[[#This Row],[Column17]]="UP",Table2[[#This Row],[Column15]],0)</f>
        <v>0</v>
      </c>
      <c r="BD51" s="8">
        <f ca="1">IF(Table2[[#This Row],[Column17]]="maharashtra",Table2[[#This Row],[Column15]],0)</f>
        <v>0</v>
      </c>
      <c r="BE51" s="8">
        <f ca="1">IF(Table2[[#This Row],[Column17]]="telangana",Table2[[#This Row],[Column15]],0)</f>
        <v>0</v>
      </c>
      <c r="BF51" s="8">
        <f ca="1">IF(Table2[[#This Row],[Column17]]="delhi",Table2[[#This Row],[Column15]],0)</f>
        <v>0</v>
      </c>
      <c r="BG51" s="8">
        <f ca="1">IF(Table2[[#This Row],[Column17]]="goa",Table2[[#This Row],[Column15]],0)</f>
        <v>0</v>
      </c>
      <c r="BH51" s="8">
        <f ca="1">IF(Table2[[#This Row],[Column17]]="kolkata",Table2[[#This Row],[Column15]],0)</f>
        <v>0</v>
      </c>
      <c r="BI51" s="8">
        <f ca="1">IF(Table2[[#This Row],[Column17]]="patna",Table2[[#This Row],[Column15]],0)</f>
        <v>83541</v>
      </c>
      <c r="BJ51" s="8">
        <f ca="1">IF(Table2[[#This Row],[Column17]]="simultala",Table2[[#This Row],[Column15]],0)</f>
        <v>0</v>
      </c>
      <c r="BK51" s="8">
        <f ca="1">IF(Table2[[#This Row],[Column17]]="panji",Table2[[#This Row],[Column15]],0)</f>
        <v>0</v>
      </c>
      <c r="BL51" s="8">
        <f ca="1">IF(Table2[[#This Row],[Column17]]="bangalore",Table2[[#This Row],[Column15]],0)</f>
        <v>0</v>
      </c>
      <c r="BM51" s="8">
        <f ca="1">IF(Table2[[#This Row],[Column17]]="florida",Table2[[#This Row],[Column15]],0)</f>
        <v>0</v>
      </c>
      <c r="BN51" s="8">
        <f ca="1">IF(Table2[[#This Row],[Column17]]="valmikinagar",Table2[[#This Row],[Column15]],0)</f>
        <v>0</v>
      </c>
      <c r="BO51" s="9">
        <f ca="1">IF(Table2[[#This Row],[Column17]]="gopalganj",Table2[[#This Row],[Column15]],0)</f>
        <v>0</v>
      </c>
      <c r="BP51" s="7">
        <f ca="1">IF(Table2[[#This Row],[Column4]]="teaching",Table2[[#This Row],[Column15]],0)</f>
        <v>83541</v>
      </c>
      <c r="BQ51" s="8">
        <f ca="1">IF(Table2[[#This Row],[Column4]]="health",Table2[[#This Row],[Column15]],0)</f>
        <v>0</v>
      </c>
      <c r="BR51" s="8">
        <f ca="1">IF(Table2[[#This Row],[Column4]]="agriculture",Table2[[#This Row],[Column15]],0)</f>
        <v>0</v>
      </c>
      <c r="BS51" s="8">
        <f ca="1">IF(Table2[[#This Row],[Column4]]="IT",Table2[[#This Row],[Column15]],0)</f>
        <v>0</v>
      </c>
      <c r="BT51" s="8">
        <f ca="1">IF(Table2[[#This Row],[Column4]]="construction",Table2[[#This Row],[Column15]],0)</f>
        <v>0</v>
      </c>
      <c r="BU51" s="9">
        <f ca="1">IF(Table2[[#This Row],[Column4]]="General work",Table2[[#This Row],[Column15]],0)</f>
        <v>0</v>
      </c>
      <c r="BV51" s="19">
        <f ca="1">IF(Table2[[#This Row],[Column27]]&gt;Table2[[#This Row],[Column15]],1,0)</f>
        <v>1</v>
      </c>
      <c r="CC51" s="19">
        <f ca="1">IF(Table2[[#This Row],[Column28]]&gt;$CD$6,Table2[[#This Row],[Column2]],0)</f>
        <v>0</v>
      </c>
    </row>
    <row r="52" spans="2:81" x14ac:dyDescent="0.35">
      <c r="B52">
        <f t="shared" ca="1" si="0"/>
        <v>2</v>
      </c>
      <c r="C52" t="str">
        <f ca="1">IF(B51=1,"men","women")</f>
        <v>women</v>
      </c>
      <c r="D52">
        <f t="shared" ca="1" si="2"/>
        <v>44</v>
      </c>
      <c r="E52">
        <f t="shared" ca="1" si="3"/>
        <v>1</v>
      </c>
      <c r="F52" t="str">
        <f ca="1">VLOOKUP(E52,$K$4:$L$10,2)</f>
        <v xml:space="preserve">health </v>
      </c>
      <c r="G52">
        <f t="shared" ca="1" si="4"/>
        <v>1</v>
      </c>
      <c r="H52" t="str">
        <f ca="1">VLOOKUP(G52,$N$4:$O$9,2)</f>
        <v>high school</v>
      </c>
      <c r="I52">
        <f t="shared" ca="1" si="5"/>
        <v>1</v>
      </c>
      <c r="J52">
        <f t="shared" ca="1" si="1"/>
        <v>1</v>
      </c>
      <c r="Q52">
        <f t="shared" ca="1" si="6"/>
        <v>27870</v>
      </c>
      <c r="R52">
        <f t="shared" ca="1" si="7"/>
        <v>9</v>
      </c>
      <c r="S52" t="str">
        <f ca="1">VLOOKUP(R52,$Y$7:$Z$20,2)</f>
        <v>simultala</v>
      </c>
      <c r="T52">
        <f t="shared" ca="1" si="18"/>
        <v>167220</v>
      </c>
      <c r="U52">
        <f t="shared" ca="1" si="9"/>
        <v>90675.416448165488</v>
      </c>
      <c r="V52">
        <f t="shared" ca="1" si="19"/>
        <v>15693.984066085361</v>
      </c>
      <c r="W52">
        <f t="shared" ca="1" si="11"/>
        <v>7292</v>
      </c>
      <c r="X52">
        <f t="shared" ca="1" si="20"/>
        <v>53322.381347024217</v>
      </c>
      <c r="AA52">
        <f t="shared" ca="1" si="21"/>
        <v>31193.542768917097</v>
      </c>
      <c r="AB52">
        <f t="shared" ca="1" si="22"/>
        <v>214107.52683500247</v>
      </c>
      <c r="AC52">
        <f t="shared" ca="1" si="23"/>
        <v>151289.79779518972</v>
      </c>
      <c r="AD52">
        <f t="shared" ca="1" si="24"/>
        <v>62817.729039812752</v>
      </c>
      <c r="AF52" s="7">
        <f ca="1">IF(Table2[[#This Row],[Column1]]="men",1,0)</f>
        <v>0</v>
      </c>
      <c r="AG52" s="8">
        <f ca="1">IF(Table2[[#This Row],[Column1]]="women",1,0)</f>
        <v>1</v>
      </c>
      <c r="AH52" s="8"/>
      <c r="AI52" s="8"/>
      <c r="AJ52" s="9"/>
      <c r="AM52" s="7">
        <f ca="1">IF(Table2[[#This Row],[Column4]]="teaching",1,0)</f>
        <v>0</v>
      </c>
      <c r="AN52" s="8">
        <f ca="1">IF(Table2[[#This Row],[Column4]]="health",1,0)</f>
        <v>0</v>
      </c>
      <c r="AO52" s="8">
        <f ca="1">IF(Table2[[#This Row],[Column4]]="agriculture",1,0)</f>
        <v>0</v>
      </c>
      <c r="AP52" s="8">
        <f ca="1">IF(Table2[[#This Row],[Column4]]="IT",1,0)</f>
        <v>0</v>
      </c>
      <c r="AQ52" s="8">
        <f ca="1">IF(Table2[[#This Row],[Column4]]="construction",1,0)</f>
        <v>0</v>
      </c>
      <c r="AR52" s="8">
        <f ca="1">IF(Table2[[#This Row],[Column4]]="General work",1,0)</f>
        <v>0</v>
      </c>
      <c r="AS52" s="9"/>
      <c r="AU52" s="17">
        <f ca="1">Table2[[#This Row],[Column20]]/Table2[[#This Row],[Column8]]</f>
        <v>15693.984066085361</v>
      </c>
      <c r="AW52" s="19">
        <f ca="1">IF(Table2[[#This Row],[Column27]]&gt;$AX$7,1,0)</f>
        <v>1</v>
      </c>
      <c r="AY52" s="21">
        <f ca="1">Table2[[#This Row],[Column19]]/Table2[[#This Row],[Column18]]</f>
        <v>0.54225222131422968</v>
      </c>
      <c r="AZ52" s="7">
        <f t="shared" ca="1" si="17"/>
        <v>0</v>
      </c>
      <c r="BA52" s="8"/>
      <c r="BB52" s="7">
        <f ca="1">IF(Table2[[#This Row],[Column17]]="bihar",Table2[[#This Row],[Column15]],0)</f>
        <v>0</v>
      </c>
      <c r="BC52" s="8">
        <f ca="1">IF(Table2[[#This Row],[Column17]]="UP",Table2[[#This Row],[Column15]],0)</f>
        <v>0</v>
      </c>
      <c r="BD52" s="8">
        <f ca="1">IF(Table2[[#This Row],[Column17]]="maharashtra",Table2[[#This Row],[Column15]],0)</f>
        <v>0</v>
      </c>
      <c r="BE52" s="8">
        <f ca="1">IF(Table2[[#This Row],[Column17]]="telangana",Table2[[#This Row],[Column15]],0)</f>
        <v>0</v>
      </c>
      <c r="BF52" s="8">
        <f ca="1">IF(Table2[[#This Row],[Column17]]="delhi",Table2[[#This Row],[Column15]],0)</f>
        <v>0</v>
      </c>
      <c r="BG52" s="8">
        <f ca="1">IF(Table2[[#This Row],[Column17]]="goa",Table2[[#This Row],[Column15]],0)</f>
        <v>0</v>
      </c>
      <c r="BH52" s="8">
        <f ca="1">IF(Table2[[#This Row],[Column17]]="kolkata",Table2[[#This Row],[Column15]],0)</f>
        <v>0</v>
      </c>
      <c r="BI52" s="8">
        <f ca="1">IF(Table2[[#This Row],[Column17]]="patna",Table2[[#This Row],[Column15]],0)</f>
        <v>0</v>
      </c>
      <c r="BJ52" s="8">
        <f ca="1">IF(Table2[[#This Row],[Column17]]="simultala",Table2[[#This Row],[Column15]],0)</f>
        <v>27870</v>
      </c>
      <c r="BK52" s="8">
        <f ca="1">IF(Table2[[#This Row],[Column17]]="panji",Table2[[#This Row],[Column15]],0)</f>
        <v>0</v>
      </c>
      <c r="BL52" s="8">
        <f ca="1">IF(Table2[[#This Row],[Column17]]="bangalore",Table2[[#This Row],[Column15]],0)</f>
        <v>0</v>
      </c>
      <c r="BM52" s="8">
        <f ca="1">IF(Table2[[#This Row],[Column17]]="florida",Table2[[#This Row],[Column15]],0)</f>
        <v>0</v>
      </c>
      <c r="BN52" s="8">
        <f ca="1">IF(Table2[[#This Row],[Column17]]="valmikinagar",Table2[[#This Row],[Column15]],0)</f>
        <v>0</v>
      </c>
      <c r="BO52" s="9">
        <f ca="1">IF(Table2[[#This Row],[Column17]]="gopalganj",Table2[[#This Row],[Column15]],0)</f>
        <v>0</v>
      </c>
      <c r="BP52" s="7">
        <f ca="1">IF(Table2[[#This Row],[Column4]]="teaching",Table2[[#This Row],[Column15]],0)</f>
        <v>0</v>
      </c>
      <c r="BQ52" s="8">
        <f ca="1">IF(Table2[[#This Row],[Column4]]="health",Table2[[#This Row],[Column15]],0)</f>
        <v>0</v>
      </c>
      <c r="BR52" s="8">
        <f ca="1">IF(Table2[[#This Row],[Column4]]="agriculture",Table2[[#This Row],[Column15]],0)</f>
        <v>0</v>
      </c>
      <c r="BS52" s="8">
        <f ca="1">IF(Table2[[#This Row],[Column4]]="IT",Table2[[#This Row],[Column15]],0)</f>
        <v>0</v>
      </c>
      <c r="BT52" s="8">
        <f ca="1">IF(Table2[[#This Row],[Column4]]="construction",Table2[[#This Row],[Column15]],0)</f>
        <v>0</v>
      </c>
      <c r="BU52" s="9">
        <f ca="1">IF(Table2[[#This Row],[Column4]]="General work",Table2[[#This Row],[Column15]],0)</f>
        <v>0</v>
      </c>
      <c r="BV52" s="19">
        <f ca="1">IF(Table2[[#This Row],[Column27]]&gt;Table2[[#This Row],[Column15]],1,0)</f>
        <v>1</v>
      </c>
      <c r="CC52" s="19">
        <f ca="1">IF(Table2[[#This Row],[Column28]]&gt;$CD$6,Table2[[#This Row],[Column2]],0)</f>
        <v>44</v>
      </c>
    </row>
    <row r="53" spans="2:81" x14ac:dyDescent="0.35">
      <c r="B53">
        <f t="shared" ca="1" si="0"/>
        <v>1</v>
      </c>
      <c r="C53" t="str">
        <f ca="1">IF(B52=1,"men","women")</f>
        <v>women</v>
      </c>
      <c r="D53">
        <f t="shared" ca="1" si="2"/>
        <v>26</v>
      </c>
      <c r="E53">
        <f t="shared" ca="1" si="3"/>
        <v>2</v>
      </c>
      <c r="F53" t="str">
        <f ca="1">VLOOKUP(E53,$K$4:$L$10,2)</f>
        <v>construction</v>
      </c>
      <c r="G53">
        <f t="shared" ca="1" si="4"/>
        <v>3</v>
      </c>
      <c r="H53" t="str">
        <f ca="1">VLOOKUP(G53,$N$4:$O$9,2)</f>
        <v>university</v>
      </c>
      <c r="I53">
        <f t="shared" ca="1" si="5"/>
        <v>3</v>
      </c>
      <c r="J53">
        <f t="shared" ca="1" si="1"/>
        <v>2</v>
      </c>
      <c r="Q53">
        <f t="shared" ca="1" si="6"/>
        <v>30350</v>
      </c>
      <c r="R53">
        <f t="shared" ca="1" si="7"/>
        <v>8</v>
      </c>
      <c r="S53" t="str">
        <f ca="1">VLOOKUP(R53,$Y$7:$Z$20,2)</f>
        <v>patna</v>
      </c>
      <c r="T53">
        <f t="shared" ca="1" si="18"/>
        <v>91050</v>
      </c>
      <c r="U53">
        <f t="shared" ca="1" si="9"/>
        <v>44564.425378004242</v>
      </c>
      <c r="V53">
        <f t="shared" ca="1" si="19"/>
        <v>35866.368533594265</v>
      </c>
      <c r="W53">
        <f t="shared" ca="1" si="11"/>
        <v>9225</v>
      </c>
      <c r="X53">
        <f t="shared" ca="1" si="20"/>
        <v>43836.910319539274</v>
      </c>
      <c r="AA53">
        <f t="shared" ca="1" si="21"/>
        <v>14528.623580189367</v>
      </c>
      <c r="AB53">
        <f t="shared" ca="1" si="22"/>
        <v>141444.99211378364</v>
      </c>
      <c r="AC53">
        <f t="shared" ca="1" si="23"/>
        <v>97626.335697543516</v>
      </c>
      <c r="AD53">
        <f t="shared" ca="1" si="24"/>
        <v>43818.656416240119</v>
      </c>
      <c r="AF53" s="7">
        <f ca="1">IF(Table2[[#This Row],[Column1]]="men",1,0)</f>
        <v>0</v>
      </c>
      <c r="AG53" s="8">
        <f ca="1">IF(Table2[[#This Row],[Column1]]="women",1,0)</f>
        <v>1</v>
      </c>
      <c r="AH53" s="8"/>
      <c r="AI53" s="8"/>
      <c r="AJ53" s="9"/>
      <c r="AM53" s="7">
        <f ca="1">IF(Table2[[#This Row],[Column4]]="teaching",1,0)</f>
        <v>0</v>
      </c>
      <c r="AN53" s="8">
        <f ca="1">IF(Table2[[#This Row],[Column4]]="health",1,0)</f>
        <v>0</v>
      </c>
      <c r="AO53" s="8">
        <f ca="1">IF(Table2[[#This Row],[Column4]]="agriculture",1,0)</f>
        <v>0</v>
      </c>
      <c r="AP53" s="8">
        <f ca="1">IF(Table2[[#This Row],[Column4]]="IT",1,0)</f>
        <v>0</v>
      </c>
      <c r="AQ53" s="8">
        <f ca="1">IF(Table2[[#This Row],[Column4]]="construction",1,0)</f>
        <v>1</v>
      </c>
      <c r="AR53" s="8">
        <f ca="1">IF(Table2[[#This Row],[Column4]]="General work",1,0)</f>
        <v>0</v>
      </c>
      <c r="AS53" s="9"/>
      <c r="AU53" s="17">
        <f ca="1">Table2[[#This Row],[Column20]]/Table2[[#This Row],[Column8]]</f>
        <v>17933.184266797132</v>
      </c>
      <c r="AW53" s="19">
        <f ca="1">IF(Table2[[#This Row],[Column27]]&gt;$AX$7,1,0)</f>
        <v>0</v>
      </c>
      <c r="AY53" s="21">
        <f ca="1">Table2[[#This Row],[Column19]]/Table2[[#This Row],[Column18]]</f>
        <v>0.48945003160905265</v>
      </c>
      <c r="AZ53" s="7">
        <f t="shared" ca="1" si="17"/>
        <v>0</v>
      </c>
      <c r="BA53" s="8"/>
      <c r="BB53" s="7">
        <f ca="1">IF(Table2[[#This Row],[Column17]]="bihar",Table2[[#This Row],[Column15]],0)</f>
        <v>0</v>
      </c>
      <c r="BC53" s="8">
        <f ca="1">IF(Table2[[#This Row],[Column17]]="UP",Table2[[#This Row],[Column15]],0)</f>
        <v>0</v>
      </c>
      <c r="BD53" s="8">
        <f ca="1">IF(Table2[[#This Row],[Column17]]="maharashtra",Table2[[#This Row],[Column15]],0)</f>
        <v>0</v>
      </c>
      <c r="BE53" s="8">
        <f ca="1">IF(Table2[[#This Row],[Column17]]="telangana",Table2[[#This Row],[Column15]],0)</f>
        <v>0</v>
      </c>
      <c r="BF53" s="8">
        <f ca="1">IF(Table2[[#This Row],[Column17]]="delhi",Table2[[#This Row],[Column15]],0)</f>
        <v>0</v>
      </c>
      <c r="BG53" s="8">
        <f ca="1">IF(Table2[[#This Row],[Column17]]="goa",Table2[[#This Row],[Column15]],0)</f>
        <v>0</v>
      </c>
      <c r="BH53" s="8">
        <f ca="1">IF(Table2[[#This Row],[Column17]]="kolkata",Table2[[#This Row],[Column15]],0)</f>
        <v>0</v>
      </c>
      <c r="BI53" s="8">
        <f ca="1">IF(Table2[[#This Row],[Column17]]="patna",Table2[[#This Row],[Column15]],0)</f>
        <v>30350</v>
      </c>
      <c r="BJ53" s="8">
        <f ca="1">IF(Table2[[#This Row],[Column17]]="simultala",Table2[[#This Row],[Column15]],0)</f>
        <v>0</v>
      </c>
      <c r="BK53" s="8">
        <f ca="1">IF(Table2[[#This Row],[Column17]]="panji",Table2[[#This Row],[Column15]],0)</f>
        <v>0</v>
      </c>
      <c r="BL53" s="8">
        <f ca="1">IF(Table2[[#This Row],[Column17]]="bangalore",Table2[[#This Row],[Column15]],0)</f>
        <v>0</v>
      </c>
      <c r="BM53" s="8">
        <f ca="1">IF(Table2[[#This Row],[Column17]]="florida",Table2[[#This Row],[Column15]],0)</f>
        <v>0</v>
      </c>
      <c r="BN53" s="8">
        <f ca="1">IF(Table2[[#This Row],[Column17]]="valmikinagar",Table2[[#This Row],[Column15]],0)</f>
        <v>0</v>
      </c>
      <c r="BO53" s="9">
        <f ca="1">IF(Table2[[#This Row],[Column17]]="gopalganj",Table2[[#This Row],[Column15]],0)</f>
        <v>0</v>
      </c>
      <c r="BP53" s="7">
        <f ca="1">IF(Table2[[#This Row],[Column4]]="teaching",Table2[[#This Row],[Column15]],0)</f>
        <v>0</v>
      </c>
      <c r="BQ53" s="8">
        <f ca="1">IF(Table2[[#This Row],[Column4]]="health",Table2[[#This Row],[Column15]],0)</f>
        <v>0</v>
      </c>
      <c r="BR53" s="8">
        <f ca="1">IF(Table2[[#This Row],[Column4]]="agriculture",Table2[[#This Row],[Column15]],0)</f>
        <v>0</v>
      </c>
      <c r="BS53" s="8">
        <f ca="1">IF(Table2[[#This Row],[Column4]]="IT",Table2[[#This Row],[Column15]],0)</f>
        <v>0</v>
      </c>
      <c r="BT53" s="8">
        <f ca="1">IF(Table2[[#This Row],[Column4]]="construction",Table2[[#This Row],[Column15]],0)</f>
        <v>30350</v>
      </c>
      <c r="BU53" s="9">
        <f ca="1">IF(Table2[[#This Row],[Column4]]="General work",Table2[[#This Row],[Column15]],0)</f>
        <v>0</v>
      </c>
      <c r="BV53" s="19">
        <f ca="1">IF(Table2[[#This Row],[Column27]]&gt;Table2[[#This Row],[Column15]],1,0)</f>
        <v>1</v>
      </c>
      <c r="CC53" s="19">
        <f ca="1">IF(Table2[[#This Row],[Column28]]&gt;$CD$6,Table2[[#This Row],[Column2]],0)</f>
        <v>26</v>
      </c>
    </row>
    <row r="54" spans="2:81" x14ac:dyDescent="0.35">
      <c r="B54">
        <f t="shared" ca="1" si="0"/>
        <v>1</v>
      </c>
      <c r="C54" t="str">
        <f ca="1">IF(B53=1,"men","women")</f>
        <v>men</v>
      </c>
      <c r="D54">
        <f t="shared" ca="1" si="2"/>
        <v>25</v>
      </c>
      <c r="E54">
        <f t="shared" ca="1" si="3"/>
        <v>5</v>
      </c>
      <c r="F54" t="str">
        <f ca="1">VLOOKUP(E54,$K$4:$L$10,2)</f>
        <v>General work</v>
      </c>
      <c r="G54">
        <f t="shared" ca="1" si="4"/>
        <v>5</v>
      </c>
      <c r="H54" t="str">
        <f ca="1">VLOOKUP(G54,$N$4:$O$9,2)</f>
        <v>other</v>
      </c>
      <c r="I54">
        <f t="shared" ca="1" si="5"/>
        <v>0</v>
      </c>
      <c r="J54">
        <f t="shared" ca="1" si="1"/>
        <v>3</v>
      </c>
      <c r="Q54">
        <f t="shared" ca="1" si="6"/>
        <v>59307</v>
      </c>
      <c r="R54">
        <f t="shared" ca="1" si="7"/>
        <v>4</v>
      </c>
      <c r="S54" t="str">
        <f ca="1">VLOOKUP(R54,$Y$7:$Z$20,2)</f>
        <v>telangana</v>
      </c>
      <c r="T54">
        <f t="shared" ca="1" si="18"/>
        <v>296535</v>
      </c>
      <c r="U54">
        <f t="shared" ca="1" si="9"/>
        <v>259242.62948151072</v>
      </c>
      <c r="V54">
        <f t="shared" ca="1" si="19"/>
        <v>18878.190580685736</v>
      </c>
      <c r="W54">
        <f t="shared" ca="1" si="11"/>
        <v>3425</v>
      </c>
      <c r="X54">
        <f t="shared" ca="1" si="20"/>
        <v>107041.66966703537</v>
      </c>
      <c r="AA54">
        <f t="shared" ca="1" si="21"/>
        <v>52786.348992476691</v>
      </c>
      <c r="AB54">
        <f t="shared" ca="1" si="22"/>
        <v>368199.53957316244</v>
      </c>
      <c r="AC54">
        <f t="shared" ca="1" si="23"/>
        <v>369709.29914854607</v>
      </c>
      <c r="AD54">
        <f t="shared" ca="1" si="24"/>
        <v>-1509.7595753836213</v>
      </c>
      <c r="AF54" s="7">
        <f ca="1">IF(Table2[[#This Row],[Column1]]="men",1,0)</f>
        <v>1</v>
      </c>
      <c r="AG54" s="8">
        <f ca="1">IF(Table2[[#This Row],[Column1]]="women",1,0)</f>
        <v>0</v>
      </c>
      <c r="AH54" s="8"/>
      <c r="AI54" s="8"/>
      <c r="AJ54" s="9"/>
      <c r="AM54" s="7">
        <f ca="1">IF(Table2[[#This Row],[Column4]]="teaching",1,0)</f>
        <v>0</v>
      </c>
      <c r="AN54" s="8">
        <f ca="1">IF(Table2[[#This Row],[Column4]]="health",1,0)</f>
        <v>0</v>
      </c>
      <c r="AO54" s="8">
        <f ca="1">IF(Table2[[#This Row],[Column4]]="agriculture",1,0)</f>
        <v>0</v>
      </c>
      <c r="AP54" s="8">
        <f ca="1">IF(Table2[[#This Row],[Column4]]="IT",1,0)</f>
        <v>0</v>
      </c>
      <c r="AQ54" s="8">
        <f ca="1">IF(Table2[[#This Row],[Column4]]="construction",1,0)</f>
        <v>0</v>
      </c>
      <c r="AR54" s="8">
        <f ca="1">IF(Table2[[#This Row],[Column4]]="General work",1,0)</f>
        <v>1</v>
      </c>
      <c r="AS54" s="9"/>
      <c r="AU54" s="17">
        <f ca="1">Table2[[#This Row],[Column20]]/Table2[[#This Row],[Column8]]</f>
        <v>6292.7301935619116</v>
      </c>
      <c r="AW54" s="19">
        <f ca="1">IF(Table2[[#This Row],[Column27]]&gt;$AX$7,1,0)</f>
        <v>1</v>
      </c>
      <c r="AY54" s="21">
        <f ca="1">Table2[[#This Row],[Column19]]/Table2[[#This Row],[Column18]]</f>
        <v>0.87423956525034385</v>
      </c>
      <c r="AZ54" s="7">
        <f t="shared" ca="1" si="17"/>
        <v>0</v>
      </c>
      <c r="BA54" s="8"/>
      <c r="BB54" s="7">
        <f ca="1">IF(Table2[[#This Row],[Column17]]="bihar",Table2[[#This Row],[Column15]],0)</f>
        <v>0</v>
      </c>
      <c r="BC54" s="8">
        <f ca="1">IF(Table2[[#This Row],[Column17]]="UP",Table2[[#This Row],[Column15]],0)</f>
        <v>0</v>
      </c>
      <c r="BD54" s="8">
        <f ca="1">IF(Table2[[#This Row],[Column17]]="maharashtra",Table2[[#This Row],[Column15]],0)</f>
        <v>0</v>
      </c>
      <c r="BE54" s="8">
        <f ca="1">IF(Table2[[#This Row],[Column17]]="telangana",Table2[[#This Row],[Column15]],0)</f>
        <v>59307</v>
      </c>
      <c r="BF54" s="8">
        <f ca="1">IF(Table2[[#This Row],[Column17]]="delhi",Table2[[#This Row],[Column15]],0)</f>
        <v>0</v>
      </c>
      <c r="BG54" s="8">
        <f ca="1">IF(Table2[[#This Row],[Column17]]="goa",Table2[[#This Row],[Column15]],0)</f>
        <v>0</v>
      </c>
      <c r="BH54" s="8">
        <f ca="1">IF(Table2[[#This Row],[Column17]]="kolkata",Table2[[#This Row],[Column15]],0)</f>
        <v>0</v>
      </c>
      <c r="BI54" s="8">
        <f ca="1">IF(Table2[[#This Row],[Column17]]="patna",Table2[[#This Row],[Column15]],0)</f>
        <v>0</v>
      </c>
      <c r="BJ54" s="8">
        <f ca="1">IF(Table2[[#This Row],[Column17]]="simultala",Table2[[#This Row],[Column15]],0)</f>
        <v>0</v>
      </c>
      <c r="BK54" s="8">
        <f ca="1">IF(Table2[[#This Row],[Column17]]="panji",Table2[[#This Row],[Column15]],0)</f>
        <v>0</v>
      </c>
      <c r="BL54" s="8">
        <f ca="1">IF(Table2[[#This Row],[Column17]]="bangalore",Table2[[#This Row],[Column15]],0)</f>
        <v>0</v>
      </c>
      <c r="BM54" s="8">
        <f ca="1">IF(Table2[[#This Row],[Column17]]="florida",Table2[[#This Row],[Column15]],0)</f>
        <v>0</v>
      </c>
      <c r="BN54" s="8">
        <f ca="1">IF(Table2[[#This Row],[Column17]]="valmikinagar",Table2[[#This Row],[Column15]],0)</f>
        <v>0</v>
      </c>
      <c r="BO54" s="9">
        <f ca="1">IF(Table2[[#This Row],[Column17]]="gopalganj",Table2[[#This Row],[Column15]],0)</f>
        <v>0</v>
      </c>
      <c r="BP54" s="7">
        <f ca="1">IF(Table2[[#This Row],[Column4]]="teaching",Table2[[#This Row],[Column15]],0)</f>
        <v>0</v>
      </c>
      <c r="BQ54" s="8">
        <f ca="1">IF(Table2[[#This Row],[Column4]]="health",Table2[[#This Row],[Column15]],0)</f>
        <v>0</v>
      </c>
      <c r="BR54" s="8">
        <f ca="1">IF(Table2[[#This Row],[Column4]]="agriculture",Table2[[#This Row],[Column15]],0)</f>
        <v>0</v>
      </c>
      <c r="BS54" s="8">
        <f ca="1">IF(Table2[[#This Row],[Column4]]="IT",Table2[[#This Row],[Column15]],0)</f>
        <v>0</v>
      </c>
      <c r="BT54" s="8">
        <f ca="1">IF(Table2[[#This Row],[Column4]]="construction",Table2[[#This Row],[Column15]],0)</f>
        <v>0</v>
      </c>
      <c r="BU54" s="9">
        <f ca="1">IF(Table2[[#This Row],[Column4]]="General work",Table2[[#This Row],[Column15]],0)</f>
        <v>59307</v>
      </c>
      <c r="BV54" s="19">
        <f ca="1">IF(Table2[[#This Row],[Column27]]&gt;Table2[[#This Row],[Column15]],1,0)</f>
        <v>1</v>
      </c>
      <c r="CC54" s="19">
        <f ca="1">IF(Table2[[#This Row],[Column28]]&gt;$CD$6,Table2[[#This Row],[Column2]],0)</f>
        <v>0</v>
      </c>
    </row>
    <row r="55" spans="2:81" x14ac:dyDescent="0.35">
      <c r="B55">
        <f t="shared" ca="1" si="0"/>
        <v>2</v>
      </c>
      <c r="C55" t="str">
        <f ca="1">IF(B54=1,"men","women")</f>
        <v>men</v>
      </c>
      <c r="D55">
        <f t="shared" ca="1" si="2"/>
        <v>33</v>
      </c>
      <c r="E55">
        <f t="shared" ca="1" si="3"/>
        <v>2</v>
      </c>
      <c r="F55" t="str">
        <f ca="1">VLOOKUP(E55,$K$4:$L$10,2)</f>
        <v>construction</v>
      </c>
      <c r="G55">
        <f t="shared" ca="1" si="4"/>
        <v>2</v>
      </c>
      <c r="H55" t="str">
        <f ca="1">VLOOKUP(G55,$N$4:$O$9,2)</f>
        <v>college</v>
      </c>
      <c r="I55">
        <f t="shared" ca="1" si="5"/>
        <v>4</v>
      </c>
      <c r="J55">
        <f t="shared" ca="1" si="1"/>
        <v>2</v>
      </c>
      <c r="Q55">
        <f t="shared" ca="1" si="6"/>
        <v>66958</v>
      </c>
      <c r="R55">
        <f t="shared" ca="1" si="7"/>
        <v>8</v>
      </c>
      <c r="S55" t="str">
        <f ca="1">VLOOKUP(R55,$Y$7:$Z$20,2)</f>
        <v>patna</v>
      </c>
      <c r="T55">
        <f t="shared" ca="1" si="18"/>
        <v>200874</v>
      </c>
      <c r="U55">
        <f t="shared" ca="1" si="9"/>
        <v>174784.18619274846</v>
      </c>
      <c r="V55">
        <f t="shared" ca="1" si="19"/>
        <v>33511.855228285553</v>
      </c>
      <c r="W55">
        <f t="shared" ca="1" si="11"/>
        <v>23948</v>
      </c>
      <c r="X55">
        <f t="shared" ca="1" si="20"/>
        <v>3138.9852224921087</v>
      </c>
      <c r="AA55">
        <f t="shared" ca="1" si="21"/>
        <v>93285.291088717087</v>
      </c>
      <c r="AB55">
        <f t="shared" ca="1" si="22"/>
        <v>327671.1463170026</v>
      </c>
      <c r="AC55">
        <f t="shared" ca="1" si="23"/>
        <v>201871.17141524056</v>
      </c>
      <c r="AD55">
        <f t="shared" ca="1" si="24"/>
        <v>125799.97490176203</v>
      </c>
      <c r="AF55" s="7">
        <f ca="1">IF(Table2[[#This Row],[Column1]]="men",1,0)</f>
        <v>1</v>
      </c>
      <c r="AG55" s="8">
        <f ca="1">IF(Table2[[#This Row],[Column1]]="women",1,0)</f>
        <v>0</v>
      </c>
      <c r="AH55" s="8"/>
      <c r="AI55" s="8"/>
      <c r="AJ55" s="9"/>
      <c r="AM55" s="7">
        <f ca="1">IF(Table2[[#This Row],[Column4]]="teaching",1,0)</f>
        <v>0</v>
      </c>
      <c r="AN55" s="8">
        <f ca="1">IF(Table2[[#This Row],[Column4]]="health",1,0)</f>
        <v>0</v>
      </c>
      <c r="AO55" s="8">
        <f ca="1">IF(Table2[[#This Row],[Column4]]="agriculture",1,0)</f>
        <v>0</v>
      </c>
      <c r="AP55" s="8">
        <f ca="1">IF(Table2[[#This Row],[Column4]]="IT",1,0)</f>
        <v>0</v>
      </c>
      <c r="AQ55" s="8">
        <f ca="1">IF(Table2[[#This Row],[Column4]]="construction",1,0)</f>
        <v>1</v>
      </c>
      <c r="AR55" s="8">
        <f ca="1">IF(Table2[[#This Row],[Column4]]="General work",1,0)</f>
        <v>0</v>
      </c>
      <c r="AS55" s="9"/>
      <c r="AU55" s="17">
        <f ca="1">Table2[[#This Row],[Column20]]/Table2[[#This Row],[Column8]]</f>
        <v>16755.927614142776</v>
      </c>
      <c r="AW55" s="19">
        <f ca="1">IF(Table2[[#This Row],[Column27]]&gt;$AX$7,1,0)</f>
        <v>1</v>
      </c>
      <c r="AY55" s="21">
        <f ca="1">Table2[[#This Row],[Column19]]/Table2[[#This Row],[Column18]]</f>
        <v>0.87011851306166277</v>
      </c>
      <c r="AZ55" s="7">
        <f t="shared" ca="1" si="17"/>
        <v>0</v>
      </c>
      <c r="BA55" s="8"/>
      <c r="BB55" s="7">
        <f ca="1">IF(Table2[[#This Row],[Column17]]="bihar",Table2[[#This Row],[Column15]],0)</f>
        <v>0</v>
      </c>
      <c r="BC55" s="8">
        <f ca="1">IF(Table2[[#This Row],[Column17]]="UP",Table2[[#This Row],[Column15]],0)</f>
        <v>0</v>
      </c>
      <c r="BD55" s="8">
        <f ca="1">IF(Table2[[#This Row],[Column17]]="maharashtra",Table2[[#This Row],[Column15]],0)</f>
        <v>0</v>
      </c>
      <c r="BE55" s="8">
        <f ca="1">IF(Table2[[#This Row],[Column17]]="telangana",Table2[[#This Row],[Column15]],0)</f>
        <v>0</v>
      </c>
      <c r="BF55" s="8">
        <f ca="1">IF(Table2[[#This Row],[Column17]]="delhi",Table2[[#This Row],[Column15]],0)</f>
        <v>0</v>
      </c>
      <c r="BG55" s="8">
        <f ca="1">IF(Table2[[#This Row],[Column17]]="goa",Table2[[#This Row],[Column15]],0)</f>
        <v>0</v>
      </c>
      <c r="BH55" s="8">
        <f ca="1">IF(Table2[[#This Row],[Column17]]="kolkata",Table2[[#This Row],[Column15]],0)</f>
        <v>0</v>
      </c>
      <c r="BI55" s="8">
        <f ca="1">IF(Table2[[#This Row],[Column17]]="patna",Table2[[#This Row],[Column15]],0)</f>
        <v>66958</v>
      </c>
      <c r="BJ55" s="8">
        <f ca="1">IF(Table2[[#This Row],[Column17]]="simultala",Table2[[#This Row],[Column15]],0)</f>
        <v>0</v>
      </c>
      <c r="BK55" s="8">
        <f ca="1">IF(Table2[[#This Row],[Column17]]="panji",Table2[[#This Row],[Column15]],0)</f>
        <v>0</v>
      </c>
      <c r="BL55" s="8">
        <f ca="1">IF(Table2[[#This Row],[Column17]]="bangalore",Table2[[#This Row],[Column15]],0)</f>
        <v>0</v>
      </c>
      <c r="BM55" s="8">
        <f ca="1">IF(Table2[[#This Row],[Column17]]="florida",Table2[[#This Row],[Column15]],0)</f>
        <v>0</v>
      </c>
      <c r="BN55" s="8">
        <f ca="1">IF(Table2[[#This Row],[Column17]]="valmikinagar",Table2[[#This Row],[Column15]],0)</f>
        <v>0</v>
      </c>
      <c r="BO55" s="9">
        <f ca="1">IF(Table2[[#This Row],[Column17]]="gopalganj",Table2[[#This Row],[Column15]],0)</f>
        <v>0</v>
      </c>
      <c r="BP55" s="7">
        <f ca="1">IF(Table2[[#This Row],[Column4]]="teaching",Table2[[#This Row],[Column15]],0)</f>
        <v>0</v>
      </c>
      <c r="BQ55" s="8">
        <f ca="1">IF(Table2[[#This Row],[Column4]]="health",Table2[[#This Row],[Column15]],0)</f>
        <v>0</v>
      </c>
      <c r="BR55" s="8">
        <f ca="1">IF(Table2[[#This Row],[Column4]]="agriculture",Table2[[#This Row],[Column15]],0)</f>
        <v>0</v>
      </c>
      <c r="BS55" s="8">
        <f ca="1">IF(Table2[[#This Row],[Column4]]="IT",Table2[[#This Row],[Column15]],0)</f>
        <v>0</v>
      </c>
      <c r="BT55" s="8">
        <f ca="1">IF(Table2[[#This Row],[Column4]]="construction",Table2[[#This Row],[Column15]],0)</f>
        <v>66958</v>
      </c>
      <c r="BU55" s="9">
        <f ca="1">IF(Table2[[#This Row],[Column4]]="General work",Table2[[#This Row],[Column15]],0)</f>
        <v>0</v>
      </c>
      <c r="BV55" s="19">
        <f ca="1">IF(Table2[[#This Row],[Column27]]&gt;Table2[[#This Row],[Column15]],1,0)</f>
        <v>1</v>
      </c>
      <c r="CC55" s="19">
        <f ca="1">IF(Table2[[#This Row],[Column28]]&gt;$CD$6,Table2[[#This Row],[Column2]],0)</f>
        <v>33</v>
      </c>
    </row>
    <row r="56" spans="2:81" x14ac:dyDescent="0.35">
      <c r="B56">
        <f t="shared" ca="1" si="0"/>
        <v>1</v>
      </c>
      <c r="C56" t="str">
        <f ca="1">IF(B55=1,"men","women")</f>
        <v>women</v>
      </c>
      <c r="D56">
        <f t="shared" ca="1" si="2"/>
        <v>40</v>
      </c>
      <c r="E56">
        <f t="shared" ca="1" si="3"/>
        <v>1</v>
      </c>
      <c r="F56" t="str">
        <f ca="1">VLOOKUP(E56,$K$4:$L$10,2)</f>
        <v xml:space="preserve">health </v>
      </c>
      <c r="G56">
        <f t="shared" ca="1" si="4"/>
        <v>4</v>
      </c>
      <c r="H56" t="str">
        <f ca="1">VLOOKUP(G56,$N$4:$O$9,2)</f>
        <v>technical</v>
      </c>
      <c r="I56">
        <f t="shared" ca="1" si="5"/>
        <v>4</v>
      </c>
      <c r="J56">
        <f t="shared" ca="1" si="1"/>
        <v>1</v>
      </c>
      <c r="Q56">
        <f t="shared" ca="1" si="6"/>
        <v>88956</v>
      </c>
      <c r="R56">
        <f t="shared" ca="1" si="7"/>
        <v>11</v>
      </c>
      <c r="S56" t="str">
        <f ca="1">VLOOKUP(R56,$Y$7:$Z$20,2)</f>
        <v>bangalore</v>
      </c>
      <c r="T56">
        <f t="shared" ca="1" si="18"/>
        <v>266868</v>
      </c>
      <c r="U56">
        <f t="shared" ca="1" si="9"/>
        <v>46612.263980661832</v>
      </c>
      <c r="V56">
        <f t="shared" ca="1" si="19"/>
        <v>83803.719781486987</v>
      </c>
      <c r="W56">
        <f t="shared" ca="1" si="11"/>
        <v>66352</v>
      </c>
      <c r="X56">
        <f t="shared" ca="1" si="20"/>
        <v>151906.14686131969</v>
      </c>
      <c r="AA56">
        <f t="shared" ca="1" si="21"/>
        <v>56688.442793187533</v>
      </c>
      <c r="AB56">
        <f t="shared" ca="1" si="22"/>
        <v>407360.16257467453</v>
      </c>
      <c r="AC56">
        <f t="shared" ca="1" si="23"/>
        <v>264870.41084198153</v>
      </c>
      <c r="AD56">
        <f t="shared" ca="1" si="24"/>
        <v>142489.751732693</v>
      </c>
      <c r="AF56" s="7">
        <f ca="1">IF(Table2[[#This Row],[Column1]]="men",1,0)</f>
        <v>0</v>
      </c>
      <c r="AG56" s="8">
        <f ca="1">IF(Table2[[#This Row],[Column1]]="women",1,0)</f>
        <v>1</v>
      </c>
      <c r="AH56" s="8"/>
      <c r="AI56" s="8"/>
      <c r="AJ56" s="9"/>
      <c r="AM56" s="7">
        <f ca="1">IF(Table2[[#This Row],[Column4]]="teaching",1,0)</f>
        <v>0</v>
      </c>
      <c r="AN56" s="8">
        <f ca="1">IF(Table2[[#This Row],[Column4]]="health",1,0)</f>
        <v>0</v>
      </c>
      <c r="AO56" s="8">
        <f ca="1">IF(Table2[[#This Row],[Column4]]="agriculture",1,0)</f>
        <v>0</v>
      </c>
      <c r="AP56" s="8">
        <f ca="1">IF(Table2[[#This Row],[Column4]]="IT",1,0)</f>
        <v>0</v>
      </c>
      <c r="AQ56" s="8">
        <f ca="1">IF(Table2[[#This Row],[Column4]]="construction",1,0)</f>
        <v>0</v>
      </c>
      <c r="AR56" s="8">
        <f ca="1">IF(Table2[[#This Row],[Column4]]="General work",1,0)</f>
        <v>0</v>
      </c>
      <c r="AS56" s="9"/>
      <c r="AU56" s="17">
        <f ca="1">Table2[[#This Row],[Column20]]/Table2[[#This Row],[Column8]]</f>
        <v>83803.719781486987</v>
      </c>
      <c r="AW56" s="19">
        <f ca="1">IF(Table2[[#This Row],[Column27]]&gt;$AX$7,1,0)</f>
        <v>1</v>
      </c>
      <c r="AY56" s="21">
        <f ca="1">Table2[[#This Row],[Column19]]/Table2[[#This Row],[Column18]]</f>
        <v>0.17466411851800079</v>
      </c>
      <c r="AZ56" s="7">
        <f t="shared" ca="1" si="17"/>
        <v>1</v>
      </c>
      <c r="BA56" s="8"/>
      <c r="BB56" s="7">
        <f ca="1">IF(Table2[[#This Row],[Column17]]="bihar",Table2[[#This Row],[Column15]],0)</f>
        <v>0</v>
      </c>
      <c r="BC56" s="8">
        <f ca="1">IF(Table2[[#This Row],[Column17]]="UP",Table2[[#This Row],[Column15]],0)</f>
        <v>0</v>
      </c>
      <c r="BD56" s="8">
        <f ca="1">IF(Table2[[#This Row],[Column17]]="maharashtra",Table2[[#This Row],[Column15]],0)</f>
        <v>0</v>
      </c>
      <c r="BE56" s="8">
        <f ca="1">IF(Table2[[#This Row],[Column17]]="telangana",Table2[[#This Row],[Column15]],0)</f>
        <v>0</v>
      </c>
      <c r="BF56" s="8">
        <f ca="1">IF(Table2[[#This Row],[Column17]]="delhi",Table2[[#This Row],[Column15]],0)</f>
        <v>0</v>
      </c>
      <c r="BG56" s="8">
        <f ca="1">IF(Table2[[#This Row],[Column17]]="goa",Table2[[#This Row],[Column15]],0)</f>
        <v>0</v>
      </c>
      <c r="BH56" s="8">
        <f ca="1">IF(Table2[[#This Row],[Column17]]="kolkata",Table2[[#This Row],[Column15]],0)</f>
        <v>0</v>
      </c>
      <c r="BI56" s="8">
        <f ca="1">IF(Table2[[#This Row],[Column17]]="patna",Table2[[#This Row],[Column15]],0)</f>
        <v>0</v>
      </c>
      <c r="BJ56" s="8">
        <f ca="1">IF(Table2[[#This Row],[Column17]]="simultala",Table2[[#This Row],[Column15]],0)</f>
        <v>0</v>
      </c>
      <c r="BK56" s="8">
        <f ca="1">IF(Table2[[#This Row],[Column17]]="panji",Table2[[#This Row],[Column15]],0)</f>
        <v>0</v>
      </c>
      <c r="BL56" s="8">
        <f ca="1">IF(Table2[[#This Row],[Column17]]="bangalore",Table2[[#This Row],[Column15]],0)</f>
        <v>88956</v>
      </c>
      <c r="BM56" s="8">
        <f ca="1">IF(Table2[[#This Row],[Column17]]="florida",Table2[[#This Row],[Column15]],0)</f>
        <v>0</v>
      </c>
      <c r="BN56" s="8">
        <f ca="1">IF(Table2[[#This Row],[Column17]]="valmikinagar",Table2[[#This Row],[Column15]],0)</f>
        <v>0</v>
      </c>
      <c r="BO56" s="9">
        <f ca="1">IF(Table2[[#This Row],[Column17]]="gopalganj",Table2[[#This Row],[Column15]],0)</f>
        <v>0</v>
      </c>
      <c r="BP56" s="7">
        <f ca="1">IF(Table2[[#This Row],[Column4]]="teaching",Table2[[#This Row],[Column15]],0)</f>
        <v>0</v>
      </c>
      <c r="BQ56" s="8">
        <f ca="1">IF(Table2[[#This Row],[Column4]]="health",Table2[[#This Row],[Column15]],0)</f>
        <v>0</v>
      </c>
      <c r="BR56" s="8">
        <f ca="1">IF(Table2[[#This Row],[Column4]]="agriculture",Table2[[#This Row],[Column15]],0)</f>
        <v>0</v>
      </c>
      <c r="BS56" s="8">
        <f ca="1">IF(Table2[[#This Row],[Column4]]="IT",Table2[[#This Row],[Column15]],0)</f>
        <v>0</v>
      </c>
      <c r="BT56" s="8">
        <f ca="1">IF(Table2[[#This Row],[Column4]]="construction",Table2[[#This Row],[Column15]],0)</f>
        <v>0</v>
      </c>
      <c r="BU56" s="9">
        <f ca="1">IF(Table2[[#This Row],[Column4]]="General work",Table2[[#This Row],[Column15]],0)</f>
        <v>0</v>
      </c>
      <c r="BV56" s="19">
        <f ca="1">IF(Table2[[#This Row],[Column27]]&gt;Table2[[#This Row],[Column15]],1,0)</f>
        <v>1</v>
      </c>
      <c r="CC56" s="19">
        <f ca="1">IF(Table2[[#This Row],[Column28]]&gt;$CD$6,Table2[[#This Row],[Column2]],0)</f>
        <v>40</v>
      </c>
    </row>
    <row r="57" spans="2:81" x14ac:dyDescent="0.35">
      <c r="B57">
        <f t="shared" ca="1" si="0"/>
        <v>2</v>
      </c>
      <c r="C57" t="str">
        <f ca="1">IF(B56=1,"men","women")</f>
        <v>men</v>
      </c>
      <c r="D57">
        <f t="shared" ca="1" si="2"/>
        <v>32</v>
      </c>
      <c r="E57">
        <f t="shared" ca="1" si="3"/>
        <v>6</v>
      </c>
      <c r="F57" t="str">
        <f ca="1">VLOOKUP(E57,$K$4:$L$10,2)</f>
        <v>agriculture</v>
      </c>
      <c r="G57">
        <f t="shared" ca="1" si="4"/>
        <v>4</v>
      </c>
      <c r="H57" t="str">
        <f ca="1">VLOOKUP(G57,$N$4:$O$9,2)</f>
        <v>technical</v>
      </c>
      <c r="I57">
        <f t="shared" ca="1" si="5"/>
        <v>1</v>
      </c>
      <c r="J57">
        <f t="shared" ca="1" si="1"/>
        <v>3</v>
      </c>
      <c r="Q57">
        <f t="shared" ca="1" si="6"/>
        <v>43984</v>
      </c>
      <c r="R57">
        <f t="shared" ca="1" si="7"/>
        <v>14</v>
      </c>
      <c r="S57" t="str">
        <f ca="1">VLOOKUP(R57,$Y$7:$Z$20,2)</f>
        <v>gopalganj</v>
      </c>
      <c r="T57">
        <f t="shared" ca="1" si="18"/>
        <v>263904</v>
      </c>
      <c r="U57">
        <f t="shared" ca="1" si="9"/>
        <v>26378.652744360694</v>
      </c>
      <c r="V57">
        <f t="shared" ca="1" si="19"/>
        <v>110815.94299378525</v>
      </c>
      <c r="W57">
        <f t="shared" ca="1" si="11"/>
        <v>21196</v>
      </c>
      <c r="X57">
        <f t="shared" ca="1" si="20"/>
        <v>72812.424381218909</v>
      </c>
      <c r="AA57">
        <f t="shared" ca="1" si="21"/>
        <v>6168.881942146344</v>
      </c>
      <c r="AB57">
        <f t="shared" ca="1" si="22"/>
        <v>380888.8249359316</v>
      </c>
      <c r="AC57">
        <f t="shared" ca="1" si="23"/>
        <v>120387.0771255796</v>
      </c>
      <c r="AD57">
        <f t="shared" ca="1" si="24"/>
        <v>260501.74781035201</v>
      </c>
      <c r="AF57" s="7">
        <f ca="1">IF(Table2[[#This Row],[Column1]]="men",1,0)</f>
        <v>1</v>
      </c>
      <c r="AG57" s="8">
        <f ca="1">IF(Table2[[#This Row],[Column1]]="women",1,0)</f>
        <v>0</v>
      </c>
      <c r="AH57" s="8"/>
      <c r="AI57" s="8"/>
      <c r="AJ57" s="9"/>
      <c r="AM57" s="7">
        <f ca="1">IF(Table2[[#This Row],[Column4]]="teaching",1,0)</f>
        <v>0</v>
      </c>
      <c r="AN57" s="8">
        <f ca="1">IF(Table2[[#This Row],[Column4]]="health",1,0)</f>
        <v>0</v>
      </c>
      <c r="AO57" s="8">
        <f ca="1">IF(Table2[[#This Row],[Column4]]="agriculture",1,0)</f>
        <v>1</v>
      </c>
      <c r="AP57" s="8">
        <f ca="1">IF(Table2[[#This Row],[Column4]]="IT",1,0)</f>
        <v>0</v>
      </c>
      <c r="AQ57" s="8">
        <f ca="1">IF(Table2[[#This Row],[Column4]]="construction",1,0)</f>
        <v>0</v>
      </c>
      <c r="AR57" s="8">
        <f ca="1">IF(Table2[[#This Row],[Column4]]="General work",1,0)</f>
        <v>0</v>
      </c>
      <c r="AS57" s="9"/>
      <c r="AU57" s="17">
        <f ca="1">Table2[[#This Row],[Column20]]/Table2[[#This Row],[Column8]]</f>
        <v>36938.647664595082</v>
      </c>
      <c r="AW57" s="19">
        <f ca="1">IF(Table2[[#This Row],[Column27]]&gt;$AX$7,1,0)</f>
        <v>1</v>
      </c>
      <c r="AY57" s="21">
        <f ca="1">Table2[[#This Row],[Column19]]/Table2[[#This Row],[Column18]]</f>
        <v>9.9955486632869128E-2</v>
      </c>
      <c r="AZ57" s="7">
        <f t="shared" ca="1" si="17"/>
        <v>1</v>
      </c>
      <c r="BA57" s="8"/>
      <c r="BB57" s="7">
        <f ca="1">IF(Table2[[#This Row],[Column17]]="bihar",Table2[[#This Row],[Column15]],0)</f>
        <v>0</v>
      </c>
      <c r="BC57" s="8">
        <f ca="1">IF(Table2[[#This Row],[Column17]]="UP",Table2[[#This Row],[Column15]],0)</f>
        <v>0</v>
      </c>
      <c r="BD57" s="8">
        <f ca="1">IF(Table2[[#This Row],[Column17]]="maharashtra",Table2[[#This Row],[Column15]],0)</f>
        <v>0</v>
      </c>
      <c r="BE57" s="8">
        <f ca="1">IF(Table2[[#This Row],[Column17]]="telangana",Table2[[#This Row],[Column15]],0)</f>
        <v>0</v>
      </c>
      <c r="BF57" s="8">
        <f ca="1">IF(Table2[[#This Row],[Column17]]="delhi",Table2[[#This Row],[Column15]],0)</f>
        <v>0</v>
      </c>
      <c r="BG57" s="8">
        <f ca="1">IF(Table2[[#This Row],[Column17]]="goa",Table2[[#This Row],[Column15]],0)</f>
        <v>0</v>
      </c>
      <c r="BH57" s="8">
        <f ca="1">IF(Table2[[#This Row],[Column17]]="kolkata",Table2[[#This Row],[Column15]],0)</f>
        <v>0</v>
      </c>
      <c r="BI57" s="8">
        <f ca="1">IF(Table2[[#This Row],[Column17]]="patna",Table2[[#This Row],[Column15]],0)</f>
        <v>0</v>
      </c>
      <c r="BJ57" s="8">
        <f ca="1">IF(Table2[[#This Row],[Column17]]="simultala",Table2[[#This Row],[Column15]],0)</f>
        <v>0</v>
      </c>
      <c r="BK57" s="8">
        <f ca="1">IF(Table2[[#This Row],[Column17]]="panji",Table2[[#This Row],[Column15]],0)</f>
        <v>0</v>
      </c>
      <c r="BL57" s="8">
        <f ca="1">IF(Table2[[#This Row],[Column17]]="bangalore",Table2[[#This Row],[Column15]],0)</f>
        <v>0</v>
      </c>
      <c r="BM57" s="8">
        <f ca="1">IF(Table2[[#This Row],[Column17]]="florida",Table2[[#This Row],[Column15]],0)</f>
        <v>0</v>
      </c>
      <c r="BN57" s="8">
        <f ca="1">IF(Table2[[#This Row],[Column17]]="valmikinagar",Table2[[#This Row],[Column15]],0)</f>
        <v>0</v>
      </c>
      <c r="BO57" s="9">
        <f ca="1">IF(Table2[[#This Row],[Column17]]="gopalganj",Table2[[#This Row],[Column15]],0)</f>
        <v>43984</v>
      </c>
      <c r="BP57" s="7">
        <f ca="1">IF(Table2[[#This Row],[Column4]]="teaching",Table2[[#This Row],[Column15]],0)</f>
        <v>0</v>
      </c>
      <c r="BQ57" s="8">
        <f ca="1">IF(Table2[[#This Row],[Column4]]="health",Table2[[#This Row],[Column15]],0)</f>
        <v>0</v>
      </c>
      <c r="BR57" s="8">
        <f ca="1">IF(Table2[[#This Row],[Column4]]="agriculture",Table2[[#This Row],[Column15]],0)</f>
        <v>43984</v>
      </c>
      <c r="BS57" s="8">
        <f ca="1">IF(Table2[[#This Row],[Column4]]="IT",Table2[[#This Row],[Column15]],0)</f>
        <v>0</v>
      </c>
      <c r="BT57" s="8">
        <f ca="1">IF(Table2[[#This Row],[Column4]]="construction",Table2[[#This Row],[Column15]],0)</f>
        <v>0</v>
      </c>
      <c r="BU57" s="9">
        <f ca="1">IF(Table2[[#This Row],[Column4]]="General work",Table2[[#This Row],[Column15]],0)</f>
        <v>0</v>
      </c>
      <c r="BV57" s="19">
        <f ca="1">IF(Table2[[#This Row],[Column27]]&gt;Table2[[#This Row],[Column15]],1,0)</f>
        <v>1</v>
      </c>
      <c r="CC57" s="19">
        <f ca="1">IF(Table2[[#This Row],[Column28]]&gt;$CD$6,Table2[[#This Row],[Column2]],0)</f>
        <v>32</v>
      </c>
    </row>
    <row r="58" spans="2:81" x14ac:dyDescent="0.35">
      <c r="B58">
        <f t="shared" ca="1" si="0"/>
        <v>1</v>
      </c>
      <c r="C58" t="str">
        <f ca="1">IF(B57=1,"men","women")</f>
        <v>women</v>
      </c>
      <c r="D58">
        <f t="shared" ca="1" si="2"/>
        <v>27</v>
      </c>
      <c r="E58">
        <f t="shared" ca="1" si="3"/>
        <v>5</v>
      </c>
      <c r="F58" t="str">
        <f ca="1">VLOOKUP(E58,$K$4:$L$10,2)</f>
        <v>General work</v>
      </c>
      <c r="G58">
        <f t="shared" ca="1" si="4"/>
        <v>3</v>
      </c>
      <c r="H58" t="str">
        <f ca="1">VLOOKUP(G58,$N$4:$O$9,2)</f>
        <v>university</v>
      </c>
      <c r="I58">
        <f t="shared" ca="1" si="5"/>
        <v>4</v>
      </c>
      <c r="J58">
        <f t="shared" ca="1" si="1"/>
        <v>2</v>
      </c>
      <c r="Q58">
        <f t="shared" ca="1" si="6"/>
        <v>57332</v>
      </c>
      <c r="R58">
        <f t="shared" ca="1" si="7"/>
        <v>11</v>
      </c>
      <c r="S58" t="str">
        <f ca="1">VLOOKUP(R58,$Y$7:$Z$20,2)</f>
        <v>bangalore</v>
      </c>
      <c r="T58">
        <f t="shared" ca="1" si="18"/>
        <v>171996</v>
      </c>
      <c r="U58">
        <f t="shared" ca="1" si="9"/>
        <v>86738.169599278976</v>
      </c>
      <c r="V58">
        <f t="shared" ca="1" si="19"/>
        <v>106694.69142516147</v>
      </c>
      <c r="W58">
        <f t="shared" ca="1" si="11"/>
        <v>87737</v>
      </c>
      <c r="X58">
        <f t="shared" ca="1" si="20"/>
        <v>41141.758144216707</v>
      </c>
      <c r="AA58">
        <f t="shared" ca="1" si="21"/>
        <v>48314.664095741107</v>
      </c>
      <c r="AB58">
        <f t="shared" ca="1" si="22"/>
        <v>327005.35552090255</v>
      </c>
      <c r="AC58">
        <f t="shared" ca="1" si="23"/>
        <v>215616.92774349567</v>
      </c>
      <c r="AD58">
        <f t="shared" ca="1" si="24"/>
        <v>111388.42777740688</v>
      </c>
      <c r="AF58" s="7">
        <f ca="1">IF(Table2[[#This Row],[Column1]]="men",1,0)</f>
        <v>0</v>
      </c>
      <c r="AG58" s="8">
        <f ca="1">IF(Table2[[#This Row],[Column1]]="women",1,0)</f>
        <v>1</v>
      </c>
      <c r="AH58" s="8"/>
      <c r="AI58" s="8"/>
      <c r="AJ58" s="9"/>
      <c r="AM58" s="7">
        <f ca="1">IF(Table2[[#This Row],[Column4]]="teaching",1,0)</f>
        <v>0</v>
      </c>
      <c r="AN58" s="8">
        <f ca="1">IF(Table2[[#This Row],[Column4]]="health",1,0)</f>
        <v>0</v>
      </c>
      <c r="AO58" s="8">
        <f ca="1">IF(Table2[[#This Row],[Column4]]="agriculture",1,0)</f>
        <v>0</v>
      </c>
      <c r="AP58" s="8">
        <f ca="1">IF(Table2[[#This Row],[Column4]]="IT",1,0)</f>
        <v>0</v>
      </c>
      <c r="AQ58" s="8">
        <f ca="1">IF(Table2[[#This Row],[Column4]]="construction",1,0)</f>
        <v>0</v>
      </c>
      <c r="AR58" s="8">
        <f ca="1">IF(Table2[[#This Row],[Column4]]="General work",1,0)</f>
        <v>1</v>
      </c>
      <c r="AS58" s="9"/>
      <c r="AU58" s="17">
        <f ca="1">Table2[[#This Row],[Column20]]/Table2[[#This Row],[Column8]]</f>
        <v>53347.345712580733</v>
      </c>
      <c r="AW58" s="19">
        <f ca="1">IF(Table2[[#This Row],[Column27]]&gt;$AX$7,1,0)</f>
        <v>1</v>
      </c>
      <c r="AY58" s="21">
        <f ca="1">Table2[[#This Row],[Column19]]/Table2[[#This Row],[Column18]]</f>
        <v>0.50430341170305693</v>
      </c>
      <c r="AZ58" s="7">
        <f t="shared" ca="1" si="17"/>
        <v>0</v>
      </c>
      <c r="BA58" s="8"/>
      <c r="BB58" s="7">
        <f ca="1">IF(Table2[[#This Row],[Column17]]="bihar",Table2[[#This Row],[Column15]],0)</f>
        <v>0</v>
      </c>
      <c r="BC58" s="8">
        <f ca="1">IF(Table2[[#This Row],[Column17]]="UP",Table2[[#This Row],[Column15]],0)</f>
        <v>0</v>
      </c>
      <c r="BD58" s="8">
        <f ca="1">IF(Table2[[#This Row],[Column17]]="maharashtra",Table2[[#This Row],[Column15]],0)</f>
        <v>0</v>
      </c>
      <c r="BE58" s="8">
        <f ca="1">IF(Table2[[#This Row],[Column17]]="telangana",Table2[[#This Row],[Column15]],0)</f>
        <v>0</v>
      </c>
      <c r="BF58" s="8">
        <f ca="1">IF(Table2[[#This Row],[Column17]]="delhi",Table2[[#This Row],[Column15]],0)</f>
        <v>0</v>
      </c>
      <c r="BG58" s="8">
        <f ca="1">IF(Table2[[#This Row],[Column17]]="goa",Table2[[#This Row],[Column15]],0)</f>
        <v>0</v>
      </c>
      <c r="BH58" s="8">
        <f ca="1">IF(Table2[[#This Row],[Column17]]="kolkata",Table2[[#This Row],[Column15]],0)</f>
        <v>0</v>
      </c>
      <c r="BI58" s="8">
        <f ca="1">IF(Table2[[#This Row],[Column17]]="patna",Table2[[#This Row],[Column15]],0)</f>
        <v>0</v>
      </c>
      <c r="BJ58" s="8">
        <f ca="1">IF(Table2[[#This Row],[Column17]]="simultala",Table2[[#This Row],[Column15]],0)</f>
        <v>0</v>
      </c>
      <c r="BK58" s="8">
        <f ca="1">IF(Table2[[#This Row],[Column17]]="panji",Table2[[#This Row],[Column15]],0)</f>
        <v>0</v>
      </c>
      <c r="BL58" s="8">
        <f ca="1">IF(Table2[[#This Row],[Column17]]="bangalore",Table2[[#This Row],[Column15]],0)</f>
        <v>57332</v>
      </c>
      <c r="BM58" s="8">
        <f ca="1">IF(Table2[[#This Row],[Column17]]="florida",Table2[[#This Row],[Column15]],0)</f>
        <v>0</v>
      </c>
      <c r="BN58" s="8">
        <f ca="1">IF(Table2[[#This Row],[Column17]]="valmikinagar",Table2[[#This Row],[Column15]],0)</f>
        <v>0</v>
      </c>
      <c r="BO58" s="9">
        <f ca="1">IF(Table2[[#This Row],[Column17]]="gopalganj",Table2[[#This Row],[Column15]],0)</f>
        <v>0</v>
      </c>
      <c r="BP58" s="7">
        <f ca="1">IF(Table2[[#This Row],[Column4]]="teaching",Table2[[#This Row],[Column15]],0)</f>
        <v>0</v>
      </c>
      <c r="BQ58" s="8">
        <f ca="1">IF(Table2[[#This Row],[Column4]]="health",Table2[[#This Row],[Column15]],0)</f>
        <v>0</v>
      </c>
      <c r="BR58" s="8">
        <f ca="1">IF(Table2[[#This Row],[Column4]]="agriculture",Table2[[#This Row],[Column15]],0)</f>
        <v>0</v>
      </c>
      <c r="BS58" s="8">
        <f ca="1">IF(Table2[[#This Row],[Column4]]="IT",Table2[[#This Row],[Column15]],0)</f>
        <v>0</v>
      </c>
      <c r="BT58" s="8">
        <f ca="1">IF(Table2[[#This Row],[Column4]]="construction",Table2[[#This Row],[Column15]],0)</f>
        <v>0</v>
      </c>
      <c r="BU58" s="9">
        <f ca="1">IF(Table2[[#This Row],[Column4]]="General work",Table2[[#This Row],[Column15]],0)</f>
        <v>57332</v>
      </c>
      <c r="BV58" s="19">
        <f ca="1">IF(Table2[[#This Row],[Column27]]&gt;Table2[[#This Row],[Column15]],1,0)</f>
        <v>1</v>
      </c>
      <c r="CC58" s="19">
        <f ca="1">IF(Table2[[#This Row],[Column28]]&gt;$CD$6,Table2[[#This Row],[Column2]],0)</f>
        <v>27</v>
      </c>
    </row>
    <row r="59" spans="2:81" x14ac:dyDescent="0.35">
      <c r="B59">
        <f t="shared" ca="1" si="0"/>
        <v>1</v>
      </c>
      <c r="C59" t="str">
        <f ca="1">IF(B58=1,"men","women")</f>
        <v>men</v>
      </c>
      <c r="D59">
        <f t="shared" ca="1" si="2"/>
        <v>44</v>
      </c>
      <c r="E59">
        <f t="shared" ca="1" si="3"/>
        <v>4</v>
      </c>
      <c r="F59" t="str">
        <f ca="1">VLOOKUP(E59,$K$4:$L$10,2)</f>
        <v>IT</v>
      </c>
      <c r="G59">
        <f t="shared" ca="1" si="4"/>
        <v>1</v>
      </c>
      <c r="H59" t="str">
        <f ca="1">VLOOKUP(G59,$N$4:$O$9,2)</f>
        <v>high school</v>
      </c>
      <c r="I59">
        <f t="shared" ca="1" si="5"/>
        <v>3</v>
      </c>
      <c r="J59">
        <f t="shared" ca="1" si="1"/>
        <v>2</v>
      </c>
      <c r="Q59">
        <f t="shared" ca="1" si="6"/>
        <v>36671</v>
      </c>
      <c r="R59">
        <f t="shared" ca="1" si="7"/>
        <v>4</v>
      </c>
      <c r="S59" t="str">
        <f ca="1">VLOOKUP(R59,$Y$7:$Z$20,2)</f>
        <v>telangana</v>
      </c>
      <c r="T59">
        <f t="shared" ca="1" si="18"/>
        <v>220026</v>
      </c>
      <c r="U59">
        <f t="shared" ca="1" si="9"/>
        <v>63864.128658885224</v>
      </c>
      <c r="V59">
        <f t="shared" ca="1" si="19"/>
        <v>23095.426093100115</v>
      </c>
      <c r="W59">
        <f t="shared" ca="1" si="11"/>
        <v>1751</v>
      </c>
      <c r="X59">
        <f t="shared" ca="1" si="20"/>
        <v>47024.530302058753</v>
      </c>
      <c r="AA59">
        <f t="shared" ca="1" si="21"/>
        <v>11408.001416171503</v>
      </c>
      <c r="AB59">
        <f t="shared" ca="1" si="22"/>
        <v>254529.4275092716</v>
      </c>
      <c r="AC59">
        <f t="shared" ca="1" si="23"/>
        <v>112639.65896094398</v>
      </c>
      <c r="AD59">
        <f t="shared" ca="1" si="24"/>
        <v>141889.76854832761</v>
      </c>
      <c r="AF59" s="7">
        <f ca="1">IF(Table2[[#This Row],[Column1]]="men",1,0)</f>
        <v>1</v>
      </c>
      <c r="AG59" s="8">
        <f ca="1">IF(Table2[[#This Row],[Column1]]="women",1,0)</f>
        <v>0</v>
      </c>
      <c r="AH59" s="8"/>
      <c r="AI59" s="8"/>
      <c r="AJ59" s="9"/>
      <c r="AM59" s="7">
        <f ca="1">IF(Table2[[#This Row],[Column4]]="teaching",1,0)</f>
        <v>0</v>
      </c>
      <c r="AN59" s="8">
        <f ca="1">IF(Table2[[#This Row],[Column4]]="health",1,0)</f>
        <v>0</v>
      </c>
      <c r="AO59" s="8">
        <f ca="1">IF(Table2[[#This Row],[Column4]]="agriculture",1,0)</f>
        <v>0</v>
      </c>
      <c r="AP59" s="8">
        <f ca="1">IF(Table2[[#This Row],[Column4]]="IT",1,0)</f>
        <v>1</v>
      </c>
      <c r="AQ59" s="8">
        <f ca="1">IF(Table2[[#This Row],[Column4]]="construction",1,0)</f>
        <v>0</v>
      </c>
      <c r="AR59" s="8">
        <f ca="1">IF(Table2[[#This Row],[Column4]]="General work",1,0)</f>
        <v>0</v>
      </c>
      <c r="AS59" s="9"/>
      <c r="AU59" s="17">
        <f ca="1">Table2[[#This Row],[Column20]]/Table2[[#This Row],[Column8]]</f>
        <v>11547.713046550058</v>
      </c>
      <c r="AW59" s="19">
        <f ca="1">IF(Table2[[#This Row],[Column27]]&gt;$AX$7,1,0)</f>
        <v>1</v>
      </c>
      <c r="AY59" s="21">
        <f ca="1">Table2[[#This Row],[Column19]]/Table2[[#This Row],[Column18]]</f>
        <v>0.29025719078147683</v>
      </c>
      <c r="AZ59" s="7">
        <f t="shared" ca="1" si="17"/>
        <v>0</v>
      </c>
      <c r="BA59" s="8"/>
      <c r="BB59" s="7">
        <f ca="1">IF(Table2[[#This Row],[Column17]]="bihar",Table2[[#This Row],[Column15]],0)</f>
        <v>0</v>
      </c>
      <c r="BC59" s="8">
        <f ca="1">IF(Table2[[#This Row],[Column17]]="UP",Table2[[#This Row],[Column15]],0)</f>
        <v>0</v>
      </c>
      <c r="BD59" s="8">
        <f ca="1">IF(Table2[[#This Row],[Column17]]="maharashtra",Table2[[#This Row],[Column15]],0)</f>
        <v>0</v>
      </c>
      <c r="BE59" s="8">
        <f ca="1">IF(Table2[[#This Row],[Column17]]="telangana",Table2[[#This Row],[Column15]],0)</f>
        <v>36671</v>
      </c>
      <c r="BF59" s="8">
        <f ca="1">IF(Table2[[#This Row],[Column17]]="delhi",Table2[[#This Row],[Column15]],0)</f>
        <v>0</v>
      </c>
      <c r="BG59" s="8">
        <f ca="1">IF(Table2[[#This Row],[Column17]]="goa",Table2[[#This Row],[Column15]],0)</f>
        <v>0</v>
      </c>
      <c r="BH59" s="8">
        <f ca="1">IF(Table2[[#This Row],[Column17]]="kolkata",Table2[[#This Row],[Column15]],0)</f>
        <v>0</v>
      </c>
      <c r="BI59" s="8">
        <f ca="1">IF(Table2[[#This Row],[Column17]]="patna",Table2[[#This Row],[Column15]],0)</f>
        <v>0</v>
      </c>
      <c r="BJ59" s="8">
        <f ca="1">IF(Table2[[#This Row],[Column17]]="simultala",Table2[[#This Row],[Column15]],0)</f>
        <v>0</v>
      </c>
      <c r="BK59" s="8">
        <f ca="1">IF(Table2[[#This Row],[Column17]]="panji",Table2[[#This Row],[Column15]],0)</f>
        <v>0</v>
      </c>
      <c r="BL59" s="8">
        <f ca="1">IF(Table2[[#This Row],[Column17]]="bangalore",Table2[[#This Row],[Column15]],0)</f>
        <v>0</v>
      </c>
      <c r="BM59" s="8">
        <f ca="1">IF(Table2[[#This Row],[Column17]]="florida",Table2[[#This Row],[Column15]],0)</f>
        <v>0</v>
      </c>
      <c r="BN59" s="8">
        <f ca="1">IF(Table2[[#This Row],[Column17]]="valmikinagar",Table2[[#This Row],[Column15]],0)</f>
        <v>0</v>
      </c>
      <c r="BO59" s="9">
        <f ca="1">IF(Table2[[#This Row],[Column17]]="gopalganj",Table2[[#This Row],[Column15]],0)</f>
        <v>0</v>
      </c>
      <c r="BP59" s="7">
        <f ca="1">IF(Table2[[#This Row],[Column4]]="teaching",Table2[[#This Row],[Column15]],0)</f>
        <v>0</v>
      </c>
      <c r="BQ59" s="8">
        <f ca="1">IF(Table2[[#This Row],[Column4]]="health",Table2[[#This Row],[Column15]],0)</f>
        <v>0</v>
      </c>
      <c r="BR59" s="8">
        <f ca="1">IF(Table2[[#This Row],[Column4]]="agriculture",Table2[[#This Row],[Column15]],0)</f>
        <v>0</v>
      </c>
      <c r="BS59" s="8">
        <f ca="1">IF(Table2[[#This Row],[Column4]]="IT",Table2[[#This Row],[Column15]],0)</f>
        <v>36671</v>
      </c>
      <c r="BT59" s="8">
        <f ca="1">IF(Table2[[#This Row],[Column4]]="construction",Table2[[#This Row],[Column15]],0)</f>
        <v>0</v>
      </c>
      <c r="BU59" s="9">
        <f ca="1">IF(Table2[[#This Row],[Column4]]="General work",Table2[[#This Row],[Column15]],0)</f>
        <v>0</v>
      </c>
      <c r="BV59" s="19">
        <f ca="1">IF(Table2[[#This Row],[Column27]]&gt;Table2[[#This Row],[Column15]],1,0)</f>
        <v>1</v>
      </c>
      <c r="CC59" s="19">
        <f ca="1">IF(Table2[[#This Row],[Column28]]&gt;$CD$6,Table2[[#This Row],[Column2]],0)</f>
        <v>44</v>
      </c>
    </row>
    <row r="60" spans="2:81" x14ac:dyDescent="0.35">
      <c r="B60">
        <f t="shared" ca="1" si="0"/>
        <v>2</v>
      </c>
      <c r="C60" t="str">
        <f ca="1">IF(B59=1,"men","women")</f>
        <v>men</v>
      </c>
      <c r="D60">
        <f t="shared" ca="1" si="2"/>
        <v>35</v>
      </c>
      <c r="E60">
        <f t="shared" ca="1" si="3"/>
        <v>3</v>
      </c>
      <c r="F60" t="str">
        <f ca="1">VLOOKUP(E60,$K$4:$L$10,2)</f>
        <v>teaching</v>
      </c>
      <c r="G60">
        <f t="shared" ca="1" si="4"/>
        <v>3</v>
      </c>
      <c r="H60" t="str">
        <f ca="1">VLOOKUP(G60,$N$4:$O$9,2)</f>
        <v>university</v>
      </c>
      <c r="I60">
        <f t="shared" ca="1" si="5"/>
        <v>4</v>
      </c>
      <c r="J60">
        <f t="shared" ca="1" si="1"/>
        <v>3</v>
      </c>
      <c r="Q60">
        <f t="shared" ca="1" si="6"/>
        <v>25014</v>
      </c>
      <c r="R60">
        <f t="shared" ca="1" si="7"/>
        <v>1</v>
      </c>
      <c r="S60" t="str">
        <f ca="1">VLOOKUP(R60,$Y$7:$Z$20,2)</f>
        <v>bihar</v>
      </c>
      <c r="T60">
        <f t="shared" ca="1" si="18"/>
        <v>75042</v>
      </c>
      <c r="U60">
        <f t="shared" ca="1" si="9"/>
        <v>37543.17340927801</v>
      </c>
      <c r="V60">
        <f t="shared" ca="1" si="19"/>
        <v>35954.747182774481</v>
      </c>
      <c r="W60">
        <f t="shared" ca="1" si="11"/>
        <v>34323</v>
      </c>
      <c r="X60">
        <f t="shared" ca="1" si="20"/>
        <v>45733.299285152571</v>
      </c>
      <c r="AA60">
        <f t="shared" ca="1" si="21"/>
        <v>26847.300548959684</v>
      </c>
      <c r="AB60">
        <f t="shared" ca="1" si="22"/>
        <v>137844.04773173417</v>
      </c>
      <c r="AC60">
        <f t="shared" ca="1" si="23"/>
        <v>117599.47269443059</v>
      </c>
      <c r="AD60">
        <f t="shared" ca="1" si="24"/>
        <v>20244.575037303584</v>
      </c>
      <c r="AF60" s="7">
        <f ca="1">IF(Table2[[#This Row],[Column1]]="men",1,0)</f>
        <v>1</v>
      </c>
      <c r="AG60" s="8">
        <f ca="1">IF(Table2[[#This Row],[Column1]]="women",1,0)</f>
        <v>0</v>
      </c>
      <c r="AH60" s="8"/>
      <c r="AI60" s="8"/>
      <c r="AJ60" s="9"/>
      <c r="AM60" s="7">
        <f ca="1">IF(Table2[[#This Row],[Column4]]="teaching",1,0)</f>
        <v>1</v>
      </c>
      <c r="AN60" s="8">
        <f ca="1">IF(Table2[[#This Row],[Column4]]="health",1,0)</f>
        <v>0</v>
      </c>
      <c r="AO60" s="8">
        <f ca="1">IF(Table2[[#This Row],[Column4]]="agriculture",1,0)</f>
        <v>0</v>
      </c>
      <c r="AP60" s="8">
        <f ca="1">IF(Table2[[#This Row],[Column4]]="IT",1,0)</f>
        <v>0</v>
      </c>
      <c r="AQ60" s="8">
        <f ca="1">IF(Table2[[#This Row],[Column4]]="construction",1,0)</f>
        <v>0</v>
      </c>
      <c r="AR60" s="8">
        <f ca="1">IF(Table2[[#This Row],[Column4]]="General work",1,0)</f>
        <v>0</v>
      </c>
      <c r="AS60" s="9"/>
      <c r="AU60" s="17">
        <f ca="1">Table2[[#This Row],[Column20]]/Table2[[#This Row],[Column8]]</f>
        <v>11984.915727591493</v>
      </c>
      <c r="AW60" s="19">
        <f ca="1">IF(Table2[[#This Row],[Column27]]&gt;$AX$7,1,0)</f>
        <v>1</v>
      </c>
      <c r="AY60" s="21">
        <f ca="1">Table2[[#This Row],[Column19]]/Table2[[#This Row],[Column18]]</f>
        <v>0.50029547998824675</v>
      </c>
      <c r="AZ60" s="7">
        <f t="shared" ca="1" si="17"/>
        <v>0</v>
      </c>
      <c r="BA60" s="8"/>
      <c r="BB60" s="7">
        <f ca="1">IF(Table2[[#This Row],[Column17]]="bihar",Table2[[#This Row],[Column15]],0)</f>
        <v>25014</v>
      </c>
      <c r="BC60" s="8">
        <f ca="1">IF(Table2[[#This Row],[Column17]]="UP",Table2[[#This Row],[Column15]],0)</f>
        <v>0</v>
      </c>
      <c r="BD60" s="8">
        <f ca="1">IF(Table2[[#This Row],[Column17]]="maharashtra",Table2[[#This Row],[Column15]],0)</f>
        <v>0</v>
      </c>
      <c r="BE60" s="8">
        <f ca="1">IF(Table2[[#This Row],[Column17]]="telangana",Table2[[#This Row],[Column15]],0)</f>
        <v>0</v>
      </c>
      <c r="BF60" s="8">
        <f ca="1">IF(Table2[[#This Row],[Column17]]="delhi",Table2[[#This Row],[Column15]],0)</f>
        <v>0</v>
      </c>
      <c r="BG60" s="8">
        <f ca="1">IF(Table2[[#This Row],[Column17]]="goa",Table2[[#This Row],[Column15]],0)</f>
        <v>0</v>
      </c>
      <c r="BH60" s="8">
        <f ca="1">IF(Table2[[#This Row],[Column17]]="kolkata",Table2[[#This Row],[Column15]],0)</f>
        <v>0</v>
      </c>
      <c r="BI60" s="8">
        <f ca="1">IF(Table2[[#This Row],[Column17]]="patna",Table2[[#This Row],[Column15]],0)</f>
        <v>0</v>
      </c>
      <c r="BJ60" s="8">
        <f ca="1">IF(Table2[[#This Row],[Column17]]="simultala",Table2[[#This Row],[Column15]],0)</f>
        <v>0</v>
      </c>
      <c r="BK60" s="8">
        <f ca="1">IF(Table2[[#This Row],[Column17]]="panji",Table2[[#This Row],[Column15]],0)</f>
        <v>0</v>
      </c>
      <c r="BL60" s="8">
        <f ca="1">IF(Table2[[#This Row],[Column17]]="bangalore",Table2[[#This Row],[Column15]],0)</f>
        <v>0</v>
      </c>
      <c r="BM60" s="8">
        <f ca="1">IF(Table2[[#This Row],[Column17]]="florida",Table2[[#This Row],[Column15]],0)</f>
        <v>0</v>
      </c>
      <c r="BN60" s="8">
        <f ca="1">IF(Table2[[#This Row],[Column17]]="valmikinagar",Table2[[#This Row],[Column15]],0)</f>
        <v>0</v>
      </c>
      <c r="BO60" s="9">
        <f ca="1">IF(Table2[[#This Row],[Column17]]="gopalganj",Table2[[#This Row],[Column15]],0)</f>
        <v>0</v>
      </c>
      <c r="BP60" s="7">
        <f ca="1">IF(Table2[[#This Row],[Column4]]="teaching",Table2[[#This Row],[Column15]],0)</f>
        <v>25014</v>
      </c>
      <c r="BQ60" s="8">
        <f ca="1">IF(Table2[[#This Row],[Column4]]="health",Table2[[#This Row],[Column15]],0)</f>
        <v>0</v>
      </c>
      <c r="BR60" s="8">
        <f ca="1">IF(Table2[[#This Row],[Column4]]="agriculture",Table2[[#This Row],[Column15]],0)</f>
        <v>0</v>
      </c>
      <c r="BS60" s="8">
        <f ca="1">IF(Table2[[#This Row],[Column4]]="IT",Table2[[#This Row],[Column15]],0)</f>
        <v>0</v>
      </c>
      <c r="BT60" s="8">
        <f ca="1">IF(Table2[[#This Row],[Column4]]="construction",Table2[[#This Row],[Column15]],0)</f>
        <v>0</v>
      </c>
      <c r="BU60" s="9">
        <f ca="1">IF(Table2[[#This Row],[Column4]]="General work",Table2[[#This Row],[Column15]],0)</f>
        <v>0</v>
      </c>
      <c r="BV60" s="19">
        <f ca="1">IF(Table2[[#This Row],[Column27]]&gt;Table2[[#This Row],[Column15]],1,0)</f>
        <v>1</v>
      </c>
      <c r="CC60" s="19">
        <f ca="1">IF(Table2[[#This Row],[Column28]]&gt;$CD$6,Table2[[#This Row],[Column2]],0)</f>
        <v>35</v>
      </c>
    </row>
    <row r="61" spans="2:81" x14ac:dyDescent="0.35">
      <c r="B61">
        <f t="shared" ca="1" si="0"/>
        <v>2</v>
      </c>
      <c r="C61" t="str">
        <f ca="1">IF(B60=1,"men","women")</f>
        <v>women</v>
      </c>
      <c r="D61">
        <f t="shared" ca="1" si="2"/>
        <v>40</v>
      </c>
      <c r="E61">
        <f t="shared" ca="1" si="3"/>
        <v>4</v>
      </c>
      <c r="F61" t="str">
        <f ca="1">VLOOKUP(E61,$K$4:$L$10,2)</f>
        <v>IT</v>
      </c>
      <c r="G61">
        <f t="shared" ca="1" si="4"/>
        <v>3</v>
      </c>
      <c r="H61" t="str">
        <f ca="1">VLOOKUP(G61,$N$4:$O$9,2)</f>
        <v>university</v>
      </c>
      <c r="I61">
        <f t="shared" ca="1" si="5"/>
        <v>3</v>
      </c>
      <c r="J61">
        <f t="shared" ca="1" si="1"/>
        <v>2</v>
      </c>
      <c r="Q61">
        <f t="shared" ca="1" si="6"/>
        <v>81063</v>
      </c>
      <c r="R61">
        <f t="shared" ca="1" si="7"/>
        <v>2</v>
      </c>
      <c r="S61" t="str">
        <f ca="1">VLOOKUP(R61,$Y$7:$Z$20,2)</f>
        <v>up</v>
      </c>
      <c r="T61">
        <f t="shared" ca="1" si="18"/>
        <v>405315</v>
      </c>
      <c r="U61">
        <f t="shared" ca="1" si="9"/>
        <v>3108.4717369449268</v>
      </c>
      <c r="V61">
        <f t="shared" ca="1" si="19"/>
        <v>103621.46286490139</v>
      </c>
      <c r="W61">
        <f t="shared" ca="1" si="11"/>
        <v>38161</v>
      </c>
      <c r="X61">
        <f t="shared" ca="1" si="20"/>
        <v>34687.255489563686</v>
      </c>
      <c r="AA61">
        <f t="shared" ca="1" si="21"/>
        <v>81161.918504414483</v>
      </c>
      <c r="AB61">
        <f t="shared" ca="1" si="22"/>
        <v>590098.3813693159</v>
      </c>
      <c r="AC61">
        <f t="shared" ca="1" si="23"/>
        <v>75956.727226508607</v>
      </c>
      <c r="AD61">
        <f t="shared" ca="1" si="24"/>
        <v>514141.6541428073</v>
      </c>
      <c r="AF61" s="7">
        <f ca="1">IF(Table2[[#This Row],[Column1]]="men",1,0)</f>
        <v>0</v>
      </c>
      <c r="AG61" s="8">
        <f ca="1">IF(Table2[[#This Row],[Column1]]="women",1,0)</f>
        <v>1</v>
      </c>
      <c r="AH61" s="8"/>
      <c r="AI61" s="8"/>
      <c r="AJ61" s="9"/>
      <c r="AM61" s="7">
        <f ca="1">IF(Table2[[#This Row],[Column4]]="teaching",1,0)</f>
        <v>0</v>
      </c>
      <c r="AN61" s="8">
        <f ca="1">IF(Table2[[#This Row],[Column4]]="health",1,0)</f>
        <v>0</v>
      </c>
      <c r="AO61" s="8">
        <f ca="1">IF(Table2[[#This Row],[Column4]]="agriculture",1,0)</f>
        <v>0</v>
      </c>
      <c r="AP61" s="8">
        <f ca="1">IF(Table2[[#This Row],[Column4]]="IT",1,0)</f>
        <v>1</v>
      </c>
      <c r="AQ61" s="8">
        <f ca="1">IF(Table2[[#This Row],[Column4]]="construction",1,0)</f>
        <v>0</v>
      </c>
      <c r="AR61" s="8">
        <f ca="1">IF(Table2[[#This Row],[Column4]]="General work",1,0)</f>
        <v>0</v>
      </c>
      <c r="AS61" s="9"/>
      <c r="AU61" s="17">
        <f ca="1">Table2[[#This Row],[Column20]]/Table2[[#This Row],[Column8]]</f>
        <v>51810.731432450695</v>
      </c>
      <c r="AW61" s="19">
        <f ca="1">IF(Table2[[#This Row],[Column27]]&gt;$AX$7,1,0)</f>
        <v>0</v>
      </c>
      <c r="AY61" s="21">
        <f ca="1">Table2[[#This Row],[Column19]]/Table2[[#This Row],[Column18]]</f>
        <v>7.6692738658695747E-3</v>
      </c>
      <c r="AZ61" s="7">
        <f t="shared" ca="1" si="17"/>
        <v>1</v>
      </c>
      <c r="BA61" s="8"/>
      <c r="BB61" s="7">
        <f ca="1">IF(Table2[[#This Row],[Column17]]="bihar",Table2[[#This Row],[Column15]],0)</f>
        <v>0</v>
      </c>
      <c r="BC61" s="8">
        <f ca="1">IF(Table2[[#This Row],[Column17]]="UP",Table2[[#This Row],[Column15]],0)</f>
        <v>81063</v>
      </c>
      <c r="BD61" s="8">
        <f ca="1">IF(Table2[[#This Row],[Column17]]="maharashtra",Table2[[#This Row],[Column15]],0)</f>
        <v>0</v>
      </c>
      <c r="BE61" s="8">
        <f ca="1">IF(Table2[[#This Row],[Column17]]="telangana",Table2[[#This Row],[Column15]],0)</f>
        <v>0</v>
      </c>
      <c r="BF61" s="8">
        <f ca="1">IF(Table2[[#This Row],[Column17]]="delhi",Table2[[#This Row],[Column15]],0)</f>
        <v>0</v>
      </c>
      <c r="BG61" s="8">
        <f ca="1">IF(Table2[[#This Row],[Column17]]="goa",Table2[[#This Row],[Column15]],0)</f>
        <v>0</v>
      </c>
      <c r="BH61" s="8">
        <f ca="1">IF(Table2[[#This Row],[Column17]]="kolkata",Table2[[#This Row],[Column15]],0)</f>
        <v>0</v>
      </c>
      <c r="BI61" s="8">
        <f ca="1">IF(Table2[[#This Row],[Column17]]="patna",Table2[[#This Row],[Column15]],0)</f>
        <v>0</v>
      </c>
      <c r="BJ61" s="8">
        <f ca="1">IF(Table2[[#This Row],[Column17]]="simultala",Table2[[#This Row],[Column15]],0)</f>
        <v>0</v>
      </c>
      <c r="BK61" s="8">
        <f ca="1">IF(Table2[[#This Row],[Column17]]="panji",Table2[[#This Row],[Column15]],0)</f>
        <v>0</v>
      </c>
      <c r="BL61" s="8">
        <f ca="1">IF(Table2[[#This Row],[Column17]]="bangalore",Table2[[#This Row],[Column15]],0)</f>
        <v>0</v>
      </c>
      <c r="BM61" s="8">
        <f ca="1">IF(Table2[[#This Row],[Column17]]="florida",Table2[[#This Row],[Column15]],0)</f>
        <v>0</v>
      </c>
      <c r="BN61" s="8">
        <f ca="1">IF(Table2[[#This Row],[Column17]]="valmikinagar",Table2[[#This Row],[Column15]],0)</f>
        <v>0</v>
      </c>
      <c r="BO61" s="9">
        <f ca="1">IF(Table2[[#This Row],[Column17]]="gopalganj",Table2[[#This Row],[Column15]],0)</f>
        <v>0</v>
      </c>
      <c r="BP61" s="7">
        <f ca="1">IF(Table2[[#This Row],[Column4]]="teaching",Table2[[#This Row],[Column15]],0)</f>
        <v>0</v>
      </c>
      <c r="BQ61" s="8">
        <f ca="1">IF(Table2[[#This Row],[Column4]]="health",Table2[[#This Row],[Column15]],0)</f>
        <v>0</v>
      </c>
      <c r="BR61" s="8">
        <f ca="1">IF(Table2[[#This Row],[Column4]]="agriculture",Table2[[#This Row],[Column15]],0)</f>
        <v>0</v>
      </c>
      <c r="BS61" s="8">
        <f ca="1">IF(Table2[[#This Row],[Column4]]="IT",Table2[[#This Row],[Column15]],0)</f>
        <v>81063</v>
      </c>
      <c r="BT61" s="8">
        <f ca="1">IF(Table2[[#This Row],[Column4]]="construction",Table2[[#This Row],[Column15]],0)</f>
        <v>0</v>
      </c>
      <c r="BU61" s="9">
        <f ca="1">IF(Table2[[#This Row],[Column4]]="General work",Table2[[#This Row],[Column15]],0)</f>
        <v>0</v>
      </c>
      <c r="BV61" s="19">
        <f ca="1">IF(Table2[[#This Row],[Column27]]&gt;Table2[[#This Row],[Column15]],1,0)</f>
        <v>0</v>
      </c>
      <c r="CC61" s="19">
        <f ca="1">IF(Table2[[#This Row],[Column28]]&gt;$CD$6,Table2[[#This Row],[Column2]],0)</f>
        <v>40</v>
      </c>
    </row>
    <row r="62" spans="2:81" x14ac:dyDescent="0.35">
      <c r="B62">
        <f t="shared" ca="1" si="0"/>
        <v>1</v>
      </c>
      <c r="C62" t="str">
        <f ca="1">IF(B61=1,"men","women")</f>
        <v>women</v>
      </c>
      <c r="D62">
        <f t="shared" ca="1" si="2"/>
        <v>43</v>
      </c>
      <c r="E62">
        <f t="shared" ca="1" si="3"/>
        <v>6</v>
      </c>
      <c r="F62" t="str">
        <f ca="1">VLOOKUP(E62,$K$4:$L$10,2)</f>
        <v>agriculture</v>
      </c>
      <c r="G62">
        <f t="shared" ca="1" si="4"/>
        <v>5</v>
      </c>
      <c r="H62" t="str">
        <f ca="1">VLOOKUP(G62,$N$4:$O$9,2)</f>
        <v>other</v>
      </c>
      <c r="I62">
        <f t="shared" ca="1" si="5"/>
        <v>0</v>
      </c>
      <c r="J62">
        <f t="shared" ca="1" si="1"/>
        <v>3</v>
      </c>
      <c r="Q62">
        <f t="shared" ca="1" si="6"/>
        <v>28838</v>
      </c>
      <c r="R62">
        <f t="shared" ca="1" si="7"/>
        <v>14</v>
      </c>
      <c r="S62" t="str">
        <f ca="1">VLOOKUP(R62,$Y$7:$Z$20,2)</f>
        <v>gopalganj</v>
      </c>
      <c r="T62">
        <f t="shared" ca="1" si="18"/>
        <v>86514</v>
      </c>
      <c r="U62">
        <f t="shared" ca="1" si="9"/>
        <v>54926.466184165809</v>
      </c>
      <c r="V62">
        <f t="shared" ca="1" si="19"/>
        <v>22303.795542242642</v>
      </c>
      <c r="W62">
        <f t="shared" ca="1" si="11"/>
        <v>20723</v>
      </c>
      <c r="X62">
        <f t="shared" ca="1" si="20"/>
        <v>48245.751753603741</v>
      </c>
      <c r="AA62">
        <f t="shared" ca="1" si="21"/>
        <v>483.74631043163299</v>
      </c>
      <c r="AB62">
        <f t="shared" ca="1" si="22"/>
        <v>109301.54185267427</v>
      </c>
      <c r="AC62">
        <f t="shared" ca="1" si="23"/>
        <v>123895.21793776954</v>
      </c>
      <c r="AD62">
        <f t="shared" ca="1" si="24"/>
        <v>-14593.676085095271</v>
      </c>
      <c r="AF62" s="7">
        <f ca="1">IF(Table2[[#This Row],[Column1]]="men",1,0)</f>
        <v>0</v>
      </c>
      <c r="AG62" s="8">
        <f ca="1">IF(Table2[[#This Row],[Column1]]="women",1,0)</f>
        <v>1</v>
      </c>
      <c r="AH62" s="8"/>
      <c r="AI62" s="8"/>
      <c r="AJ62" s="9"/>
      <c r="AM62" s="7">
        <f ca="1">IF(Table2[[#This Row],[Column4]]="teaching",1,0)</f>
        <v>0</v>
      </c>
      <c r="AN62" s="8">
        <f ca="1">IF(Table2[[#This Row],[Column4]]="health",1,0)</f>
        <v>0</v>
      </c>
      <c r="AO62" s="8">
        <f ca="1">IF(Table2[[#This Row],[Column4]]="agriculture",1,0)</f>
        <v>1</v>
      </c>
      <c r="AP62" s="8">
        <f ca="1">IF(Table2[[#This Row],[Column4]]="IT",1,0)</f>
        <v>0</v>
      </c>
      <c r="AQ62" s="8">
        <f ca="1">IF(Table2[[#This Row],[Column4]]="construction",1,0)</f>
        <v>0</v>
      </c>
      <c r="AR62" s="8">
        <f ca="1">IF(Table2[[#This Row],[Column4]]="General work",1,0)</f>
        <v>0</v>
      </c>
      <c r="AS62" s="9"/>
      <c r="AU62" s="17">
        <f ca="1">Table2[[#This Row],[Column20]]/Table2[[#This Row],[Column8]]</f>
        <v>7434.5985140808807</v>
      </c>
      <c r="AW62" s="19">
        <f ca="1">IF(Table2[[#This Row],[Column27]]&gt;$AX$7,1,0)</f>
        <v>1</v>
      </c>
      <c r="AY62" s="21">
        <f ca="1">Table2[[#This Row],[Column19]]/Table2[[#This Row],[Column18]]</f>
        <v>0.63488529237078173</v>
      </c>
      <c r="AZ62" s="7">
        <f t="shared" ca="1" si="17"/>
        <v>0</v>
      </c>
      <c r="BA62" s="8"/>
      <c r="BB62" s="7">
        <f ca="1">IF(Table2[[#This Row],[Column17]]="bihar",Table2[[#This Row],[Column15]],0)</f>
        <v>0</v>
      </c>
      <c r="BC62" s="8">
        <f ca="1">IF(Table2[[#This Row],[Column17]]="UP",Table2[[#This Row],[Column15]],0)</f>
        <v>0</v>
      </c>
      <c r="BD62" s="8">
        <f ca="1">IF(Table2[[#This Row],[Column17]]="maharashtra",Table2[[#This Row],[Column15]],0)</f>
        <v>0</v>
      </c>
      <c r="BE62" s="8">
        <f ca="1">IF(Table2[[#This Row],[Column17]]="telangana",Table2[[#This Row],[Column15]],0)</f>
        <v>0</v>
      </c>
      <c r="BF62" s="8">
        <f ca="1">IF(Table2[[#This Row],[Column17]]="delhi",Table2[[#This Row],[Column15]],0)</f>
        <v>0</v>
      </c>
      <c r="BG62" s="8">
        <f ca="1">IF(Table2[[#This Row],[Column17]]="goa",Table2[[#This Row],[Column15]],0)</f>
        <v>0</v>
      </c>
      <c r="BH62" s="8">
        <f ca="1">IF(Table2[[#This Row],[Column17]]="kolkata",Table2[[#This Row],[Column15]],0)</f>
        <v>0</v>
      </c>
      <c r="BI62" s="8">
        <f ca="1">IF(Table2[[#This Row],[Column17]]="patna",Table2[[#This Row],[Column15]],0)</f>
        <v>0</v>
      </c>
      <c r="BJ62" s="8">
        <f ca="1">IF(Table2[[#This Row],[Column17]]="simultala",Table2[[#This Row],[Column15]],0)</f>
        <v>0</v>
      </c>
      <c r="BK62" s="8">
        <f ca="1">IF(Table2[[#This Row],[Column17]]="panji",Table2[[#This Row],[Column15]],0)</f>
        <v>0</v>
      </c>
      <c r="BL62" s="8">
        <f ca="1">IF(Table2[[#This Row],[Column17]]="bangalore",Table2[[#This Row],[Column15]],0)</f>
        <v>0</v>
      </c>
      <c r="BM62" s="8">
        <f ca="1">IF(Table2[[#This Row],[Column17]]="florida",Table2[[#This Row],[Column15]],0)</f>
        <v>0</v>
      </c>
      <c r="BN62" s="8">
        <f ca="1">IF(Table2[[#This Row],[Column17]]="valmikinagar",Table2[[#This Row],[Column15]],0)</f>
        <v>0</v>
      </c>
      <c r="BO62" s="9">
        <f ca="1">IF(Table2[[#This Row],[Column17]]="gopalganj",Table2[[#This Row],[Column15]],0)</f>
        <v>28838</v>
      </c>
      <c r="BP62" s="7">
        <f ca="1">IF(Table2[[#This Row],[Column4]]="teaching",Table2[[#This Row],[Column15]],0)</f>
        <v>0</v>
      </c>
      <c r="BQ62" s="8">
        <f ca="1">IF(Table2[[#This Row],[Column4]]="health",Table2[[#This Row],[Column15]],0)</f>
        <v>0</v>
      </c>
      <c r="BR62" s="8">
        <f ca="1">IF(Table2[[#This Row],[Column4]]="agriculture",Table2[[#This Row],[Column15]],0)</f>
        <v>28838</v>
      </c>
      <c r="BS62" s="8">
        <f ca="1">IF(Table2[[#This Row],[Column4]]="IT",Table2[[#This Row],[Column15]],0)</f>
        <v>0</v>
      </c>
      <c r="BT62" s="8">
        <f ca="1">IF(Table2[[#This Row],[Column4]]="construction",Table2[[#This Row],[Column15]],0)</f>
        <v>0</v>
      </c>
      <c r="BU62" s="9">
        <f ca="1">IF(Table2[[#This Row],[Column4]]="General work",Table2[[#This Row],[Column15]],0)</f>
        <v>0</v>
      </c>
      <c r="BV62" s="19">
        <f ca="1">IF(Table2[[#This Row],[Column27]]&gt;Table2[[#This Row],[Column15]],1,0)</f>
        <v>1</v>
      </c>
      <c r="CC62" s="19">
        <f ca="1">IF(Table2[[#This Row],[Column28]]&gt;$CD$6,Table2[[#This Row],[Column2]],0)</f>
        <v>0</v>
      </c>
    </row>
    <row r="63" spans="2:81" x14ac:dyDescent="0.35">
      <c r="B63">
        <f t="shared" ca="1" si="0"/>
        <v>1</v>
      </c>
      <c r="C63" t="str">
        <f ca="1">IF(B62=1,"men","women")</f>
        <v>men</v>
      </c>
      <c r="D63">
        <f t="shared" ca="1" si="2"/>
        <v>40</v>
      </c>
      <c r="E63">
        <f t="shared" ca="1" si="3"/>
        <v>4</v>
      </c>
      <c r="F63" t="str">
        <f ca="1">VLOOKUP(E63,$K$4:$L$10,2)</f>
        <v>IT</v>
      </c>
      <c r="G63">
        <f t="shared" ca="1" si="4"/>
        <v>4</v>
      </c>
      <c r="H63" t="str">
        <f ca="1">VLOOKUP(G63,$N$4:$O$9,2)</f>
        <v>technical</v>
      </c>
      <c r="I63">
        <f t="shared" ca="1" si="5"/>
        <v>1</v>
      </c>
      <c r="J63">
        <f t="shared" ca="1" si="1"/>
        <v>1</v>
      </c>
      <c r="Q63">
        <f t="shared" ca="1" si="6"/>
        <v>64663</v>
      </c>
      <c r="R63">
        <f t="shared" ca="1" si="7"/>
        <v>9</v>
      </c>
      <c r="S63" t="str">
        <f ca="1">VLOOKUP(R63,$Y$7:$Z$20,2)</f>
        <v>simultala</v>
      </c>
      <c r="T63">
        <f t="shared" ca="1" si="18"/>
        <v>323315</v>
      </c>
      <c r="U63">
        <f t="shared" ca="1" si="9"/>
        <v>271042.62181942898</v>
      </c>
      <c r="V63">
        <f t="shared" ca="1" si="19"/>
        <v>7802.8616305416417</v>
      </c>
      <c r="W63">
        <f t="shared" ca="1" si="11"/>
        <v>1394</v>
      </c>
      <c r="X63">
        <f t="shared" ca="1" si="20"/>
        <v>120443.94121565242</v>
      </c>
      <c r="AA63">
        <f t="shared" ca="1" si="21"/>
        <v>48583.3429208366</v>
      </c>
      <c r="AB63">
        <f t="shared" ca="1" si="22"/>
        <v>379701.20455137821</v>
      </c>
      <c r="AC63">
        <f t="shared" ca="1" si="23"/>
        <v>392880.56303508137</v>
      </c>
      <c r="AD63">
        <f t="shared" ca="1" si="24"/>
        <v>-13179.358483703167</v>
      </c>
      <c r="AF63" s="7">
        <f ca="1">IF(Table2[[#This Row],[Column1]]="men",1,0)</f>
        <v>1</v>
      </c>
      <c r="AG63" s="8">
        <f ca="1">IF(Table2[[#This Row],[Column1]]="women",1,0)</f>
        <v>0</v>
      </c>
      <c r="AH63" s="8"/>
      <c r="AI63" s="8"/>
      <c r="AJ63" s="9"/>
      <c r="AM63" s="7">
        <f ca="1">IF(Table2[[#This Row],[Column4]]="teaching",1,0)</f>
        <v>0</v>
      </c>
      <c r="AN63" s="8">
        <f ca="1">IF(Table2[[#This Row],[Column4]]="health",1,0)</f>
        <v>0</v>
      </c>
      <c r="AO63" s="8">
        <f ca="1">IF(Table2[[#This Row],[Column4]]="agriculture",1,0)</f>
        <v>0</v>
      </c>
      <c r="AP63" s="8">
        <f ca="1">IF(Table2[[#This Row],[Column4]]="IT",1,0)</f>
        <v>1</v>
      </c>
      <c r="AQ63" s="8">
        <f ca="1">IF(Table2[[#This Row],[Column4]]="construction",1,0)</f>
        <v>0</v>
      </c>
      <c r="AR63" s="8">
        <f ca="1">IF(Table2[[#This Row],[Column4]]="General work",1,0)</f>
        <v>0</v>
      </c>
      <c r="AS63" s="9"/>
      <c r="AU63" s="17">
        <f ca="1">Table2[[#This Row],[Column20]]/Table2[[#This Row],[Column8]]</f>
        <v>7802.8616305416417</v>
      </c>
      <c r="AW63" s="19">
        <f ca="1">IF(Table2[[#This Row],[Column27]]&gt;$AX$7,1,0)</f>
        <v>1</v>
      </c>
      <c r="AY63" s="21">
        <f ca="1">Table2[[#This Row],[Column19]]/Table2[[#This Row],[Column18]]</f>
        <v>0.83832368377411803</v>
      </c>
      <c r="AZ63" s="7">
        <f t="shared" ca="1" si="17"/>
        <v>0</v>
      </c>
      <c r="BA63" s="8"/>
      <c r="BB63" s="7">
        <f ca="1">IF(Table2[[#This Row],[Column17]]="bihar",Table2[[#This Row],[Column15]],0)</f>
        <v>0</v>
      </c>
      <c r="BC63" s="8">
        <f ca="1">IF(Table2[[#This Row],[Column17]]="UP",Table2[[#This Row],[Column15]],0)</f>
        <v>0</v>
      </c>
      <c r="BD63" s="8">
        <f ca="1">IF(Table2[[#This Row],[Column17]]="maharashtra",Table2[[#This Row],[Column15]],0)</f>
        <v>0</v>
      </c>
      <c r="BE63" s="8">
        <f ca="1">IF(Table2[[#This Row],[Column17]]="telangana",Table2[[#This Row],[Column15]],0)</f>
        <v>0</v>
      </c>
      <c r="BF63" s="8">
        <f ca="1">IF(Table2[[#This Row],[Column17]]="delhi",Table2[[#This Row],[Column15]],0)</f>
        <v>0</v>
      </c>
      <c r="BG63" s="8">
        <f ca="1">IF(Table2[[#This Row],[Column17]]="goa",Table2[[#This Row],[Column15]],0)</f>
        <v>0</v>
      </c>
      <c r="BH63" s="8">
        <f ca="1">IF(Table2[[#This Row],[Column17]]="kolkata",Table2[[#This Row],[Column15]],0)</f>
        <v>0</v>
      </c>
      <c r="BI63" s="8">
        <f ca="1">IF(Table2[[#This Row],[Column17]]="patna",Table2[[#This Row],[Column15]],0)</f>
        <v>0</v>
      </c>
      <c r="BJ63" s="8">
        <f ca="1">IF(Table2[[#This Row],[Column17]]="simultala",Table2[[#This Row],[Column15]],0)</f>
        <v>64663</v>
      </c>
      <c r="BK63" s="8">
        <f ca="1">IF(Table2[[#This Row],[Column17]]="panji",Table2[[#This Row],[Column15]],0)</f>
        <v>0</v>
      </c>
      <c r="BL63" s="8">
        <f ca="1">IF(Table2[[#This Row],[Column17]]="bangalore",Table2[[#This Row],[Column15]],0)</f>
        <v>0</v>
      </c>
      <c r="BM63" s="8">
        <f ca="1">IF(Table2[[#This Row],[Column17]]="florida",Table2[[#This Row],[Column15]],0)</f>
        <v>0</v>
      </c>
      <c r="BN63" s="8">
        <f ca="1">IF(Table2[[#This Row],[Column17]]="valmikinagar",Table2[[#This Row],[Column15]],0)</f>
        <v>0</v>
      </c>
      <c r="BO63" s="9">
        <f ca="1">IF(Table2[[#This Row],[Column17]]="gopalganj",Table2[[#This Row],[Column15]],0)</f>
        <v>0</v>
      </c>
      <c r="BP63" s="7">
        <f ca="1">IF(Table2[[#This Row],[Column4]]="teaching",Table2[[#This Row],[Column15]],0)</f>
        <v>0</v>
      </c>
      <c r="BQ63" s="8">
        <f ca="1">IF(Table2[[#This Row],[Column4]]="health",Table2[[#This Row],[Column15]],0)</f>
        <v>0</v>
      </c>
      <c r="BR63" s="8">
        <f ca="1">IF(Table2[[#This Row],[Column4]]="agriculture",Table2[[#This Row],[Column15]],0)</f>
        <v>0</v>
      </c>
      <c r="BS63" s="8">
        <f ca="1">IF(Table2[[#This Row],[Column4]]="IT",Table2[[#This Row],[Column15]],0)</f>
        <v>64663</v>
      </c>
      <c r="BT63" s="8">
        <f ca="1">IF(Table2[[#This Row],[Column4]]="construction",Table2[[#This Row],[Column15]],0)</f>
        <v>0</v>
      </c>
      <c r="BU63" s="9">
        <f ca="1">IF(Table2[[#This Row],[Column4]]="General work",Table2[[#This Row],[Column15]],0)</f>
        <v>0</v>
      </c>
      <c r="BV63" s="19">
        <f ca="1">IF(Table2[[#This Row],[Column27]]&gt;Table2[[#This Row],[Column15]],1,0)</f>
        <v>1</v>
      </c>
      <c r="CC63" s="19">
        <f ca="1">IF(Table2[[#This Row],[Column28]]&gt;$CD$6,Table2[[#This Row],[Column2]],0)</f>
        <v>0</v>
      </c>
    </row>
    <row r="64" spans="2:81" x14ac:dyDescent="0.35">
      <c r="B64">
        <f t="shared" ca="1" si="0"/>
        <v>1</v>
      </c>
      <c r="C64" t="str">
        <f ca="1">IF(B63=1,"men","women")</f>
        <v>men</v>
      </c>
      <c r="D64">
        <f t="shared" ca="1" si="2"/>
        <v>36</v>
      </c>
      <c r="E64">
        <f t="shared" ca="1" si="3"/>
        <v>4</v>
      </c>
      <c r="F64" t="str">
        <f ca="1">VLOOKUP(E64,$K$4:$L$10,2)</f>
        <v>IT</v>
      </c>
      <c r="G64">
        <f t="shared" ca="1" si="4"/>
        <v>2</v>
      </c>
      <c r="H64" t="str">
        <f ca="1">VLOOKUP(G64,$N$4:$O$9,2)</f>
        <v>college</v>
      </c>
      <c r="I64">
        <f t="shared" ca="1" si="5"/>
        <v>3</v>
      </c>
      <c r="J64">
        <f t="shared" ca="1" si="1"/>
        <v>1</v>
      </c>
      <c r="Q64">
        <f t="shared" ca="1" si="6"/>
        <v>89143</v>
      </c>
      <c r="R64">
        <f t="shared" ca="1" si="7"/>
        <v>11</v>
      </c>
      <c r="S64" t="str">
        <f ca="1">VLOOKUP(R64,$Y$7:$Z$20,2)</f>
        <v>bangalore</v>
      </c>
      <c r="T64">
        <f t="shared" ca="1" si="18"/>
        <v>445715</v>
      </c>
      <c r="U64">
        <f t="shared" ca="1" si="9"/>
        <v>84322.684600203094</v>
      </c>
      <c r="V64">
        <f t="shared" ca="1" si="19"/>
        <v>2340.2558535714506</v>
      </c>
      <c r="W64">
        <f t="shared" ca="1" si="11"/>
        <v>414</v>
      </c>
      <c r="X64">
        <f t="shared" ca="1" si="20"/>
        <v>65575.020546177446</v>
      </c>
      <c r="AA64">
        <f t="shared" ca="1" si="21"/>
        <v>115731.61775513142</v>
      </c>
      <c r="AB64">
        <f t="shared" ca="1" si="22"/>
        <v>563786.87360870291</v>
      </c>
      <c r="AC64">
        <f t="shared" ca="1" si="23"/>
        <v>150311.70514638053</v>
      </c>
      <c r="AD64">
        <f t="shared" ca="1" si="24"/>
        <v>413475.16846232238</v>
      </c>
      <c r="AF64" s="7">
        <f ca="1">IF(Table2[[#This Row],[Column1]]="men",1,0)</f>
        <v>1</v>
      </c>
      <c r="AG64" s="8">
        <f ca="1">IF(Table2[[#This Row],[Column1]]="women",1,0)</f>
        <v>0</v>
      </c>
      <c r="AH64" s="8"/>
      <c r="AI64" s="8"/>
      <c r="AJ64" s="9"/>
      <c r="AM64" s="7">
        <f ca="1">IF(Table2[[#This Row],[Column4]]="teaching",1,0)</f>
        <v>0</v>
      </c>
      <c r="AN64" s="8">
        <f ca="1">IF(Table2[[#This Row],[Column4]]="health",1,0)</f>
        <v>0</v>
      </c>
      <c r="AO64" s="8">
        <f ca="1">IF(Table2[[#This Row],[Column4]]="agriculture",1,0)</f>
        <v>0</v>
      </c>
      <c r="AP64" s="8">
        <f ca="1">IF(Table2[[#This Row],[Column4]]="IT",1,0)</f>
        <v>1</v>
      </c>
      <c r="AQ64" s="8">
        <f ca="1">IF(Table2[[#This Row],[Column4]]="construction",1,0)</f>
        <v>0</v>
      </c>
      <c r="AR64" s="8">
        <f ca="1">IF(Table2[[#This Row],[Column4]]="General work",1,0)</f>
        <v>0</v>
      </c>
      <c r="AS64" s="9"/>
      <c r="AU64" s="17">
        <f ca="1">Table2[[#This Row],[Column20]]/Table2[[#This Row],[Column8]]</f>
        <v>2340.2558535714506</v>
      </c>
      <c r="AW64" s="19">
        <f ca="1">IF(Table2[[#This Row],[Column27]]&gt;$AX$7,1,0)</f>
        <v>1</v>
      </c>
      <c r="AY64" s="21">
        <f ca="1">Table2[[#This Row],[Column19]]/Table2[[#This Row],[Column18]]</f>
        <v>0.18918520713954678</v>
      </c>
      <c r="AZ64" s="7">
        <f t="shared" ca="1" si="17"/>
        <v>1</v>
      </c>
      <c r="BA64" s="8"/>
      <c r="BB64" s="7">
        <f ca="1">IF(Table2[[#This Row],[Column17]]="bihar",Table2[[#This Row],[Column15]],0)</f>
        <v>0</v>
      </c>
      <c r="BC64" s="8">
        <f ca="1">IF(Table2[[#This Row],[Column17]]="UP",Table2[[#This Row],[Column15]],0)</f>
        <v>0</v>
      </c>
      <c r="BD64" s="8">
        <f ca="1">IF(Table2[[#This Row],[Column17]]="maharashtra",Table2[[#This Row],[Column15]],0)</f>
        <v>0</v>
      </c>
      <c r="BE64" s="8">
        <f ca="1">IF(Table2[[#This Row],[Column17]]="telangana",Table2[[#This Row],[Column15]],0)</f>
        <v>0</v>
      </c>
      <c r="BF64" s="8">
        <f ca="1">IF(Table2[[#This Row],[Column17]]="delhi",Table2[[#This Row],[Column15]],0)</f>
        <v>0</v>
      </c>
      <c r="BG64" s="8">
        <f ca="1">IF(Table2[[#This Row],[Column17]]="goa",Table2[[#This Row],[Column15]],0)</f>
        <v>0</v>
      </c>
      <c r="BH64" s="8">
        <f ca="1">IF(Table2[[#This Row],[Column17]]="kolkata",Table2[[#This Row],[Column15]],0)</f>
        <v>0</v>
      </c>
      <c r="BI64" s="8">
        <f ca="1">IF(Table2[[#This Row],[Column17]]="patna",Table2[[#This Row],[Column15]],0)</f>
        <v>0</v>
      </c>
      <c r="BJ64" s="8">
        <f ca="1">IF(Table2[[#This Row],[Column17]]="simultala",Table2[[#This Row],[Column15]],0)</f>
        <v>0</v>
      </c>
      <c r="BK64" s="8">
        <f ca="1">IF(Table2[[#This Row],[Column17]]="panji",Table2[[#This Row],[Column15]],0)</f>
        <v>0</v>
      </c>
      <c r="BL64" s="8">
        <f ca="1">IF(Table2[[#This Row],[Column17]]="bangalore",Table2[[#This Row],[Column15]],0)</f>
        <v>89143</v>
      </c>
      <c r="BM64" s="8">
        <f ca="1">IF(Table2[[#This Row],[Column17]]="florida",Table2[[#This Row],[Column15]],0)</f>
        <v>0</v>
      </c>
      <c r="BN64" s="8">
        <f ca="1">IF(Table2[[#This Row],[Column17]]="valmikinagar",Table2[[#This Row],[Column15]],0)</f>
        <v>0</v>
      </c>
      <c r="BO64" s="9">
        <f ca="1">IF(Table2[[#This Row],[Column17]]="gopalganj",Table2[[#This Row],[Column15]],0)</f>
        <v>0</v>
      </c>
      <c r="BP64" s="7">
        <f ca="1">IF(Table2[[#This Row],[Column4]]="teaching",Table2[[#This Row],[Column15]],0)</f>
        <v>0</v>
      </c>
      <c r="BQ64" s="8">
        <f ca="1">IF(Table2[[#This Row],[Column4]]="health",Table2[[#This Row],[Column15]],0)</f>
        <v>0</v>
      </c>
      <c r="BR64" s="8">
        <f ca="1">IF(Table2[[#This Row],[Column4]]="agriculture",Table2[[#This Row],[Column15]],0)</f>
        <v>0</v>
      </c>
      <c r="BS64" s="8">
        <f ca="1">IF(Table2[[#This Row],[Column4]]="IT",Table2[[#This Row],[Column15]],0)</f>
        <v>89143</v>
      </c>
      <c r="BT64" s="8">
        <f ca="1">IF(Table2[[#This Row],[Column4]]="construction",Table2[[#This Row],[Column15]],0)</f>
        <v>0</v>
      </c>
      <c r="BU64" s="9">
        <f ca="1">IF(Table2[[#This Row],[Column4]]="General work",Table2[[#This Row],[Column15]],0)</f>
        <v>0</v>
      </c>
      <c r="BV64" s="19">
        <f ca="1">IF(Table2[[#This Row],[Column27]]&gt;Table2[[#This Row],[Column15]],1,0)</f>
        <v>1</v>
      </c>
      <c r="CC64" s="19">
        <f ca="1">IF(Table2[[#This Row],[Column28]]&gt;$CD$6,Table2[[#This Row],[Column2]],0)</f>
        <v>36</v>
      </c>
    </row>
    <row r="65" spans="2:81" x14ac:dyDescent="0.35">
      <c r="B65">
        <f t="shared" ca="1" si="0"/>
        <v>1</v>
      </c>
      <c r="C65" t="str">
        <f ca="1">IF(B64=1,"men","women")</f>
        <v>men</v>
      </c>
      <c r="D65">
        <f t="shared" ca="1" si="2"/>
        <v>26</v>
      </c>
      <c r="E65">
        <f t="shared" ca="1" si="3"/>
        <v>4</v>
      </c>
      <c r="F65" t="str">
        <f ca="1">VLOOKUP(E65,$K$4:$L$10,2)</f>
        <v>IT</v>
      </c>
      <c r="G65">
        <f t="shared" ca="1" si="4"/>
        <v>2</v>
      </c>
      <c r="H65" t="str">
        <f ca="1">VLOOKUP(G65,$N$4:$O$9,2)</f>
        <v>college</v>
      </c>
      <c r="I65">
        <f t="shared" ca="1" si="5"/>
        <v>0</v>
      </c>
      <c r="J65">
        <f t="shared" ca="1" si="1"/>
        <v>2</v>
      </c>
      <c r="Q65">
        <f t="shared" ca="1" si="6"/>
        <v>42182</v>
      </c>
      <c r="R65">
        <f t="shared" ca="1" si="7"/>
        <v>12</v>
      </c>
      <c r="S65" t="str">
        <f ca="1">VLOOKUP(R65,$Y$7:$Z$20,2)</f>
        <v>florida</v>
      </c>
      <c r="T65">
        <f t="shared" ca="1" si="18"/>
        <v>126546</v>
      </c>
      <c r="U65">
        <f t="shared" ca="1" si="9"/>
        <v>78817.992438634887</v>
      </c>
      <c r="V65">
        <f t="shared" ca="1" si="19"/>
        <v>18777.850517704388</v>
      </c>
      <c r="W65">
        <f t="shared" ca="1" si="11"/>
        <v>10118</v>
      </c>
      <c r="X65">
        <f t="shared" ca="1" si="20"/>
        <v>29606.533157013375</v>
      </c>
      <c r="AA65">
        <f t="shared" ca="1" si="21"/>
        <v>53466.239747623978</v>
      </c>
      <c r="AB65">
        <f t="shared" ca="1" si="22"/>
        <v>198790.09026532836</v>
      </c>
      <c r="AC65">
        <f t="shared" ca="1" si="23"/>
        <v>118542.52559564826</v>
      </c>
      <c r="AD65">
        <f t="shared" ca="1" si="24"/>
        <v>80247.564669680098</v>
      </c>
      <c r="AF65" s="7">
        <f ca="1">IF(Table2[[#This Row],[Column1]]="men",1,0)</f>
        <v>1</v>
      </c>
      <c r="AG65" s="8">
        <f ca="1">IF(Table2[[#This Row],[Column1]]="women",1,0)</f>
        <v>0</v>
      </c>
      <c r="AH65" s="8"/>
      <c r="AI65" s="8"/>
      <c r="AJ65" s="9"/>
      <c r="AM65" s="7">
        <f ca="1">IF(Table2[[#This Row],[Column4]]="teaching",1,0)</f>
        <v>0</v>
      </c>
      <c r="AN65" s="8">
        <f ca="1">IF(Table2[[#This Row],[Column4]]="health",1,0)</f>
        <v>0</v>
      </c>
      <c r="AO65" s="8">
        <f ca="1">IF(Table2[[#This Row],[Column4]]="agriculture",1,0)</f>
        <v>0</v>
      </c>
      <c r="AP65" s="8">
        <f ca="1">IF(Table2[[#This Row],[Column4]]="IT",1,0)</f>
        <v>1</v>
      </c>
      <c r="AQ65" s="8">
        <f ca="1">IF(Table2[[#This Row],[Column4]]="construction",1,0)</f>
        <v>0</v>
      </c>
      <c r="AR65" s="8">
        <f ca="1">IF(Table2[[#This Row],[Column4]]="General work",1,0)</f>
        <v>0</v>
      </c>
      <c r="AS65" s="9"/>
      <c r="AU65" s="17">
        <f ca="1">Table2[[#This Row],[Column20]]/Table2[[#This Row],[Column8]]</f>
        <v>9388.925258852194</v>
      </c>
      <c r="AW65" s="19">
        <f ca="1">IF(Table2[[#This Row],[Column27]]&gt;$AX$7,1,0)</f>
        <v>1</v>
      </c>
      <c r="AY65" s="21">
        <f ca="1">Table2[[#This Row],[Column19]]/Table2[[#This Row],[Column18]]</f>
        <v>0.62284064639447223</v>
      </c>
      <c r="AZ65" s="7">
        <f t="shared" ca="1" si="17"/>
        <v>0</v>
      </c>
      <c r="BA65" s="8"/>
      <c r="BB65" s="7">
        <f ca="1">IF(Table2[[#This Row],[Column17]]="bihar",Table2[[#This Row],[Column15]],0)</f>
        <v>0</v>
      </c>
      <c r="BC65" s="8">
        <f ca="1">IF(Table2[[#This Row],[Column17]]="UP",Table2[[#This Row],[Column15]],0)</f>
        <v>0</v>
      </c>
      <c r="BD65" s="8">
        <f ca="1">IF(Table2[[#This Row],[Column17]]="maharashtra",Table2[[#This Row],[Column15]],0)</f>
        <v>0</v>
      </c>
      <c r="BE65" s="8">
        <f ca="1">IF(Table2[[#This Row],[Column17]]="telangana",Table2[[#This Row],[Column15]],0)</f>
        <v>0</v>
      </c>
      <c r="BF65" s="8">
        <f ca="1">IF(Table2[[#This Row],[Column17]]="delhi",Table2[[#This Row],[Column15]],0)</f>
        <v>0</v>
      </c>
      <c r="BG65" s="8">
        <f ca="1">IF(Table2[[#This Row],[Column17]]="goa",Table2[[#This Row],[Column15]],0)</f>
        <v>0</v>
      </c>
      <c r="BH65" s="8">
        <f ca="1">IF(Table2[[#This Row],[Column17]]="kolkata",Table2[[#This Row],[Column15]],0)</f>
        <v>0</v>
      </c>
      <c r="BI65" s="8">
        <f ca="1">IF(Table2[[#This Row],[Column17]]="patna",Table2[[#This Row],[Column15]],0)</f>
        <v>0</v>
      </c>
      <c r="BJ65" s="8">
        <f ca="1">IF(Table2[[#This Row],[Column17]]="simultala",Table2[[#This Row],[Column15]],0)</f>
        <v>0</v>
      </c>
      <c r="BK65" s="8">
        <f ca="1">IF(Table2[[#This Row],[Column17]]="panji",Table2[[#This Row],[Column15]],0)</f>
        <v>0</v>
      </c>
      <c r="BL65" s="8">
        <f ca="1">IF(Table2[[#This Row],[Column17]]="bangalore",Table2[[#This Row],[Column15]],0)</f>
        <v>0</v>
      </c>
      <c r="BM65" s="8">
        <f ca="1">IF(Table2[[#This Row],[Column17]]="florida",Table2[[#This Row],[Column15]],0)</f>
        <v>42182</v>
      </c>
      <c r="BN65" s="8">
        <f ca="1">IF(Table2[[#This Row],[Column17]]="valmikinagar",Table2[[#This Row],[Column15]],0)</f>
        <v>0</v>
      </c>
      <c r="BO65" s="9">
        <f ca="1">IF(Table2[[#This Row],[Column17]]="gopalganj",Table2[[#This Row],[Column15]],0)</f>
        <v>0</v>
      </c>
      <c r="BP65" s="7">
        <f ca="1">IF(Table2[[#This Row],[Column4]]="teaching",Table2[[#This Row],[Column15]],0)</f>
        <v>0</v>
      </c>
      <c r="BQ65" s="8">
        <f ca="1">IF(Table2[[#This Row],[Column4]]="health",Table2[[#This Row],[Column15]],0)</f>
        <v>0</v>
      </c>
      <c r="BR65" s="8">
        <f ca="1">IF(Table2[[#This Row],[Column4]]="agriculture",Table2[[#This Row],[Column15]],0)</f>
        <v>0</v>
      </c>
      <c r="BS65" s="8">
        <f ca="1">IF(Table2[[#This Row],[Column4]]="IT",Table2[[#This Row],[Column15]],0)</f>
        <v>42182</v>
      </c>
      <c r="BT65" s="8">
        <f ca="1">IF(Table2[[#This Row],[Column4]]="construction",Table2[[#This Row],[Column15]],0)</f>
        <v>0</v>
      </c>
      <c r="BU65" s="9">
        <f ca="1">IF(Table2[[#This Row],[Column4]]="General work",Table2[[#This Row],[Column15]],0)</f>
        <v>0</v>
      </c>
      <c r="BV65" s="19">
        <f ca="1">IF(Table2[[#This Row],[Column27]]&gt;Table2[[#This Row],[Column15]],1,0)</f>
        <v>1</v>
      </c>
      <c r="CC65" s="19">
        <f ca="1">IF(Table2[[#This Row],[Column28]]&gt;$CD$6,Table2[[#This Row],[Column2]],0)</f>
        <v>26</v>
      </c>
    </row>
    <row r="66" spans="2:81" x14ac:dyDescent="0.35">
      <c r="B66">
        <f t="shared" ca="1" si="0"/>
        <v>1</v>
      </c>
      <c r="C66" t="str">
        <f ca="1">IF(B65=1,"men","women")</f>
        <v>men</v>
      </c>
      <c r="D66">
        <f t="shared" ca="1" si="2"/>
        <v>26</v>
      </c>
      <c r="E66">
        <f t="shared" ca="1" si="3"/>
        <v>2</v>
      </c>
      <c r="F66" t="str">
        <f ca="1">VLOOKUP(E66,$K$4:$L$10,2)</f>
        <v>construction</v>
      </c>
      <c r="G66">
        <f t="shared" ca="1" si="4"/>
        <v>3</v>
      </c>
      <c r="H66" t="str">
        <f ca="1">VLOOKUP(G66,$N$4:$O$9,2)</f>
        <v>university</v>
      </c>
      <c r="I66">
        <f t="shared" ca="1" si="5"/>
        <v>2</v>
      </c>
      <c r="J66">
        <f t="shared" ca="1" si="1"/>
        <v>3</v>
      </c>
      <c r="Q66">
        <f t="shared" ca="1" si="6"/>
        <v>55196</v>
      </c>
      <c r="R66">
        <f t="shared" ca="1" si="7"/>
        <v>12</v>
      </c>
      <c r="S66" t="str">
        <f ca="1">VLOOKUP(R66,$Y$7:$Z$20,2)</f>
        <v>florida</v>
      </c>
      <c r="T66">
        <f t="shared" ca="1" si="18"/>
        <v>220784</v>
      </c>
      <c r="U66">
        <f t="shared" ca="1" si="9"/>
        <v>115134.37770922302</v>
      </c>
      <c r="V66">
        <f t="shared" ca="1" si="19"/>
        <v>156186.74769392525</v>
      </c>
      <c r="W66">
        <f t="shared" ca="1" si="11"/>
        <v>68337</v>
      </c>
      <c r="X66">
        <f t="shared" ca="1" si="20"/>
        <v>4754.7289829108149</v>
      </c>
      <c r="AA66">
        <f t="shared" ca="1" si="21"/>
        <v>1040.2080587491951</v>
      </c>
      <c r="AB66">
        <f t="shared" ca="1" si="22"/>
        <v>378010.95575267449</v>
      </c>
      <c r="AC66">
        <f t="shared" ca="1" si="23"/>
        <v>188226.10669213382</v>
      </c>
      <c r="AD66">
        <f t="shared" ca="1" si="24"/>
        <v>189784.84906054067</v>
      </c>
      <c r="AF66" s="7">
        <f ca="1">IF(Table2[[#This Row],[Column1]]="men",1,0)</f>
        <v>1</v>
      </c>
      <c r="AG66" s="8">
        <f ca="1">IF(Table2[[#This Row],[Column1]]="women",1,0)</f>
        <v>0</v>
      </c>
      <c r="AH66" s="8"/>
      <c r="AI66" s="8"/>
      <c r="AJ66" s="9"/>
      <c r="AM66" s="7">
        <f ca="1">IF(Table2[[#This Row],[Column4]]="teaching",1,0)</f>
        <v>0</v>
      </c>
      <c r="AN66" s="8">
        <f ca="1">IF(Table2[[#This Row],[Column4]]="health",1,0)</f>
        <v>0</v>
      </c>
      <c r="AO66" s="8">
        <f ca="1">IF(Table2[[#This Row],[Column4]]="agriculture",1,0)</f>
        <v>0</v>
      </c>
      <c r="AP66" s="8">
        <f ca="1">IF(Table2[[#This Row],[Column4]]="IT",1,0)</f>
        <v>0</v>
      </c>
      <c r="AQ66" s="8">
        <f ca="1">IF(Table2[[#This Row],[Column4]]="construction",1,0)</f>
        <v>1</v>
      </c>
      <c r="AR66" s="8">
        <f ca="1">IF(Table2[[#This Row],[Column4]]="General work",1,0)</f>
        <v>0</v>
      </c>
      <c r="AS66" s="9"/>
      <c r="AU66" s="17">
        <f ca="1">Table2[[#This Row],[Column20]]/Table2[[#This Row],[Column8]]</f>
        <v>52062.249231308415</v>
      </c>
      <c r="AW66" s="19">
        <f ca="1">IF(Table2[[#This Row],[Column27]]&gt;$AX$7,1,0)</f>
        <v>1</v>
      </c>
      <c r="AY66" s="21">
        <f ca="1">Table2[[#This Row],[Column19]]/Table2[[#This Row],[Column18]]</f>
        <v>0.52147971641614888</v>
      </c>
      <c r="AZ66" s="7">
        <f t="shared" ca="1" si="17"/>
        <v>0</v>
      </c>
      <c r="BA66" s="8"/>
      <c r="BB66" s="7">
        <f ca="1">IF(Table2[[#This Row],[Column17]]="bihar",Table2[[#This Row],[Column15]],0)</f>
        <v>0</v>
      </c>
      <c r="BC66" s="8">
        <f ca="1">IF(Table2[[#This Row],[Column17]]="UP",Table2[[#This Row],[Column15]],0)</f>
        <v>0</v>
      </c>
      <c r="BD66" s="8">
        <f ca="1">IF(Table2[[#This Row],[Column17]]="maharashtra",Table2[[#This Row],[Column15]],0)</f>
        <v>0</v>
      </c>
      <c r="BE66" s="8">
        <f ca="1">IF(Table2[[#This Row],[Column17]]="telangana",Table2[[#This Row],[Column15]],0)</f>
        <v>0</v>
      </c>
      <c r="BF66" s="8">
        <f ca="1">IF(Table2[[#This Row],[Column17]]="delhi",Table2[[#This Row],[Column15]],0)</f>
        <v>0</v>
      </c>
      <c r="BG66" s="8">
        <f ca="1">IF(Table2[[#This Row],[Column17]]="goa",Table2[[#This Row],[Column15]],0)</f>
        <v>0</v>
      </c>
      <c r="BH66" s="8">
        <f ca="1">IF(Table2[[#This Row],[Column17]]="kolkata",Table2[[#This Row],[Column15]],0)</f>
        <v>0</v>
      </c>
      <c r="BI66" s="8">
        <f ca="1">IF(Table2[[#This Row],[Column17]]="patna",Table2[[#This Row],[Column15]],0)</f>
        <v>0</v>
      </c>
      <c r="BJ66" s="8">
        <f ca="1">IF(Table2[[#This Row],[Column17]]="simultala",Table2[[#This Row],[Column15]],0)</f>
        <v>0</v>
      </c>
      <c r="BK66" s="8">
        <f ca="1">IF(Table2[[#This Row],[Column17]]="panji",Table2[[#This Row],[Column15]],0)</f>
        <v>0</v>
      </c>
      <c r="BL66" s="8">
        <f ca="1">IF(Table2[[#This Row],[Column17]]="bangalore",Table2[[#This Row],[Column15]],0)</f>
        <v>0</v>
      </c>
      <c r="BM66" s="8">
        <f ca="1">IF(Table2[[#This Row],[Column17]]="florida",Table2[[#This Row],[Column15]],0)</f>
        <v>55196</v>
      </c>
      <c r="BN66" s="8">
        <f ca="1">IF(Table2[[#This Row],[Column17]]="valmikinagar",Table2[[#This Row],[Column15]],0)</f>
        <v>0</v>
      </c>
      <c r="BO66" s="9">
        <f ca="1">IF(Table2[[#This Row],[Column17]]="gopalganj",Table2[[#This Row],[Column15]],0)</f>
        <v>0</v>
      </c>
      <c r="BP66" s="7">
        <f ca="1">IF(Table2[[#This Row],[Column4]]="teaching",Table2[[#This Row],[Column15]],0)</f>
        <v>0</v>
      </c>
      <c r="BQ66" s="8">
        <f ca="1">IF(Table2[[#This Row],[Column4]]="health",Table2[[#This Row],[Column15]],0)</f>
        <v>0</v>
      </c>
      <c r="BR66" s="8">
        <f ca="1">IF(Table2[[#This Row],[Column4]]="agriculture",Table2[[#This Row],[Column15]],0)</f>
        <v>0</v>
      </c>
      <c r="BS66" s="8">
        <f ca="1">IF(Table2[[#This Row],[Column4]]="IT",Table2[[#This Row],[Column15]],0)</f>
        <v>0</v>
      </c>
      <c r="BT66" s="8">
        <f ca="1">IF(Table2[[#This Row],[Column4]]="construction",Table2[[#This Row],[Column15]],0)</f>
        <v>55196</v>
      </c>
      <c r="BU66" s="9">
        <f ca="1">IF(Table2[[#This Row],[Column4]]="General work",Table2[[#This Row],[Column15]],0)</f>
        <v>0</v>
      </c>
      <c r="BV66" s="19">
        <f ca="1">IF(Table2[[#This Row],[Column27]]&gt;Table2[[#This Row],[Column15]],1,0)</f>
        <v>1</v>
      </c>
      <c r="CC66" s="19">
        <f ca="1">IF(Table2[[#This Row],[Column28]]&gt;$CD$6,Table2[[#This Row],[Column2]],0)</f>
        <v>26</v>
      </c>
    </row>
    <row r="67" spans="2:81" x14ac:dyDescent="0.35">
      <c r="B67">
        <f t="shared" ca="1" si="0"/>
        <v>1</v>
      </c>
      <c r="C67" t="str">
        <f ca="1">IF(B66=1,"men","women")</f>
        <v>men</v>
      </c>
      <c r="D67">
        <f t="shared" ca="1" si="2"/>
        <v>37</v>
      </c>
      <c r="E67">
        <f t="shared" ca="1" si="3"/>
        <v>4</v>
      </c>
      <c r="F67" t="str">
        <f ca="1">VLOOKUP(E67,$K$4:$L$10,2)</f>
        <v>IT</v>
      </c>
      <c r="G67">
        <f t="shared" ca="1" si="4"/>
        <v>3</v>
      </c>
      <c r="H67" t="str">
        <f ca="1">VLOOKUP(G67,$N$4:$O$9,2)</f>
        <v>university</v>
      </c>
      <c r="I67">
        <f t="shared" ca="1" si="5"/>
        <v>1</v>
      </c>
      <c r="J67">
        <f t="shared" ca="1" si="1"/>
        <v>3</v>
      </c>
      <c r="Q67">
        <f t="shared" ca="1" si="6"/>
        <v>38422</v>
      </c>
      <c r="R67">
        <f t="shared" ca="1" si="7"/>
        <v>8</v>
      </c>
      <c r="S67" t="str">
        <f ca="1">VLOOKUP(R67,$Y$7:$Z$20,2)</f>
        <v>patna</v>
      </c>
      <c r="T67">
        <f t="shared" ca="1" si="18"/>
        <v>115266</v>
      </c>
      <c r="U67">
        <f t="shared" ca="1" si="9"/>
        <v>83717.756321847904</v>
      </c>
      <c r="V67">
        <f t="shared" ca="1" si="19"/>
        <v>26300.050621406357</v>
      </c>
      <c r="W67">
        <f t="shared" ca="1" si="11"/>
        <v>19852</v>
      </c>
      <c r="X67">
        <f t="shared" ca="1" si="20"/>
        <v>53475.943213186605</v>
      </c>
      <c r="AA67">
        <f t="shared" ca="1" si="21"/>
        <v>17375.90338754937</v>
      </c>
      <c r="AB67">
        <f t="shared" ca="1" si="22"/>
        <v>158941.95400895571</v>
      </c>
      <c r="AC67">
        <f t="shared" ca="1" si="23"/>
        <v>157045.69953503451</v>
      </c>
      <c r="AD67">
        <f t="shared" ca="1" si="24"/>
        <v>1896.2544739212026</v>
      </c>
      <c r="AF67" s="7">
        <f ca="1">IF(Table2[[#This Row],[Column1]]="men",1,0)</f>
        <v>1</v>
      </c>
      <c r="AG67" s="8">
        <f ca="1">IF(Table2[[#This Row],[Column1]]="women",1,0)</f>
        <v>0</v>
      </c>
      <c r="AH67" s="8"/>
      <c r="AI67" s="8"/>
      <c r="AJ67" s="9"/>
      <c r="AM67" s="7">
        <f ca="1">IF(Table2[[#This Row],[Column4]]="teaching",1,0)</f>
        <v>0</v>
      </c>
      <c r="AN67" s="8">
        <f ca="1">IF(Table2[[#This Row],[Column4]]="health",1,0)</f>
        <v>0</v>
      </c>
      <c r="AO67" s="8">
        <f ca="1">IF(Table2[[#This Row],[Column4]]="agriculture",1,0)</f>
        <v>0</v>
      </c>
      <c r="AP67" s="8">
        <f ca="1">IF(Table2[[#This Row],[Column4]]="IT",1,0)</f>
        <v>1</v>
      </c>
      <c r="AQ67" s="8">
        <f ca="1">IF(Table2[[#This Row],[Column4]]="construction",1,0)</f>
        <v>0</v>
      </c>
      <c r="AR67" s="8">
        <f ca="1">IF(Table2[[#This Row],[Column4]]="General work",1,0)</f>
        <v>0</v>
      </c>
      <c r="AS67" s="9"/>
      <c r="AU67" s="17">
        <f ca="1">Table2[[#This Row],[Column20]]/Table2[[#This Row],[Column8]]</f>
        <v>8766.6835404687863</v>
      </c>
      <c r="AW67" s="19">
        <f ca="1">IF(Table2[[#This Row],[Column27]]&gt;$AX$7,1,0)</f>
        <v>1</v>
      </c>
      <c r="AY67" s="21">
        <f ca="1">Table2[[#This Row],[Column19]]/Table2[[#This Row],[Column18]]</f>
        <v>0.72630052506244602</v>
      </c>
      <c r="AZ67" s="7">
        <f t="shared" ca="1" si="17"/>
        <v>0</v>
      </c>
      <c r="BA67" s="8"/>
      <c r="BB67" s="7">
        <f ca="1">IF(Table2[[#This Row],[Column17]]="bihar",Table2[[#This Row],[Column15]],0)</f>
        <v>0</v>
      </c>
      <c r="BC67" s="8">
        <f ca="1">IF(Table2[[#This Row],[Column17]]="UP",Table2[[#This Row],[Column15]],0)</f>
        <v>0</v>
      </c>
      <c r="BD67" s="8">
        <f ca="1">IF(Table2[[#This Row],[Column17]]="maharashtra",Table2[[#This Row],[Column15]],0)</f>
        <v>0</v>
      </c>
      <c r="BE67" s="8">
        <f ca="1">IF(Table2[[#This Row],[Column17]]="telangana",Table2[[#This Row],[Column15]],0)</f>
        <v>0</v>
      </c>
      <c r="BF67" s="8">
        <f ca="1">IF(Table2[[#This Row],[Column17]]="delhi",Table2[[#This Row],[Column15]],0)</f>
        <v>0</v>
      </c>
      <c r="BG67" s="8">
        <f ca="1">IF(Table2[[#This Row],[Column17]]="goa",Table2[[#This Row],[Column15]],0)</f>
        <v>0</v>
      </c>
      <c r="BH67" s="8">
        <f ca="1">IF(Table2[[#This Row],[Column17]]="kolkata",Table2[[#This Row],[Column15]],0)</f>
        <v>0</v>
      </c>
      <c r="BI67" s="8">
        <f ca="1">IF(Table2[[#This Row],[Column17]]="patna",Table2[[#This Row],[Column15]],0)</f>
        <v>38422</v>
      </c>
      <c r="BJ67" s="8">
        <f ca="1">IF(Table2[[#This Row],[Column17]]="simultala",Table2[[#This Row],[Column15]],0)</f>
        <v>0</v>
      </c>
      <c r="BK67" s="8">
        <f ca="1">IF(Table2[[#This Row],[Column17]]="panji",Table2[[#This Row],[Column15]],0)</f>
        <v>0</v>
      </c>
      <c r="BL67" s="8">
        <f ca="1">IF(Table2[[#This Row],[Column17]]="bangalore",Table2[[#This Row],[Column15]],0)</f>
        <v>0</v>
      </c>
      <c r="BM67" s="8">
        <f ca="1">IF(Table2[[#This Row],[Column17]]="florida",Table2[[#This Row],[Column15]],0)</f>
        <v>0</v>
      </c>
      <c r="BN67" s="8">
        <f ca="1">IF(Table2[[#This Row],[Column17]]="valmikinagar",Table2[[#This Row],[Column15]],0)</f>
        <v>0</v>
      </c>
      <c r="BO67" s="9">
        <f ca="1">IF(Table2[[#This Row],[Column17]]="gopalganj",Table2[[#This Row],[Column15]],0)</f>
        <v>0</v>
      </c>
      <c r="BP67" s="7">
        <f ca="1">IF(Table2[[#This Row],[Column4]]="teaching",Table2[[#This Row],[Column15]],0)</f>
        <v>0</v>
      </c>
      <c r="BQ67" s="8">
        <f ca="1">IF(Table2[[#This Row],[Column4]]="health",Table2[[#This Row],[Column15]],0)</f>
        <v>0</v>
      </c>
      <c r="BR67" s="8">
        <f ca="1">IF(Table2[[#This Row],[Column4]]="agriculture",Table2[[#This Row],[Column15]],0)</f>
        <v>0</v>
      </c>
      <c r="BS67" s="8">
        <f ca="1">IF(Table2[[#This Row],[Column4]]="IT",Table2[[#This Row],[Column15]],0)</f>
        <v>38422</v>
      </c>
      <c r="BT67" s="8">
        <f ca="1">IF(Table2[[#This Row],[Column4]]="construction",Table2[[#This Row],[Column15]],0)</f>
        <v>0</v>
      </c>
      <c r="BU67" s="9">
        <f ca="1">IF(Table2[[#This Row],[Column4]]="General work",Table2[[#This Row],[Column15]],0)</f>
        <v>0</v>
      </c>
      <c r="BV67" s="19">
        <f ca="1">IF(Table2[[#This Row],[Column27]]&gt;Table2[[#This Row],[Column15]],1,0)</f>
        <v>1</v>
      </c>
      <c r="CC67" s="19">
        <f ca="1">IF(Table2[[#This Row],[Column28]]&gt;$CD$6,Table2[[#This Row],[Column2]],0)</f>
        <v>0</v>
      </c>
    </row>
    <row r="68" spans="2:81" x14ac:dyDescent="0.35">
      <c r="B68">
        <f t="shared" ca="1" si="0"/>
        <v>2</v>
      </c>
      <c r="C68" t="str">
        <f ca="1">IF(B67=1,"men","women")</f>
        <v>men</v>
      </c>
      <c r="D68">
        <f t="shared" ca="1" si="2"/>
        <v>45</v>
      </c>
      <c r="E68">
        <f t="shared" ca="1" si="3"/>
        <v>6</v>
      </c>
      <c r="F68" t="str">
        <f ca="1">VLOOKUP(E68,$K$4:$L$10,2)</f>
        <v>agriculture</v>
      </c>
      <c r="G68">
        <f t="shared" ca="1" si="4"/>
        <v>1</v>
      </c>
      <c r="H68" t="str">
        <f ca="1">VLOOKUP(G68,$N$4:$O$9,2)</f>
        <v>high school</v>
      </c>
      <c r="I68">
        <f t="shared" ca="1" si="5"/>
        <v>4</v>
      </c>
      <c r="J68">
        <f t="shared" ca="1" si="1"/>
        <v>1</v>
      </c>
      <c r="Q68">
        <f t="shared" ca="1" si="6"/>
        <v>31190</v>
      </c>
      <c r="R68">
        <f t="shared" ca="1" si="7"/>
        <v>5</v>
      </c>
      <c r="S68" t="str">
        <f ca="1">VLOOKUP(R68,$Y$7:$Z$20,2)</f>
        <v>delhi</v>
      </c>
      <c r="T68">
        <f t="shared" ca="1" si="18"/>
        <v>93570</v>
      </c>
      <c r="U68">
        <f t="shared" ca="1" si="9"/>
        <v>26032.51423035243</v>
      </c>
      <c r="V68">
        <f t="shared" ca="1" si="19"/>
        <v>22313.938521486663</v>
      </c>
      <c r="W68">
        <f t="shared" ca="1" si="11"/>
        <v>17304</v>
      </c>
      <c r="X68">
        <f t="shared" ca="1" si="20"/>
        <v>40358.901005567517</v>
      </c>
      <c r="AA68">
        <f t="shared" ca="1" si="21"/>
        <v>7136.7165365536166</v>
      </c>
      <c r="AB68">
        <f t="shared" ca="1" si="22"/>
        <v>123020.65505804028</v>
      </c>
      <c r="AC68">
        <f t="shared" ca="1" si="23"/>
        <v>83695.415235919951</v>
      </c>
      <c r="AD68">
        <f t="shared" ca="1" si="24"/>
        <v>39325.239822120333</v>
      </c>
      <c r="AF68" s="7">
        <f ca="1">IF(Table2[[#This Row],[Column1]]="men",1,0)</f>
        <v>1</v>
      </c>
      <c r="AG68" s="8">
        <f ca="1">IF(Table2[[#This Row],[Column1]]="women",1,0)</f>
        <v>0</v>
      </c>
      <c r="AH68" s="8"/>
      <c r="AI68" s="8"/>
      <c r="AJ68" s="9"/>
      <c r="AM68" s="7">
        <f ca="1">IF(Table2[[#This Row],[Column4]]="teaching",1,0)</f>
        <v>0</v>
      </c>
      <c r="AN68" s="8">
        <f ca="1">IF(Table2[[#This Row],[Column4]]="health",1,0)</f>
        <v>0</v>
      </c>
      <c r="AO68" s="8">
        <f ca="1">IF(Table2[[#This Row],[Column4]]="agriculture",1,0)</f>
        <v>1</v>
      </c>
      <c r="AP68" s="8">
        <f ca="1">IF(Table2[[#This Row],[Column4]]="IT",1,0)</f>
        <v>0</v>
      </c>
      <c r="AQ68" s="8">
        <f ca="1">IF(Table2[[#This Row],[Column4]]="construction",1,0)</f>
        <v>0</v>
      </c>
      <c r="AR68" s="8">
        <f ca="1">IF(Table2[[#This Row],[Column4]]="General work",1,0)</f>
        <v>0</v>
      </c>
      <c r="AS68" s="9"/>
      <c r="AU68" s="17">
        <f ca="1">Table2[[#This Row],[Column20]]/Table2[[#This Row],[Column8]]</f>
        <v>22313.938521486663</v>
      </c>
      <c r="AW68" s="19">
        <f ca="1">IF(Table2[[#This Row],[Column27]]&gt;$AX$7,1,0)</f>
        <v>0</v>
      </c>
      <c r="AY68" s="21">
        <f ca="1">Table2[[#This Row],[Column19]]/Table2[[#This Row],[Column18]]</f>
        <v>0.27821432329114493</v>
      </c>
      <c r="AZ68" s="7">
        <f t="shared" ca="1" si="17"/>
        <v>0</v>
      </c>
      <c r="BA68" s="8"/>
      <c r="BB68" s="7">
        <f ca="1">IF(Table2[[#This Row],[Column17]]="bihar",Table2[[#This Row],[Column15]],0)</f>
        <v>0</v>
      </c>
      <c r="BC68" s="8">
        <f ca="1">IF(Table2[[#This Row],[Column17]]="UP",Table2[[#This Row],[Column15]],0)</f>
        <v>0</v>
      </c>
      <c r="BD68" s="8">
        <f ca="1">IF(Table2[[#This Row],[Column17]]="maharashtra",Table2[[#This Row],[Column15]],0)</f>
        <v>0</v>
      </c>
      <c r="BE68" s="8">
        <f ca="1">IF(Table2[[#This Row],[Column17]]="telangana",Table2[[#This Row],[Column15]],0)</f>
        <v>0</v>
      </c>
      <c r="BF68" s="8">
        <f ca="1">IF(Table2[[#This Row],[Column17]]="delhi",Table2[[#This Row],[Column15]],0)</f>
        <v>31190</v>
      </c>
      <c r="BG68" s="8">
        <f ca="1">IF(Table2[[#This Row],[Column17]]="goa",Table2[[#This Row],[Column15]],0)</f>
        <v>0</v>
      </c>
      <c r="BH68" s="8">
        <f ca="1">IF(Table2[[#This Row],[Column17]]="kolkata",Table2[[#This Row],[Column15]],0)</f>
        <v>0</v>
      </c>
      <c r="BI68" s="8">
        <f ca="1">IF(Table2[[#This Row],[Column17]]="patna",Table2[[#This Row],[Column15]],0)</f>
        <v>0</v>
      </c>
      <c r="BJ68" s="8">
        <f ca="1">IF(Table2[[#This Row],[Column17]]="simultala",Table2[[#This Row],[Column15]],0)</f>
        <v>0</v>
      </c>
      <c r="BK68" s="8">
        <f ca="1">IF(Table2[[#This Row],[Column17]]="panji",Table2[[#This Row],[Column15]],0)</f>
        <v>0</v>
      </c>
      <c r="BL68" s="8">
        <f ca="1">IF(Table2[[#This Row],[Column17]]="bangalore",Table2[[#This Row],[Column15]],0)</f>
        <v>0</v>
      </c>
      <c r="BM68" s="8">
        <f ca="1">IF(Table2[[#This Row],[Column17]]="florida",Table2[[#This Row],[Column15]],0)</f>
        <v>0</v>
      </c>
      <c r="BN68" s="8">
        <f ca="1">IF(Table2[[#This Row],[Column17]]="valmikinagar",Table2[[#This Row],[Column15]],0)</f>
        <v>0</v>
      </c>
      <c r="BO68" s="9">
        <f ca="1">IF(Table2[[#This Row],[Column17]]="gopalganj",Table2[[#This Row],[Column15]],0)</f>
        <v>0</v>
      </c>
      <c r="BP68" s="7">
        <f ca="1">IF(Table2[[#This Row],[Column4]]="teaching",Table2[[#This Row],[Column15]],0)</f>
        <v>0</v>
      </c>
      <c r="BQ68" s="8">
        <f ca="1">IF(Table2[[#This Row],[Column4]]="health",Table2[[#This Row],[Column15]],0)</f>
        <v>0</v>
      </c>
      <c r="BR68" s="8">
        <f ca="1">IF(Table2[[#This Row],[Column4]]="agriculture",Table2[[#This Row],[Column15]],0)</f>
        <v>31190</v>
      </c>
      <c r="BS68" s="8">
        <f ca="1">IF(Table2[[#This Row],[Column4]]="IT",Table2[[#This Row],[Column15]],0)</f>
        <v>0</v>
      </c>
      <c r="BT68" s="8">
        <f ca="1">IF(Table2[[#This Row],[Column4]]="construction",Table2[[#This Row],[Column15]],0)</f>
        <v>0</v>
      </c>
      <c r="BU68" s="9">
        <f ca="1">IF(Table2[[#This Row],[Column4]]="General work",Table2[[#This Row],[Column15]],0)</f>
        <v>0</v>
      </c>
      <c r="BV68" s="19">
        <f ca="1">IF(Table2[[#This Row],[Column27]]&gt;Table2[[#This Row],[Column15]],1,0)</f>
        <v>1</v>
      </c>
      <c r="CC68" s="19">
        <f ca="1">IF(Table2[[#This Row],[Column28]]&gt;$CD$6,Table2[[#This Row],[Column2]],0)</f>
        <v>45</v>
      </c>
    </row>
    <row r="69" spans="2:81" x14ac:dyDescent="0.35">
      <c r="B69">
        <f t="shared" ca="1" si="0"/>
        <v>1</v>
      </c>
      <c r="C69" t="str">
        <f ca="1">IF(B68=1,"men","women")</f>
        <v>women</v>
      </c>
      <c r="D69">
        <f t="shared" ca="1" si="2"/>
        <v>25</v>
      </c>
      <c r="E69">
        <f t="shared" ca="1" si="3"/>
        <v>4</v>
      </c>
      <c r="F69" t="str">
        <f ca="1">VLOOKUP(E69,$K$4:$L$10,2)</f>
        <v>IT</v>
      </c>
      <c r="G69">
        <f t="shared" ca="1" si="4"/>
        <v>5</v>
      </c>
      <c r="H69" t="str">
        <f ca="1">VLOOKUP(G69,$N$4:$O$9,2)</f>
        <v>other</v>
      </c>
      <c r="I69">
        <f t="shared" ca="1" si="5"/>
        <v>2</v>
      </c>
      <c r="J69">
        <f t="shared" ca="1" si="1"/>
        <v>1</v>
      </c>
      <c r="Q69">
        <f t="shared" ca="1" si="6"/>
        <v>81424</v>
      </c>
      <c r="R69">
        <f t="shared" ca="1" si="7"/>
        <v>6</v>
      </c>
      <c r="S69" t="str">
        <f ca="1">VLOOKUP(R69,$Y$7:$Z$20,2)</f>
        <v>goa</v>
      </c>
      <c r="T69">
        <f t="shared" ca="1" si="18"/>
        <v>407120</v>
      </c>
      <c r="U69">
        <f t="shared" ca="1" si="9"/>
        <v>326337.10560187552</v>
      </c>
      <c r="V69">
        <f t="shared" ca="1" si="19"/>
        <v>14354.27883805692</v>
      </c>
      <c r="W69">
        <f t="shared" ca="1" si="11"/>
        <v>7199</v>
      </c>
      <c r="X69">
        <f t="shared" ca="1" si="20"/>
        <v>46137.660998042513</v>
      </c>
      <c r="AA69">
        <f t="shared" ca="1" si="21"/>
        <v>108229.89307573496</v>
      </c>
      <c r="AB69">
        <f t="shared" ca="1" si="22"/>
        <v>529704.17191379191</v>
      </c>
      <c r="AC69">
        <f t="shared" ca="1" si="23"/>
        <v>379673.76659991802</v>
      </c>
      <c r="AD69">
        <f t="shared" ca="1" si="24"/>
        <v>150030.4053138739</v>
      </c>
      <c r="AF69" s="7">
        <f ca="1">IF(Table2[[#This Row],[Column1]]="men",1,0)</f>
        <v>0</v>
      </c>
      <c r="AG69" s="8">
        <f ca="1">IF(Table2[[#This Row],[Column1]]="women",1,0)</f>
        <v>1</v>
      </c>
      <c r="AH69" s="8"/>
      <c r="AI69" s="8"/>
      <c r="AJ69" s="9"/>
      <c r="AM69" s="7">
        <f ca="1">IF(Table2[[#This Row],[Column4]]="teaching",1,0)</f>
        <v>0</v>
      </c>
      <c r="AN69" s="8">
        <f ca="1">IF(Table2[[#This Row],[Column4]]="health",1,0)</f>
        <v>0</v>
      </c>
      <c r="AO69" s="8">
        <f ca="1">IF(Table2[[#This Row],[Column4]]="agriculture",1,0)</f>
        <v>0</v>
      </c>
      <c r="AP69" s="8">
        <f ca="1">IF(Table2[[#This Row],[Column4]]="IT",1,0)</f>
        <v>1</v>
      </c>
      <c r="AQ69" s="8">
        <f ca="1">IF(Table2[[#This Row],[Column4]]="construction",1,0)</f>
        <v>0</v>
      </c>
      <c r="AR69" s="8">
        <f ca="1">IF(Table2[[#This Row],[Column4]]="General work",1,0)</f>
        <v>0</v>
      </c>
      <c r="AS69" s="9"/>
      <c r="AU69" s="17">
        <f ca="1">Table2[[#This Row],[Column20]]/Table2[[#This Row],[Column8]]</f>
        <v>14354.27883805692</v>
      </c>
      <c r="AW69" s="19">
        <f ca="1">IF(Table2[[#This Row],[Column27]]&gt;$AX$7,1,0)</f>
        <v>1</v>
      </c>
      <c r="AY69" s="21">
        <f ca="1">Table2[[#This Row],[Column19]]/Table2[[#This Row],[Column18]]</f>
        <v>0.80157473374404475</v>
      </c>
      <c r="AZ69" s="7">
        <f t="shared" ca="1" si="17"/>
        <v>0</v>
      </c>
      <c r="BA69" s="8"/>
      <c r="BB69" s="7">
        <f ca="1">IF(Table2[[#This Row],[Column17]]="bihar",Table2[[#This Row],[Column15]],0)</f>
        <v>0</v>
      </c>
      <c r="BC69" s="8">
        <f ca="1">IF(Table2[[#This Row],[Column17]]="UP",Table2[[#This Row],[Column15]],0)</f>
        <v>0</v>
      </c>
      <c r="BD69" s="8">
        <f ca="1">IF(Table2[[#This Row],[Column17]]="maharashtra",Table2[[#This Row],[Column15]],0)</f>
        <v>0</v>
      </c>
      <c r="BE69" s="8">
        <f ca="1">IF(Table2[[#This Row],[Column17]]="telangana",Table2[[#This Row],[Column15]],0)</f>
        <v>0</v>
      </c>
      <c r="BF69" s="8">
        <f ca="1">IF(Table2[[#This Row],[Column17]]="delhi",Table2[[#This Row],[Column15]],0)</f>
        <v>0</v>
      </c>
      <c r="BG69" s="8">
        <f ca="1">IF(Table2[[#This Row],[Column17]]="goa",Table2[[#This Row],[Column15]],0)</f>
        <v>81424</v>
      </c>
      <c r="BH69" s="8">
        <f ca="1">IF(Table2[[#This Row],[Column17]]="kolkata",Table2[[#This Row],[Column15]],0)</f>
        <v>0</v>
      </c>
      <c r="BI69" s="8">
        <f ca="1">IF(Table2[[#This Row],[Column17]]="patna",Table2[[#This Row],[Column15]],0)</f>
        <v>0</v>
      </c>
      <c r="BJ69" s="8">
        <f ca="1">IF(Table2[[#This Row],[Column17]]="simultala",Table2[[#This Row],[Column15]],0)</f>
        <v>0</v>
      </c>
      <c r="BK69" s="8">
        <f ca="1">IF(Table2[[#This Row],[Column17]]="panji",Table2[[#This Row],[Column15]],0)</f>
        <v>0</v>
      </c>
      <c r="BL69" s="8">
        <f ca="1">IF(Table2[[#This Row],[Column17]]="bangalore",Table2[[#This Row],[Column15]],0)</f>
        <v>0</v>
      </c>
      <c r="BM69" s="8">
        <f ca="1">IF(Table2[[#This Row],[Column17]]="florida",Table2[[#This Row],[Column15]],0)</f>
        <v>0</v>
      </c>
      <c r="BN69" s="8">
        <f ca="1">IF(Table2[[#This Row],[Column17]]="valmikinagar",Table2[[#This Row],[Column15]],0)</f>
        <v>0</v>
      </c>
      <c r="BO69" s="9">
        <f ca="1">IF(Table2[[#This Row],[Column17]]="gopalganj",Table2[[#This Row],[Column15]],0)</f>
        <v>0</v>
      </c>
      <c r="BP69" s="7">
        <f ca="1">IF(Table2[[#This Row],[Column4]]="teaching",Table2[[#This Row],[Column15]],0)</f>
        <v>0</v>
      </c>
      <c r="BQ69" s="8">
        <f ca="1">IF(Table2[[#This Row],[Column4]]="health",Table2[[#This Row],[Column15]],0)</f>
        <v>0</v>
      </c>
      <c r="BR69" s="8">
        <f ca="1">IF(Table2[[#This Row],[Column4]]="agriculture",Table2[[#This Row],[Column15]],0)</f>
        <v>0</v>
      </c>
      <c r="BS69" s="8">
        <f ca="1">IF(Table2[[#This Row],[Column4]]="IT",Table2[[#This Row],[Column15]],0)</f>
        <v>81424</v>
      </c>
      <c r="BT69" s="8">
        <f ca="1">IF(Table2[[#This Row],[Column4]]="construction",Table2[[#This Row],[Column15]],0)</f>
        <v>0</v>
      </c>
      <c r="BU69" s="9">
        <f ca="1">IF(Table2[[#This Row],[Column4]]="General work",Table2[[#This Row],[Column15]],0)</f>
        <v>0</v>
      </c>
      <c r="BV69" s="19">
        <f ca="1">IF(Table2[[#This Row],[Column27]]&gt;Table2[[#This Row],[Column15]],1,0)</f>
        <v>1</v>
      </c>
      <c r="CC69" s="19">
        <f ca="1">IF(Table2[[#This Row],[Column28]]&gt;$CD$6,Table2[[#This Row],[Column2]],0)</f>
        <v>25</v>
      </c>
    </row>
    <row r="70" spans="2:81" x14ac:dyDescent="0.35">
      <c r="B70">
        <f t="shared" ca="1" si="0"/>
        <v>1</v>
      </c>
      <c r="C70" t="str">
        <f ca="1">IF(B69=1,"men","women")</f>
        <v>men</v>
      </c>
      <c r="D70">
        <f t="shared" ca="1" si="2"/>
        <v>30</v>
      </c>
      <c r="E70">
        <f t="shared" ca="1" si="3"/>
        <v>5</v>
      </c>
      <c r="F70" t="str">
        <f ca="1">VLOOKUP(E70,$K$4:$L$10,2)</f>
        <v>General work</v>
      </c>
      <c r="G70">
        <f t="shared" ca="1" si="4"/>
        <v>3</v>
      </c>
      <c r="H70" t="str">
        <f ca="1">VLOOKUP(G70,$N$4:$O$9,2)</f>
        <v>university</v>
      </c>
      <c r="I70">
        <f t="shared" ca="1" si="5"/>
        <v>4</v>
      </c>
      <c r="J70">
        <f t="shared" ca="1" si="1"/>
        <v>2</v>
      </c>
      <c r="Q70">
        <f t="shared" ca="1" si="6"/>
        <v>44914</v>
      </c>
      <c r="R70">
        <f t="shared" ca="1" si="7"/>
        <v>3</v>
      </c>
      <c r="S70" t="str">
        <f ca="1">VLOOKUP(R70,$Y$7:$Z$20,2)</f>
        <v>maharashtra</v>
      </c>
      <c r="T70">
        <f t="shared" ca="1" si="18"/>
        <v>134742</v>
      </c>
      <c r="U70">
        <f t="shared" ca="1" si="9"/>
        <v>77666.042846648677</v>
      </c>
      <c r="V70">
        <f t="shared" ca="1" si="19"/>
        <v>54606.218435306313</v>
      </c>
      <c r="W70">
        <f t="shared" ca="1" si="11"/>
        <v>3554</v>
      </c>
      <c r="X70">
        <f t="shared" ca="1" si="20"/>
        <v>51332.838626397934</v>
      </c>
      <c r="AA70">
        <f t="shared" ca="1" si="21"/>
        <v>45026.583380306598</v>
      </c>
      <c r="AB70">
        <f t="shared" ca="1" si="22"/>
        <v>234374.80181561291</v>
      </c>
      <c r="AC70">
        <f t="shared" ca="1" si="23"/>
        <v>132552.88147304661</v>
      </c>
      <c r="AD70">
        <f t="shared" ca="1" si="24"/>
        <v>101821.9203425663</v>
      </c>
      <c r="AF70" s="7">
        <f ca="1">IF(Table2[[#This Row],[Column1]]="men",1,0)</f>
        <v>1</v>
      </c>
      <c r="AG70" s="8">
        <f ca="1">IF(Table2[[#This Row],[Column1]]="women",1,0)</f>
        <v>0</v>
      </c>
      <c r="AH70" s="8"/>
      <c r="AI70" s="8"/>
      <c r="AJ70" s="9"/>
      <c r="AM70" s="7">
        <f ca="1">IF(Table2[[#This Row],[Column4]]="teaching",1,0)</f>
        <v>0</v>
      </c>
      <c r="AN70" s="8">
        <f ca="1">IF(Table2[[#This Row],[Column4]]="health",1,0)</f>
        <v>0</v>
      </c>
      <c r="AO70" s="8">
        <f ca="1">IF(Table2[[#This Row],[Column4]]="agriculture",1,0)</f>
        <v>0</v>
      </c>
      <c r="AP70" s="8">
        <f ca="1">IF(Table2[[#This Row],[Column4]]="IT",1,0)</f>
        <v>0</v>
      </c>
      <c r="AQ70" s="8">
        <f ca="1">IF(Table2[[#This Row],[Column4]]="construction",1,0)</f>
        <v>0</v>
      </c>
      <c r="AR70" s="8">
        <f ca="1">IF(Table2[[#This Row],[Column4]]="General work",1,0)</f>
        <v>1</v>
      </c>
      <c r="AS70" s="9"/>
      <c r="AU70" s="17">
        <f ca="1">Table2[[#This Row],[Column20]]/Table2[[#This Row],[Column8]]</f>
        <v>27303.109217653157</v>
      </c>
      <c r="AW70" s="19">
        <f ca="1">IF(Table2[[#This Row],[Column27]]&gt;$AX$7,1,0)</f>
        <v>1</v>
      </c>
      <c r="AY70" s="21">
        <f ca="1">Table2[[#This Row],[Column19]]/Table2[[#This Row],[Column18]]</f>
        <v>0.57640559622574017</v>
      </c>
      <c r="AZ70" s="7">
        <f t="shared" ca="1" si="17"/>
        <v>0</v>
      </c>
      <c r="BA70" s="8"/>
      <c r="BB70" s="7">
        <f ca="1">IF(Table2[[#This Row],[Column17]]="bihar",Table2[[#This Row],[Column15]],0)</f>
        <v>0</v>
      </c>
      <c r="BC70" s="8">
        <f ca="1">IF(Table2[[#This Row],[Column17]]="UP",Table2[[#This Row],[Column15]],0)</f>
        <v>0</v>
      </c>
      <c r="BD70" s="8">
        <f ca="1">IF(Table2[[#This Row],[Column17]]="maharashtra",Table2[[#This Row],[Column15]],0)</f>
        <v>44914</v>
      </c>
      <c r="BE70" s="8">
        <f ca="1">IF(Table2[[#This Row],[Column17]]="telangana",Table2[[#This Row],[Column15]],0)</f>
        <v>0</v>
      </c>
      <c r="BF70" s="8">
        <f ca="1">IF(Table2[[#This Row],[Column17]]="delhi",Table2[[#This Row],[Column15]],0)</f>
        <v>0</v>
      </c>
      <c r="BG70" s="8">
        <f ca="1">IF(Table2[[#This Row],[Column17]]="goa",Table2[[#This Row],[Column15]],0)</f>
        <v>0</v>
      </c>
      <c r="BH70" s="8">
        <f ca="1">IF(Table2[[#This Row],[Column17]]="kolkata",Table2[[#This Row],[Column15]],0)</f>
        <v>0</v>
      </c>
      <c r="BI70" s="8">
        <f ca="1">IF(Table2[[#This Row],[Column17]]="patna",Table2[[#This Row],[Column15]],0)</f>
        <v>0</v>
      </c>
      <c r="BJ70" s="8">
        <f ca="1">IF(Table2[[#This Row],[Column17]]="simultala",Table2[[#This Row],[Column15]],0)</f>
        <v>0</v>
      </c>
      <c r="BK70" s="8">
        <f ca="1">IF(Table2[[#This Row],[Column17]]="panji",Table2[[#This Row],[Column15]],0)</f>
        <v>0</v>
      </c>
      <c r="BL70" s="8">
        <f ca="1">IF(Table2[[#This Row],[Column17]]="bangalore",Table2[[#This Row],[Column15]],0)</f>
        <v>0</v>
      </c>
      <c r="BM70" s="8">
        <f ca="1">IF(Table2[[#This Row],[Column17]]="florida",Table2[[#This Row],[Column15]],0)</f>
        <v>0</v>
      </c>
      <c r="BN70" s="8">
        <f ca="1">IF(Table2[[#This Row],[Column17]]="valmikinagar",Table2[[#This Row],[Column15]],0)</f>
        <v>0</v>
      </c>
      <c r="BO70" s="9">
        <f ca="1">IF(Table2[[#This Row],[Column17]]="gopalganj",Table2[[#This Row],[Column15]],0)</f>
        <v>0</v>
      </c>
      <c r="BP70" s="7">
        <f ca="1">IF(Table2[[#This Row],[Column4]]="teaching",Table2[[#This Row],[Column15]],0)</f>
        <v>0</v>
      </c>
      <c r="BQ70" s="8">
        <f ca="1">IF(Table2[[#This Row],[Column4]]="health",Table2[[#This Row],[Column15]],0)</f>
        <v>0</v>
      </c>
      <c r="BR70" s="8">
        <f ca="1">IF(Table2[[#This Row],[Column4]]="agriculture",Table2[[#This Row],[Column15]],0)</f>
        <v>0</v>
      </c>
      <c r="BS70" s="8">
        <f ca="1">IF(Table2[[#This Row],[Column4]]="IT",Table2[[#This Row],[Column15]],0)</f>
        <v>0</v>
      </c>
      <c r="BT70" s="8">
        <f ca="1">IF(Table2[[#This Row],[Column4]]="construction",Table2[[#This Row],[Column15]],0)</f>
        <v>0</v>
      </c>
      <c r="BU70" s="9">
        <f ca="1">IF(Table2[[#This Row],[Column4]]="General work",Table2[[#This Row],[Column15]],0)</f>
        <v>44914</v>
      </c>
      <c r="BV70" s="19">
        <f ca="1">IF(Table2[[#This Row],[Column27]]&gt;Table2[[#This Row],[Column15]],1,0)</f>
        <v>1</v>
      </c>
      <c r="CC70" s="19">
        <f ca="1">IF(Table2[[#This Row],[Column28]]&gt;$CD$6,Table2[[#This Row],[Column2]],0)</f>
        <v>30</v>
      </c>
    </row>
    <row r="71" spans="2:81" x14ac:dyDescent="0.35">
      <c r="B71">
        <f t="shared" ref="B71:B134" ca="1" si="25">RANDBETWEEN(1,2)</f>
        <v>1</v>
      </c>
      <c r="C71" t="str">
        <f ca="1">IF(B70=1,"men","women")</f>
        <v>men</v>
      </c>
      <c r="D71">
        <f t="shared" ca="1" si="2"/>
        <v>31</v>
      </c>
      <c r="E71">
        <f t="shared" ca="1" si="3"/>
        <v>6</v>
      </c>
      <c r="F71" t="str">
        <f ca="1">VLOOKUP(E71,$K$4:$L$10,2)</f>
        <v>agriculture</v>
      </c>
      <c r="G71">
        <f t="shared" ca="1" si="4"/>
        <v>2</v>
      </c>
      <c r="H71" t="str">
        <f ca="1">VLOOKUP(G71,$N$4:$O$9,2)</f>
        <v>college</v>
      </c>
      <c r="I71">
        <f t="shared" ca="1" si="5"/>
        <v>2</v>
      </c>
      <c r="J71">
        <f t="shared" ref="J71:J134" ca="1" si="26">RANDBETWEEN(1,3)</f>
        <v>1</v>
      </c>
      <c r="Q71">
        <f t="shared" ca="1" si="6"/>
        <v>51482</v>
      </c>
      <c r="R71">
        <f t="shared" ca="1" si="7"/>
        <v>13</v>
      </c>
      <c r="S71" t="str">
        <f ca="1">VLOOKUP(R71,$Y$7:$Z$20,2)</f>
        <v>valmikinagar</v>
      </c>
      <c r="T71">
        <f t="shared" ca="1" si="18"/>
        <v>308892</v>
      </c>
      <c r="U71">
        <f t="shared" ca="1" si="9"/>
        <v>298556.43015793123</v>
      </c>
      <c r="V71">
        <f t="shared" ca="1" si="19"/>
        <v>44116.332287953839</v>
      </c>
      <c r="W71">
        <f t="shared" ca="1" si="11"/>
        <v>22422</v>
      </c>
      <c r="X71">
        <f t="shared" ca="1" si="20"/>
        <v>35646.639876099311</v>
      </c>
      <c r="AA71">
        <f t="shared" ca="1" si="21"/>
        <v>41835.773280504232</v>
      </c>
      <c r="AB71">
        <f t="shared" ca="1" si="22"/>
        <v>394844.10556845804</v>
      </c>
      <c r="AC71">
        <f t="shared" ca="1" si="23"/>
        <v>356625.07003403053</v>
      </c>
      <c r="AD71">
        <f t="shared" ca="1" si="24"/>
        <v>38219.035534427501</v>
      </c>
      <c r="AF71" s="7">
        <f ca="1">IF(Table2[[#This Row],[Column1]]="men",1,0)</f>
        <v>1</v>
      </c>
      <c r="AG71" s="8">
        <f ca="1">IF(Table2[[#This Row],[Column1]]="women",1,0)</f>
        <v>0</v>
      </c>
      <c r="AH71" s="8"/>
      <c r="AI71" s="8"/>
      <c r="AJ71" s="9"/>
      <c r="AM71" s="7">
        <f ca="1">IF(Table2[[#This Row],[Column4]]="teaching",1,0)</f>
        <v>0</v>
      </c>
      <c r="AN71" s="8">
        <f ca="1">IF(Table2[[#This Row],[Column4]]="health",1,0)</f>
        <v>0</v>
      </c>
      <c r="AO71" s="8">
        <f ca="1">IF(Table2[[#This Row],[Column4]]="agriculture",1,0)</f>
        <v>1</v>
      </c>
      <c r="AP71" s="8">
        <f ca="1">IF(Table2[[#This Row],[Column4]]="IT",1,0)</f>
        <v>0</v>
      </c>
      <c r="AQ71" s="8">
        <f ca="1">IF(Table2[[#This Row],[Column4]]="construction",1,0)</f>
        <v>0</v>
      </c>
      <c r="AR71" s="8">
        <f ca="1">IF(Table2[[#This Row],[Column4]]="General work",1,0)</f>
        <v>0</v>
      </c>
      <c r="AS71" s="9"/>
      <c r="AU71" s="17">
        <f ca="1">Table2[[#This Row],[Column20]]/Table2[[#This Row],[Column8]]</f>
        <v>44116.332287953839</v>
      </c>
      <c r="AW71" s="19">
        <f ca="1">IF(Table2[[#This Row],[Column27]]&gt;$AX$7,1,0)</f>
        <v>1</v>
      </c>
      <c r="AY71" s="21">
        <f ca="1">Table2[[#This Row],[Column19]]/Table2[[#This Row],[Column18]]</f>
        <v>0.96653985910263529</v>
      </c>
      <c r="AZ71" s="7">
        <f t="shared" ca="1" si="17"/>
        <v>0</v>
      </c>
      <c r="BA71" s="8"/>
      <c r="BB71" s="7">
        <f ca="1">IF(Table2[[#This Row],[Column17]]="bihar",Table2[[#This Row],[Column15]],0)</f>
        <v>0</v>
      </c>
      <c r="BC71" s="8">
        <f ca="1">IF(Table2[[#This Row],[Column17]]="UP",Table2[[#This Row],[Column15]],0)</f>
        <v>0</v>
      </c>
      <c r="BD71" s="8">
        <f ca="1">IF(Table2[[#This Row],[Column17]]="maharashtra",Table2[[#This Row],[Column15]],0)</f>
        <v>0</v>
      </c>
      <c r="BE71" s="8">
        <f ca="1">IF(Table2[[#This Row],[Column17]]="telangana",Table2[[#This Row],[Column15]],0)</f>
        <v>0</v>
      </c>
      <c r="BF71" s="8">
        <f ca="1">IF(Table2[[#This Row],[Column17]]="delhi",Table2[[#This Row],[Column15]],0)</f>
        <v>0</v>
      </c>
      <c r="BG71" s="8">
        <f ca="1">IF(Table2[[#This Row],[Column17]]="goa",Table2[[#This Row],[Column15]],0)</f>
        <v>0</v>
      </c>
      <c r="BH71" s="8">
        <f ca="1">IF(Table2[[#This Row],[Column17]]="kolkata",Table2[[#This Row],[Column15]],0)</f>
        <v>0</v>
      </c>
      <c r="BI71" s="8">
        <f ca="1">IF(Table2[[#This Row],[Column17]]="patna",Table2[[#This Row],[Column15]],0)</f>
        <v>0</v>
      </c>
      <c r="BJ71" s="8">
        <f ca="1">IF(Table2[[#This Row],[Column17]]="simultala",Table2[[#This Row],[Column15]],0)</f>
        <v>0</v>
      </c>
      <c r="BK71" s="8">
        <f ca="1">IF(Table2[[#This Row],[Column17]]="panji",Table2[[#This Row],[Column15]],0)</f>
        <v>0</v>
      </c>
      <c r="BL71" s="8">
        <f ca="1">IF(Table2[[#This Row],[Column17]]="bangalore",Table2[[#This Row],[Column15]],0)</f>
        <v>0</v>
      </c>
      <c r="BM71" s="8">
        <f ca="1">IF(Table2[[#This Row],[Column17]]="florida",Table2[[#This Row],[Column15]],0)</f>
        <v>0</v>
      </c>
      <c r="BN71" s="8">
        <f ca="1">IF(Table2[[#This Row],[Column17]]="valmikinagar",Table2[[#This Row],[Column15]],0)</f>
        <v>51482</v>
      </c>
      <c r="BO71" s="9">
        <f ca="1">IF(Table2[[#This Row],[Column17]]="gopalganj",Table2[[#This Row],[Column15]],0)</f>
        <v>0</v>
      </c>
      <c r="BP71" s="7">
        <f ca="1">IF(Table2[[#This Row],[Column4]]="teaching",Table2[[#This Row],[Column15]],0)</f>
        <v>0</v>
      </c>
      <c r="BQ71" s="8">
        <f ca="1">IF(Table2[[#This Row],[Column4]]="health",Table2[[#This Row],[Column15]],0)</f>
        <v>0</v>
      </c>
      <c r="BR71" s="8">
        <f ca="1">IF(Table2[[#This Row],[Column4]]="agriculture",Table2[[#This Row],[Column15]],0)</f>
        <v>51482</v>
      </c>
      <c r="BS71" s="8">
        <f ca="1">IF(Table2[[#This Row],[Column4]]="IT",Table2[[#This Row],[Column15]],0)</f>
        <v>0</v>
      </c>
      <c r="BT71" s="8">
        <f ca="1">IF(Table2[[#This Row],[Column4]]="construction",Table2[[#This Row],[Column15]],0)</f>
        <v>0</v>
      </c>
      <c r="BU71" s="9">
        <f ca="1">IF(Table2[[#This Row],[Column4]]="General work",Table2[[#This Row],[Column15]],0)</f>
        <v>0</v>
      </c>
      <c r="BV71" s="19">
        <f ca="1">IF(Table2[[#This Row],[Column27]]&gt;Table2[[#This Row],[Column15]],1,0)</f>
        <v>1</v>
      </c>
      <c r="CC71" s="19">
        <f ca="1">IF(Table2[[#This Row],[Column28]]&gt;$CD$6,Table2[[#This Row],[Column2]],0)</f>
        <v>31</v>
      </c>
    </row>
    <row r="72" spans="2:81" x14ac:dyDescent="0.35">
      <c r="B72">
        <f t="shared" ca="1" si="25"/>
        <v>1</v>
      </c>
      <c r="C72" t="str">
        <f ca="1">IF(B71=1,"men","women")</f>
        <v>men</v>
      </c>
      <c r="D72">
        <f t="shared" ref="D72:D135" ca="1" si="27">RANDBETWEEN(25,45)</f>
        <v>42</v>
      </c>
      <c r="E72">
        <f t="shared" ref="E72:E135" ca="1" si="28">RANDBETWEEN(1,6)</f>
        <v>2</v>
      </c>
      <c r="F72" t="str">
        <f ca="1">VLOOKUP(E72,$K$4:$L$10,2)</f>
        <v>construction</v>
      </c>
      <c r="G72">
        <f t="shared" ref="G72:G135" ca="1" si="29">RANDBETWEEN(1,5)</f>
        <v>5</v>
      </c>
      <c r="H72" t="str">
        <f ca="1">VLOOKUP(G72,$N$4:$O$9,2)</f>
        <v>other</v>
      </c>
      <c r="I72">
        <f t="shared" ref="I72:I135" ca="1" si="30">RANDBETWEEN(0,4)</f>
        <v>0</v>
      </c>
      <c r="J72">
        <f t="shared" ca="1" si="26"/>
        <v>3</v>
      </c>
      <c r="Q72">
        <f t="shared" ref="Q72:Q135" ca="1" si="31">RANDBETWEEN(25000,90000)</f>
        <v>79470</v>
      </c>
      <c r="R72">
        <f t="shared" ref="R72:R135" ca="1" si="32">RANDBETWEEN(1,14)</f>
        <v>1</v>
      </c>
      <c r="S72" t="str">
        <f ca="1">VLOOKUP(R72,$Y$7:$Z$20,2)</f>
        <v>bihar</v>
      </c>
      <c r="T72">
        <f t="shared" ca="1" si="18"/>
        <v>317880</v>
      </c>
      <c r="U72">
        <f t="shared" ref="U72:U135" ca="1" si="33">RAND()*T72</f>
        <v>49498.432950628121</v>
      </c>
      <c r="V72">
        <f t="shared" ca="1" si="19"/>
        <v>28371.24676726761</v>
      </c>
      <c r="W72">
        <f t="shared" ref="W72:W135" ca="1" si="34">RANDBETWEEN(0,V72)</f>
        <v>11737</v>
      </c>
      <c r="X72">
        <f t="shared" ca="1" si="20"/>
        <v>1686.552596354082</v>
      </c>
      <c r="AA72">
        <f t="shared" ca="1" si="21"/>
        <v>75282.99568221331</v>
      </c>
      <c r="AB72">
        <f t="shared" ca="1" si="22"/>
        <v>421534.24244948092</v>
      </c>
      <c r="AC72">
        <f t="shared" ca="1" si="23"/>
        <v>62921.9855469822</v>
      </c>
      <c r="AD72">
        <f t="shared" ca="1" si="24"/>
        <v>358612.25690249872</v>
      </c>
      <c r="AF72" s="7">
        <f ca="1">IF(Table2[[#This Row],[Column1]]="men",1,0)</f>
        <v>1</v>
      </c>
      <c r="AG72" s="8">
        <f ca="1">IF(Table2[[#This Row],[Column1]]="women",1,0)</f>
        <v>0</v>
      </c>
      <c r="AH72" s="8"/>
      <c r="AI72" s="8"/>
      <c r="AJ72" s="9"/>
      <c r="AM72" s="7">
        <f ca="1">IF(Table2[[#This Row],[Column4]]="teaching",1,0)</f>
        <v>0</v>
      </c>
      <c r="AN72" s="8">
        <f ca="1">IF(Table2[[#This Row],[Column4]]="health",1,0)</f>
        <v>0</v>
      </c>
      <c r="AO72" s="8">
        <f ca="1">IF(Table2[[#This Row],[Column4]]="agriculture",1,0)</f>
        <v>0</v>
      </c>
      <c r="AP72" s="8">
        <f ca="1">IF(Table2[[#This Row],[Column4]]="IT",1,0)</f>
        <v>0</v>
      </c>
      <c r="AQ72" s="8">
        <f ca="1">IF(Table2[[#This Row],[Column4]]="construction",1,0)</f>
        <v>1</v>
      </c>
      <c r="AR72" s="8">
        <f ca="1">IF(Table2[[#This Row],[Column4]]="General work",1,0)</f>
        <v>0</v>
      </c>
      <c r="AS72" s="9"/>
      <c r="AU72" s="17">
        <f ca="1">Table2[[#This Row],[Column20]]/Table2[[#This Row],[Column8]]</f>
        <v>9457.0822557558695</v>
      </c>
      <c r="AW72" s="19">
        <f ca="1">IF(Table2[[#This Row],[Column27]]&gt;$AX$7,1,0)</f>
        <v>0</v>
      </c>
      <c r="AY72" s="21">
        <f ca="1">Table2[[#This Row],[Column19]]/Table2[[#This Row],[Column18]]</f>
        <v>0.15571420960937499</v>
      </c>
      <c r="AZ72" s="7">
        <f t="shared" ref="AZ72:AZ135" ca="1" si="35">IF(AY72&lt;$BA$6,1,0)</f>
        <v>1</v>
      </c>
      <c r="BA72" s="8"/>
      <c r="BB72" s="7">
        <f ca="1">IF(Table2[[#This Row],[Column17]]="bihar",Table2[[#This Row],[Column15]],0)</f>
        <v>79470</v>
      </c>
      <c r="BC72" s="8">
        <f ca="1">IF(Table2[[#This Row],[Column17]]="UP",Table2[[#This Row],[Column15]],0)</f>
        <v>0</v>
      </c>
      <c r="BD72" s="8">
        <f ca="1">IF(Table2[[#This Row],[Column17]]="maharashtra",Table2[[#This Row],[Column15]],0)</f>
        <v>0</v>
      </c>
      <c r="BE72" s="8">
        <f ca="1">IF(Table2[[#This Row],[Column17]]="telangana",Table2[[#This Row],[Column15]],0)</f>
        <v>0</v>
      </c>
      <c r="BF72" s="8">
        <f ca="1">IF(Table2[[#This Row],[Column17]]="delhi",Table2[[#This Row],[Column15]],0)</f>
        <v>0</v>
      </c>
      <c r="BG72" s="8">
        <f ca="1">IF(Table2[[#This Row],[Column17]]="goa",Table2[[#This Row],[Column15]],0)</f>
        <v>0</v>
      </c>
      <c r="BH72" s="8">
        <f ca="1">IF(Table2[[#This Row],[Column17]]="kolkata",Table2[[#This Row],[Column15]],0)</f>
        <v>0</v>
      </c>
      <c r="BI72" s="8">
        <f ca="1">IF(Table2[[#This Row],[Column17]]="patna",Table2[[#This Row],[Column15]],0)</f>
        <v>0</v>
      </c>
      <c r="BJ72" s="8">
        <f ca="1">IF(Table2[[#This Row],[Column17]]="simultala",Table2[[#This Row],[Column15]],0)</f>
        <v>0</v>
      </c>
      <c r="BK72" s="8">
        <f ca="1">IF(Table2[[#This Row],[Column17]]="panji",Table2[[#This Row],[Column15]],0)</f>
        <v>0</v>
      </c>
      <c r="BL72" s="8">
        <f ca="1">IF(Table2[[#This Row],[Column17]]="bangalore",Table2[[#This Row],[Column15]],0)</f>
        <v>0</v>
      </c>
      <c r="BM72" s="8">
        <f ca="1">IF(Table2[[#This Row],[Column17]]="florida",Table2[[#This Row],[Column15]],0)</f>
        <v>0</v>
      </c>
      <c r="BN72" s="8">
        <f ca="1">IF(Table2[[#This Row],[Column17]]="valmikinagar",Table2[[#This Row],[Column15]],0)</f>
        <v>0</v>
      </c>
      <c r="BO72" s="9">
        <f ca="1">IF(Table2[[#This Row],[Column17]]="gopalganj",Table2[[#This Row],[Column15]],0)</f>
        <v>0</v>
      </c>
      <c r="BP72" s="7">
        <f ca="1">IF(Table2[[#This Row],[Column4]]="teaching",Table2[[#This Row],[Column15]],0)</f>
        <v>0</v>
      </c>
      <c r="BQ72" s="8">
        <f ca="1">IF(Table2[[#This Row],[Column4]]="health",Table2[[#This Row],[Column15]],0)</f>
        <v>0</v>
      </c>
      <c r="BR72" s="8">
        <f ca="1">IF(Table2[[#This Row],[Column4]]="agriculture",Table2[[#This Row],[Column15]],0)</f>
        <v>0</v>
      </c>
      <c r="BS72" s="8">
        <f ca="1">IF(Table2[[#This Row],[Column4]]="IT",Table2[[#This Row],[Column15]],0)</f>
        <v>0</v>
      </c>
      <c r="BT72" s="8">
        <f ca="1">IF(Table2[[#This Row],[Column4]]="construction",Table2[[#This Row],[Column15]],0)</f>
        <v>79470</v>
      </c>
      <c r="BU72" s="9">
        <f ca="1">IF(Table2[[#This Row],[Column4]]="General work",Table2[[#This Row],[Column15]],0)</f>
        <v>0</v>
      </c>
      <c r="BV72" s="19">
        <f ca="1">IF(Table2[[#This Row],[Column27]]&gt;Table2[[#This Row],[Column15]],1,0)</f>
        <v>0</v>
      </c>
      <c r="CC72" s="19">
        <f ca="1">IF(Table2[[#This Row],[Column28]]&gt;$CD$6,Table2[[#This Row],[Column2]],0)</f>
        <v>42</v>
      </c>
    </row>
    <row r="73" spans="2:81" x14ac:dyDescent="0.35">
      <c r="B73">
        <f t="shared" ca="1" si="25"/>
        <v>1</v>
      </c>
      <c r="C73" t="str">
        <f ca="1">IF(B72=1,"men","women")</f>
        <v>men</v>
      </c>
      <c r="D73">
        <f t="shared" ca="1" si="27"/>
        <v>26</v>
      </c>
      <c r="E73">
        <f t="shared" ca="1" si="28"/>
        <v>5</v>
      </c>
      <c r="F73" t="str">
        <f ca="1">VLOOKUP(E73,$K$4:$L$10,2)</f>
        <v>General work</v>
      </c>
      <c r="G73">
        <f t="shared" ca="1" si="29"/>
        <v>4</v>
      </c>
      <c r="H73" t="str">
        <f ca="1">VLOOKUP(G73,$N$4:$O$9,2)</f>
        <v>technical</v>
      </c>
      <c r="I73">
        <f t="shared" ca="1" si="30"/>
        <v>4</v>
      </c>
      <c r="J73">
        <f t="shared" ca="1" si="26"/>
        <v>1</v>
      </c>
      <c r="Q73">
        <f t="shared" ca="1" si="31"/>
        <v>25159</v>
      </c>
      <c r="R73">
        <f t="shared" ca="1" si="32"/>
        <v>8</v>
      </c>
      <c r="S73" t="str">
        <f ca="1">VLOOKUP(R73,$Y$7:$Z$20,2)</f>
        <v>patna</v>
      </c>
      <c r="T73">
        <f t="shared" ca="1" si="18"/>
        <v>150954</v>
      </c>
      <c r="U73">
        <f t="shared" ca="1" si="33"/>
        <v>1510.1538595690936</v>
      </c>
      <c r="V73">
        <f t="shared" ca="1" si="19"/>
        <v>9733.1733326198282</v>
      </c>
      <c r="W73">
        <f t="shared" ca="1" si="34"/>
        <v>6508</v>
      </c>
      <c r="X73">
        <f t="shared" ca="1" si="20"/>
        <v>2470.089080067055</v>
      </c>
      <c r="AA73">
        <f t="shared" ca="1" si="21"/>
        <v>23237.055211813069</v>
      </c>
      <c r="AB73">
        <f t="shared" ca="1" si="22"/>
        <v>183924.2285444329</v>
      </c>
      <c r="AC73">
        <f t="shared" ca="1" si="23"/>
        <v>10488.242939636148</v>
      </c>
      <c r="AD73">
        <f t="shared" ca="1" si="24"/>
        <v>173435.98560479676</v>
      </c>
      <c r="AF73" s="7">
        <f ca="1">IF(Table2[[#This Row],[Column1]]="men",1,0)</f>
        <v>1</v>
      </c>
      <c r="AG73" s="8">
        <f ca="1">IF(Table2[[#This Row],[Column1]]="women",1,0)</f>
        <v>0</v>
      </c>
      <c r="AH73" s="8"/>
      <c r="AI73" s="8"/>
      <c r="AJ73" s="9"/>
      <c r="AM73" s="7">
        <f ca="1">IF(Table2[[#This Row],[Column4]]="teaching",1,0)</f>
        <v>0</v>
      </c>
      <c r="AN73" s="8">
        <f ca="1">IF(Table2[[#This Row],[Column4]]="health",1,0)</f>
        <v>0</v>
      </c>
      <c r="AO73" s="8">
        <f ca="1">IF(Table2[[#This Row],[Column4]]="agriculture",1,0)</f>
        <v>0</v>
      </c>
      <c r="AP73" s="8">
        <f ca="1">IF(Table2[[#This Row],[Column4]]="IT",1,0)</f>
        <v>0</v>
      </c>
      <c r="AQ73" s="8">
        <f ca="1">IF(Table2[[#This Row],[Column4]]="construction",1,0)</f>
        <v>0</v>
      </c>
      <c r="AR73" s="8">
        <f ca="1">IF(Table2[[#This Row],[Column4]]="General work",1,0)</f>
        <v>1</v>
      </c>
      <c r="AS73" s="9"/>
      <c r="AU73" s="17">
        <f ca="1">Table2[[#This Row],[Column20]]/Table2[[#This Row],[Column8]]</f>
        <v>9733.1733326198282</v>
      </c>
      <c r="AW73" s="19">
        <f ca="1">IF(Table2[[#This Row],[Column27]]&gt;$AX$7,1,0)</f>
        <v>0</v>
      </c>
      <c r="AY73" s="21">
        <f ca="1">Table2[[#This Row],[Column19]]/Table2[[#This Row],[Column18]]</f>
        <v>1.0004066533971234E-2</v>
      </c>
      <c r="AZ73" s="7">
        <f t="shared" ca="1" si="35"/>
        <v>1</v>
      </c>
      <c r="BA73" s="8"/>
      <c r="BB73" s="7">
        <f ca="1">IF(Table2[[#This Row],[Column17]]="bihar",Table2[[#This Row],[Column15]],0)</f>
        <v>0</v>
      </c>
      <c r="BC73" s="8">
        <f ca="1">IF(Table2[[#This Row],[Column17]]="UP",Table2[[#This Row],[Column15]],0)</f>
        <v>0</v>
      </c>
      <c r="BD73" s="8">
        <f ca="1">IF(Table2[[#This Row],[Column17]]="maharashtra",Table2[[#This Row],[Column15]],0)</f>
        <v>0</v>
      </c>
      <c r="BE73" s="8">
        <f ca="1">IF(Table2[[#This Row],[Column17]]="telangana",Table2[[#This Row],[Column15]],0)</f>
        <v>0</v>
      </c>
      <c r="BF73" s="8">
        <f ca="1">IF(Table2[[#This Row],[Column17]]="delhi",Table2[[#This Row],[Column15]],0)</f>
        <v>0</v>
      </c>
      <c r="BG73" s="8">
        <f ca="1">IF(Table2[[#This Row],[Column17]]="goa",Table2[[#This Row],[Column15]],0)</f>
        <v>0</v>
      </c>
      <c r="BH73" s="8">
        <f ca="1">IF(Table2[[#This Row],[Column17]]="kolkata",Table2[[#This Row],[Column15]],0)</f>
        <v>0</v>
      </c>
      <c r="BI73" s="8">
        <f ca="1">IF(Table2[[#This Row],[Column17]]="patna",Table2[[#This Row],[Column15]],0)</f>
        <v>25159</v>
      </c>
      <c r="BJ73" s="8">
        <f ca="1">IF(Table2[[#This Row],[Column17]]="simultala",Table2[[#This Row],[Column15]],0)</f>
        <v>0</v>
      </c>
      <c r="BK73" s="8">
        <f ca="1">IF(Table2[[#This Row],[Column17]]="panji",Table2[[#This Row],[Column15]],0)</f>
        <v>0</v>
      </c>
      <c r="BL73" s="8">
        <f ca="1">IF(Table2[[#This Row],[Column17]]="bangalore",Table2[[#This Row],[Column15]],0)</f>
        <v>0</v>
      </c>
      <c r="BM73" s="8">
        <f ca="1">IF(Table2[[#This Row],[Column17]]="florida",Table2[[#This Row],[Column15]],0)</f>
        <v>0</v>
      </c>
      <c r="BN73" s="8">
        <f ca="1">IF(Table2[[#This Row],[Column17]]="valmikinagar",Table2[[#This Row],[Column15]],0)</f>
        <v>0</v>
      </c>
      <c r="BO73" s="9">
        <f ca="1">IF(Table2[[#This Row],[Column17]]="gopalganj",Table2[[#This Row],[Column15]],0)</f>
        <v>0</v>
      </c>
      <c r="BP73" s="7">
        <f ca="1">IF(Table2[[#This Row],[Column4]]="teaching",Table2[[#This Row],[Column15]],0)</f>
        <v>0</v>
      </c>
      <c r="BQ73" s="8">
        <f ca="1">IF(Table2[[#This Row],[Column4]]="health",Table2[[#This Row],[Column15]],0)</f>
        <v>0</v>
      </c>
      <c r="BR73" s="8">
        <f ca="1">IF(Table2[[#This Row],[Column4]]="agriculture",Table2[[#This Row],[Column15]],0)</f>
        <v>0</v>
      </c>
      <c r="BS73" s="8">
        <f ca="1">IF(Table2[[#This Row],[Column4]]="IT",Table2[[#This Row],[Column15]],0)</f>
        <v>0</v>
      </c>
      <c r="BT73" s="8">
        <f ca="1">IF(Table2[[#This Row],[Column4]]="construction",Table2[[#This Row],[Column15]],0)</f>
        <v>0</v>
      </c>
      <c r="BU73" s="9">
        <f ca="1">IF(Table2[[#This Row],[Column4]]="General work",Table2[[#This Row],[Column15]],0)</f>
        <v>25159</v>
      </c>
      <c r="BV73" s="19">
        <f ca="1">IF(Table2[[#This Row],[Column27]]&gt;Table2[[#This Row],[Column15]],1,0)</f>
        <v>0</v>
      </c>
      <c r="CC73" s="19">
        <f ca="1">IF(Table2[[#This Row],[Column28]]&gt;$CD$6,Table2[[#This Row],[Column2]],0)</f>
        <v>26</v>
      </c>
    </row>
    <row r="74" spans="2:81" x14ac:dyDescent="0.35">
      <c r="B74">
        <f t="shared" ca="1" si="25"/>
        <v>1</v>
      </c>
      <c r="C74" t="str">
        <f ca="1">IF(B73=1,"men","women")</f>
        <v>men</v>
      </c>
      <c r="D74">
        <f t="shared" ca="1" si="27"/>
        <v>36</v>
      </c>
      <c r="E74">
        <f t="shared" ca="1" si="28"/>
        <v>6</v>
      </c>
      <c r="F74" t="str">
        <f ca="1">VLOOKUP(E74,$K$4:$L$10,2)</f>
        <v>agriculture</v>
      </c>
      <c r="G74">
        <f t="shared" ca="1" si="29"/>
        <v>2</v>
      </c>
      <c r="H74" t="str">
        <f ca="1">VLOOKUP(G74,$N$4:$O$9,2)</f>
        <v>college</v>
      </c>
      <c r="I74">
        <f t="shared" ca="1" si="30"/>
        <v>3</v>
      </c>
      <c r="J74">
        <f t="shared" ca="1" si="26"/>
        <v>2</v>
      </c>
      <c r="Q74">
        <f t="shared" ca="1" si="31"/>
        <v>39116</v>
      </c>
      <c r="R74">
        <f t="shared" ca="1" si="32"/>
        <v>8</v>
      </c>
      <c r="S74" t="str">
        <f ca="1">VLOOKUP(R74,$Y$7:$Z$20,2)</f>
        <v>patna</v>
      </c>
      <c r="T74">
        <f t="shared" ca="1" si="18"/>
        <v>195580</v>
      </c>
      <c r="U74">
        <f t="shared" ca="1" si="33"/>
        <v>128229.6781524011</v>
      </c>
      <c r="V74">
        <f t="shared" ca="1" si="19"/>
        <v>33617.074901532033</v>
      </c>
      <c r="W74">
        <f t="shared" ca="1" si="34"/>
        <v>33158</v>
      </c>
      <c r="X74">
        <f t="shared" ca="1" si="20"/>
        <v>26282.678810835605</v>
      </c>
      <c r="AA74">
        <f t="shared" ca="1" si="21"/>
        <v>57957.101785875653</v>
      </c>
      <c r="AB74">
        <f t="shared" ca="1" si="22"/>
        <v>287154.17668740766</v>
      </c>
      <c r="AC74">
        <f t="shared" ca="1" si="23"/>
        <v>187670.35696323673</v>
      </c>
      <c r="AD74">
        <f t="shared" ca="1" si="24"/>
        <v>99483.819724170928</v>
      </c>
      <c r="AF74" s="7">
        <f ca="1">IF(Table2[[#This Row],[Column1]]="men",1,0)</f>
        <v>1</v>
      </c>
      <c r="AG74" s="8">
        <f ca="1">IF(Table2[[#This Row],[Column1]]="women",1,0)</f>
        <v>0</v>
      </c>
      <c r="AH74" s="8"/>
      <c r="AI74" s="8"/>
      <c r="AJ74" s="9"/>
      <c r="AM74" s="7">
        <f ca="1">IF(Table2[[#This Row],[Column4]]="teaching",1,0)</f>
        <v>0</v>
      </c>
      <c r="AN74" s="8">
        <f ca="1">IF(Table2[[#This Row],[Column4]]="health",1,0)</f>
        <v>0</v>
      </c>
      <c r="AO74" s="8">
        <f ca="1">IF(Table2[[#This Row],[Column4]]="agriculture",1,0)</f>
        <v>1</v>
      </c>
      <c r="AP74" s="8">
        <f ca="1">IF(Table2[[#This Row],[Column4]]="IT",1,0)</f>
        <v>0</v>
      </c>
      <c r="AQ74" s="8">
        <f ca="1">IF(Table2[[#This Row],[Column4]]="construction",1,0)</f>
        <v>0</v>
      </c>
      <c r="AR74" s="8">
        <f ca="1">IF(Table2[[#This Row],[Column4]]="General work",1,0)</f>
        <v>0</v>
      </c>
      <c r="AS74" s="9"/>
      <c r="AU74" s="17">
        <f ca="1">Table2[[#This Row],[Column20]]/Table2[[#This Row],[Column8]]</f>
        <v>16808.537450766016</v>
      </c>
      <c r="AW74" s="19">
        <f ca="1">IF(Table2[[#This Row],[Column27]]&gt;$AX$7,1,0)</f>
        <v>1</v>
      </c>
      <c r="AY74" s="21">
        <f ca="1">Table2[[#This Row],[Column19]]/Table2[[#This Row],[Column18]]</f>
        <v>0.65563799034871206</v>
      </c>
      <c r="AZ74" s="7">
        <f t="shared" ca="1" si="35"/>
        <v>0</v>
      </c>
      <c r="BA74" s="8"/>
      <c r="BB74" s="7">
        <f ca="1">IF(Table2[[#This Row],[Column17]]="bihar",Table2[[#This Row],[Column15]],0)</f>
        <v>0</v>
      </c>
      <c r="BC74" s="8">
        <f ca="1">IF(Table2[[#This Row],[Column17]]="UP",Table2[[#This Row],[Column15]],0)</f>
        <v>0</v>
      </c>
      <c r="BD74" s="8">
        <f ca="1">IF(Table2[[#This Row],[Column17]]="maharashtra",Table2[[#This Row],[Column15]],0)</f>
        <v>0</v>
      </c>
      <c r="BE74" s="8">
        <f ca="1">IF(Table2[[#This Row],[Column17]]="telangana",Table2[[#This Row],[Column15]],0)</f>
        <v>0</v>
      </c>
      <c r="BF74" s="8">
        <f ca="1">IF(Table2[[#This Row],[Column17]]="delhi",Table2[[#This Row],[Column15]],0)</f>
        <v>0</v>
      </c>
      <c r="BG74" s="8">
        <f ca="1">IF(Table2[[#This Row],[Column17]]="goa",Table2[[#This Row],[Column15]],0)</f>
        <v>0</v>
      </c>
      <c r="BH74" s="8">
        <f ca="1">IF(Table2[[#This Row],[Column17]]="kolkata",Table2[[#This Row],[Column15]],0)</f>
        <v>0</v>
      </c>
      <c r="BI74" s="8">
        <f ca="1">IF(Table2[[#This Row],[Column17]]="patna",Table2[[#This Row],[Column15]],0)</f>
        <v>39116</v>
      </c>
      <c r="BJ74" s="8">
        <f ca="1">IF(Table2[[#This Row],[Column17]]="simultala",Table2[[#This Row],[Column15]],0)</f>
        <v>0</v>
      </c>
      <c r="BK74" s="8">
        <f ca="1">IF(Table2[[#This Row],[Column17]]="panji",Table2[[#This Row],[Column15]],0)</f>
        <v>0</v>
      </c>
      <c r="BL74" s="8">
        <f ca="1">IF(Table2[[#This Row],[Column17]]="bangalore",Table2[[#This Row],[Column15]],0)</f>
        <v>0</v>
      </c>
      <c r="BM74" s="8">
        <f ca="1">IF(Table2[[#This Row],[Column17]]="florida",Table2[[#This Row],[Column15]],0)</f>
        <v>0</v>
      </c>
      <c r="BN74" s="8">
        <f ca="1">IF(Table2[[#This Row],[Column17]]="valmikinagar",Table2[[#This Row],[Column15]],0)</f>
        <v>0</v>
      </c>
      <c r="BO74" s="9">
        <f ca="1">IF(Table2[[#This Row],[Column17]]="gopalganj",Table2[[#This Row],[Column15]],0)</f>
        <v>0</v>
      </c>
      <c r="BP74" s="7">
        <f ca="1">IF(Table2[[#This Row],[Column4]]="teaching",Table2[[#This Row],[Column15]],0)</f>
        <v>0</v>
      </c>
      <c r="BQ74" s="8">
        <f ca="1">IF(Table2[[#This Row],[Column4]]="health",Table2[[#This Row],[Column15]],0)</f>
        <v>0</v>
      </c>
      <c r="BR74" s="8">
        <f ca="1">IF(Table2[[#This Row],[Column4]]="agriculture",Table2[[#This Row],[Column15]],0)</f>
        <v>39116</v>
      </c>
      <c r="BS74" s="8">
        <f ca="1">IF(Table2[[#This Row],[Column4]]="IT",Table2[[#This Row],[Column15]],0)</f>
        <v>0</v>
      </c>
      <c r="BT74" s="8">
        <f ca="1">IF(Table2[[#This Row],[Column4]]="construction",Table2[[#This Row],[Column15]],0)</f>
        <v>0</v>
      </c>
      <c r="BU74" s="9">
        <f ca="1">IF(Table2[[#This Row],[Column4]]="General work",Table2[[#This Row],[Column15]],0)</f>
        <v>0</v>
      </c>
      <c r="BV74" s="19">
        <f ca="1">IF(Table2[[#This Row],[Column27]]&gt;Table2[[#This Row],[Column15]],1,0)</f>
        <v>1</v>
      </c>
      <c r="CC74" s="19">
        <f ca="1">IF(Table2[[#This Row],[Column28]]&gt;$CD$6,Table2[[#This Row],[Column2]],0)</f>
        <v>36</v>
      </c>
    </row>
    <row r="75" spans="2:81" x14ac:dyDescent="0.35">
      <c r="B75">
        <f t="shared" ca="1" si="25"/>
        <v>1</v>
      </c>
      <c r="C75" t="str">
        <f ca="1">IF(B74=1,"men","women")</f>
        <v>men</v>
      </c>
      <c r="D75">
        <f t="shared" ca="1" si="27"/>
        <v>26</v>
      </c>
      <c r="E75">
        <f t="shared" ca="1" si="28"/>
        <v>4</v>
      </c>
      <c r="F75" t="str">
        <f ca="1">VLOOKUP(E75,$K$4:$L$10,2)</f>
        <v>IT</v>
      </c>
      <c r="G75">
        <f t="shared" ca="1" si="29"/>
        <v>2</v>
      </c>
      <c r="H75" t="str">
        <f ca="1">VLOOKUP(G75,$N$4:$O$9,2)</f>
        <v>college</v>
      </c>
      <c r="I75">
        <f t="shared" ca="1" si="30"/>
        <v>4</v>
      </c>
      <c r="J75">
        <f t="shared" ca="1" si="26"/>
        <v>1</v>
      </c>
      <c r="Q75">
        <f t="shared" ca="1" si="31"/>
        <v>82777</v>
      </c>
      <c r="R75">
        <f t="shared" ca="1" si="32"/>
        <v>13</v>
      </c>
      <c r="S75" t="str">
        <f ca="1">VLOOKUP(R75,$Y$7:$Z$20,2)</f>
        <v>valmikinagar</v>
      </c>
      <c r="T75">
        <f t="shared" ca="1" si="18"/>
        <v>331108</v>
      </c>
      <c r="U75">
        <f t="shared" ca="1" si="33"/>
        <v>144201.37968435299</v>
      </c>
      <c r="V75">
        <f t="shared" ca="1" si="19"/>
        <v>31034.116002716619</v>
      </c>
      <c r="W75">
        <f t="shared" ca="1" si="34"/>
        <v>17441</v>
      </c>
      <c r="X75">
        <f t="shared" ca="1" si="20"/>
        <v>71217.773458367461</v>
      </c>
      <c r="AA75">
        <f t="shared" ca="1" si="21"/>
        <v>97416.594324155216</v>
      </c>
      <c r="AB75">
        <f t="shared" ca="1" si="22"/>
        <v>459558.71032687183</v>
      </c>
      <c r="AC75">
        <f t="shared" ca="1" si="23"/>
        <v>232860.15314272046</v>
      </c>
      <c r="AD75">
        <f t="shared" ca="1" si="24"/>
        <v>226698.55718415137</v>
      </c>
      <c r="AF75" s="7">
        <f ca="1">IF(Table2[[#This Row],[Column1]]="men",1,0)</f>
        <v>1</v>
      </c>
      <c r="AG75" s="8">
        <f ca="1">IF(Table2[[#This Row],[Column1]]="women",1,0)</f>
        <v>0</v>
      </c>
      <c r="AH75" s="8"/>
      <c r="AI75" s="8"/>
      <c r="AJ75" s="9"/>
      <c r="AM75" s="7">
        <f ca="1">IF(Table2[[#This Row],[Column4]]="teaching",1,0)</f>
        <v>0</v>
      </c>
      <c r="AN75" s="8">
        <f ca="1">IF(Table2[[#This Row],[Column4]]="health",1,0)</f>
        <v>0</v>
      </c>
      <c r="AO75" s="8">
        <f ca="1">IF(Table2[[#This Row],[Column4]]="agriculture",1,0)</f>
        <v>0</v>
      </c>
      <c r="AP75" s="8">
        <f ca="1">IF(Table2[[#This Row],[Column4]]="IT",1,0)</f>
        <v>1</v>
      </c>
      <c r="AQ75" s="8">
        <f ca="1">IF(Table2[[#This Row],[Column4]]="construction",1,0)</f>
        <v>0</v>
      </c>
      <c r="AR75" s="8">
        <f ca="1">IF(Table2[[#This Row],[Column4]]="General work",1,0)</f>
        <v>0</v>
      </c>
      <c r="AS75" s="9"/>
      <c r="AU75" s="17">
        <f ca="1">Table2[[#This Row],[Column20]]/Table2[[#This Row],[Column8]]</f>
        <v>31034.116002716619</v>
      </c>
      <c r="AW75" s="19">
        <f ca="1">IF(Table2[[#This Row],[Column27]]&gt;$AX$7,1,0)</f>
        <v>1</v>
      </c>
      <c r="AY75" s="21">
        <f ca="1">Table2[[#This Row],[Column19]]/Table2[[#This Row],[Column18]]</f>
        <v>0.43551161459207566</v>
      </c>
      <c r="AZ75" s="7">
        <f t="shared" ca="1" si="35"/>
        <v>0</v>
      </c>
      <c r="BA75" s="8"/>
      <c r="BB75" s="7">
        <f ca="1">IF(Table2[[#This Row],[Column17]]="bihar",Table2[[#This Row],[Column15]],0)</f>
        <v>0</v>
      </c>
      <c r="BC75" s="8">
        <f ca="1">IF(Table2[[#This Row],[Column17]]="UP",Table2[[#This Row],[Column15]],0)</f>
        <v>0</v>
      </c>
      <c r="BD75" s="8">
        <f ca="1">IF(Table2[[#This Row],[Column17]]="maharashtra",Table2[[#This Row],[Column15]],0)</f>
        <v>0</v>
      </c>
      <c r="BE75" s="8">
        <f ca="1">IF(Table2[[#This Row],[Column17]]="telangana",Table2[[#This Row],[Column15]],0)</f>
        <v>0</v>
      </c>
      <c r="BF75" s="8">
        <f ca="1">IF(Table2[[#This Row],[Column17]]="delhi",Table2[[#This Row],[Column15]],0)</f>
        <v>0</v>
      </c>
      <c r="BG75" s="8">
        <f ca="1">IF(Table2[[#This Row],[Column17]]="goa",Table2[[#This Row],[Column15]],0)</f>
        <v>0</v>
      </c>
      <c r="BH75" s="8">
        <f ca="1">IF(Table2[[#This Row],[Column17]]="kolkata",Table2[[#This Row],[Column15]],0)</f>
        <v>0</v>
      </c>
      <c r="BI75" s="8">
        <f ca="1">IF(Table2[[#This Row],[Column17]]="patna",Table2[[#This Row],[Column15]],0)</f>
        <v>0</v>
      </c>
      <c r="BJ75" s="8">
        <f ca="1">IF(Table2[[#This Row],[Column17]]="simultala",Table2[[#This Row],[Column15]],0)</f>
        <v>0</v>
      </c>
      <c r="BK75" s="8">
        <f ca="1">IF(Table2[[#This Row],[Column17]]="panji",Table2[[#This Row],[Column15]],0)</f>
        <v>0</v>
      </c>
      <c r="BL75" s="8">
        <f ca="1">IF(Table2[[#This Row],[Column17]]="bangalore",Table2[[#This Row],[Column15]],0)</f>
        <v>0</v>
      </c>
      <c r="BM75" s="8">
        <f ca="1">IF(Table2[[#This Row],[Column17]]="florida",Table2[[#This Row],[Column15]],0)</f>
        <v>0</v>
      </c>
      <c r="BN75" s="8">
        <f ca="1">IF(Table2[[#This Row],[Column17]]="valmikinagar",Table2[[#This Row],[Column15]],0)</f>
        <v>82777</v>
      </c>
      <c r="BO75" s="9">
        <f ca="1">IF(Table2[[#This Row],[Column17]]="gopalganj",Table2[[#This Row],[Column15]],0)</f>
        <v>0</v>
      </c>
      <c r="BP75" s="7">
        <f ca="1">IF(Table2[[#This Row],[Column4]]="teaching",Table2[[#This Row],[Column15]],0)</f>
        <v>0</v>
      </c>
      <c r="BQ75" s="8">
        <f ca="1">IF(Table2[[#This Row],[Column4]]="health",Table2[[#This Row],[Column15]],0)</f>
        <v>0</v>
      </c>
      <c r="BR75" s="8">
        <f ca="1">IF(Table2[[#This Row],[Column4]]="agriculture",Table2[[#This Row],[Column15]],0)</f>
        <v>0</v>
      </c>
      <c r="BS75" s="8">
        <f ca="1">IF(Table2[[#This Row],[Column4]]="IT",Table2[[#This Row],[Column15]],0)</f>
        <v>82777</v>
      </c>
      <c r="BT75" s="8">
        <f ca="1">IF(Table2[[#This Row],[Column4]]="construction",Table2[[#This Row],[Column15]],0)</f>
        <v>0</v>
      </c>
      <c r="BU75" s="9">
        <f ca="1">IF(Table2[[#This Row],[Column4]]="General work",Table2[[#This Row],[Column15]],0)</f>
        <v>0</v>
      </c>
      <c r="BV75" s="19">
        <f ca="1">IF(Table2[[#This Row],[Column27]]&gt;Table2[[#This Row],[Column15]],1,0)</f>
        <v>1</v>
      </c>
      <c r="CC75" s="19">
        <f ca="1">IF(Table2[[#This Row],[Column28]]&gt;$CD$6,Table2[[#This Row],[Column2]],0)</f>
        <v>26</v>
      </c>
    </row>
    <row r="76" spans="2:81" x14ac:dyDescent="0.35">
      <c r="B76">
        <f t="shared" ca="1" si="25"/>
        <v>2</v>
      </c>
      <c r="C76" t="str">
        <f ca="1">IF(B75=1,"men","women")</f>
        <v>men</v>
      </c>
      <c r="D76">
        <f t="shared" ca="1" si="27"/>
        <v>32</v>
      </c>
      <c r="E76">
        <f t="shared" ca="1" si="28"/>
        <v>2</v>
      </c>
      <c r="F76" t="str">
        <f ca="1">VLOOKUP(E76,$K$4:$L$10,2)</f>
        <v>construction</v>
      </c>
      <c r="G76">
        <f t="shared" ca="1" si="29"/>
        <v>5</v>
      </c>
      <c r="H76" t="str">
        <f ca="1">VLOOKUP(G76,$N$4:$O$9,2)</f>
        <v>other</v>
      </c>
      <c r="I76">
        <f t="shared" ca="1" si="30"/>
        <v>1</v>
      </c>
      <c r="J76">
        <f t="shared" ca="1" si="26"/>
        <v>1</v>
      </c>
      <c r="Q76">
        <f t="shared" ca="1" si="31"/>
        <v>37281</v>
      </c>
      <c r="R76">
        <f t="shared" ca="1" si="32"/>
        <v>12</v>
      </c>
      <c r="S76" t="str">
        <f ca="1">VLOOKUP(R76,$Y$7:$Z$20,2)</f>
        <v>florida</v>
      </c>
      <c r="T76">
        <f t="shared" ca="1" si="18"/>
        <v>186405</v>
      </c>
      <c r="U76">
        <f t="shared" ca="1" si="33"/>
        <v>104093.73917841076</v>
      </c>
      <c r="V76">
        <f t="shared" ca="1" si="19"/>
        <v>26491.308939725721</v>
      </c>
      <c r="W76">
        <f t="shared" ca="1" si="34"/>
        <v>20572</v>
      </c>
      <c r="X76">
        <f t="shared" ca="1" si="20"/>
        <v>47333.297907310603</v>
      </c>
      <c r="AA76">
        <f t="shared" ca="1" si="21"/>
        <v>33398.162302523728</v>
      </c>
      <c r="AB76">
        <f t="shared" ca="1" si="22"/>
        <v>246294.47124224945</v>
      </c>
      <c r="AC76">
        <f t="shared" ca="1" si="23"/>
        <v>171999.03708572136</v>
      </c>
      <c r="AD76">
        <f t="shared" ca="1" si="24"/>
        <v>74295.434156528092</v>
      </c>
      <c r="AF76" s="7">
        <f ca="1">IF(Table2[[#This Row],[Column1]]="men",1,0)</f>
        <v>1</v>
      </c>
      <c r="AG76" s="8">
        <f ca="1">IF(Table2[[#This Row],[Column1]]="women",1,0)</f>
        <v>0</v>
      </c>
      <c r="AH76" s="8"/>
      <c r="AI76" s="8"/>
      <c r="AJ76" s="9"/>
      <c r="AM76" s="7">
        <f ca="1">IF(Table2[[#This Row],[Column4]]="teaching",1,0)</f>
        <v>0</v>
      </c>
      <c r="AN76" s="8">
        <f ca="1">IF(Table2[[#This Row],[Column4]]="health",1,0)</f>
        <v>0</v>
      </c>
      <c r="AO76" s="8">
        <f ca="1">IF(Table2[[#This Row],[Column4]]="agriculture",1,0)</f>
        <v>0</v>
      </c>
      <c r="AP76" s="8">
        <f ca="1">IF(Table2[[#This Row],[Column4]]="IT",1,0)</f>
        <v>0</v>
      </c>
      <c r="AQ76" s="8">
        <f ca="1">IF(Table2[[#This Row],[Column4]]="construction",1,0)</f>
        <v>1</v>
      </c>
      <c r="AR76" s="8">
        <f ca="1">IF(Table2[[#This Row],[Column4]]="General work",1,0)</f>
        <v>0</v>
      </c>
      <c r="AS76" s="9"/>
      <c r="AU76" s="17">
        <f ca="1">Table2[[#This Row],[Column20]]/Table2[[#This Row],[Column8]]</f>
        <v>26491.308939725721</v>
      </c>
      <c r="AW76" s="19">
        <f ca="1">IF(Table2[[#This Row],[Column27]]&gt;$AX$7,1,0)</f>
        <v>1</v>
      </c>
      <c r="AY76" s="21">
        <f ca="1">Table2[[#This Row],[Column19]]/Table2[[#This Row],[Column18]]</f>
        <v>0.55842782746391328</v>
      </c>
      <c r="AZ76" s="7">
        <f t="shared" ca="1" si="35"/>
        <v>0</v>
      </c>
      <c r="BA76" s="8"/>
      <c r="BB76" s="7">
        <f ca="1">IF(Table2[[#This Row],[Column17]]="bihar",Table2[[#This Row],[Column15]],0)</f>
        <v>0</v>
      </c>
      <c r="BC76" s="8">
        <f ca="1">IF(Table2[[#This Row],[Column17]]="UP",Table2[[#This Row],[Column15]],0)</f>
        <v>0</v>
      </c>
      <c r="BD76" s="8">
        <f ca="1">IF(Table2[[#This Row],[Column17]]="maharashtra",Table2[[#This Row],[Column15]],0)</f>
        <v>0</v>
      </c>
      <c r="BE76" s="8">
        <f ca="1">IF(Table2[[#This Row],[Column17]]="telangana",Table2[[#This Row],[Column15]],0)</f>
        <v>0</v>
      </c>
      <c r="BF76" s="8">
        <f ca="1">IF(Table2[[#This Row],[Column17]]="delhi",Table2[[#This Row],[Column15]],0)</f>
        <v>0</v>
      </c>
      <c r="BG76" s="8">
        <f ca="1">IF(Table2[[#This Row],[Column17]]="goa",Table2[[#This Row],[Column15]],0)</f>
        <v>0</v>
      </c>
      <c r="BH76" s="8">
        <f ca="1">IF(Table2[[#This Row],[Column17]]="kolkata",Table2[[#This Row],[Column15]],0)</f>
        <v>0</v>
      </c>
      <c r="BI76" s="8">
        <f ca="1">IF(Table2[[#This Row],[Column17]]="patna",Table2[[#This Row],[Column15]],0)</f>
        <v>0</v>
      </c>
      <c r="BJ76" s="8">
        <f ca="1">IF(Table2[[#This Row],[Column17]]="simultala",Table2[[#This Row],[Column15]],0)</f>
        <v>0</v>
      </c>
      <c r="BK76" s="8">
        <f ca="1">IF(Table2[[#This Row],[Column17]]="panji",Table2[[#This Row],[Column15]],0)</f>
        <v>0</v>
      </c>
      <c r="BL76" s="8">
        <f ca="1">IF(Table2[[#This Row],[Column17]]="bangalore",Table2[[#This Row],[Column15]],0)</f>
        <v>0</v>
      </c>
      <c r="BM76" s="8">
        <f ca="1">IF(Table2[[#This Row],[Column17]]="florida",Table2[[#This Row],[Column15]],0)</f>
        <v>37281</v>
      </c>
      <c r="BN76" s="8">
        <f ca="1">IF(Table2[[#This Row],[Column17]]="valmikinagar",Table2[[#This Row],[Column15]],0)</f>
        <v>0</v>
      </c>
      <c r="BO76" s="9">
        <f ca="1">IF(Table2[[#This Row],[Column17]]="gopalganj",Table2[[#This Row],[Column15]],0)</f>
        <v>0</v>
      </c>
      <c r="BP76" s="7">
        <f ca="1">IF(Table2[[#This Row],[Column4]]="teaching",Table2[[#This Row],[Column15]],0)</f>
        <v>0</v>
      </c>
      <c r="BQ76" s="8">
        <f ca="1">IF(Table2[[#This Row],[Column4]]="health",Table2[[#This Row],[Column15]],0)</f>
        <v>0</v>
      </c>
      <c r="BR76" s="8">
        <f ca="1">IF(Table2[[#This Row],[Column4]]="agriculture",Table2[[#This Row],[Column15]],0)</f>
        <v>0</v>
      </c>
      <c r="BS76" s="8">
        <f ca="1">IF(Table2[[#This Row],[Column4]]="IT",Table2[[#This Row],[Column15]],0)</f>
        <v>0</v>
      </c>
      <c r="BT76" s="8">
        <f ca="1">IF(Table2[[#This Row],[Column4]]="construction",Table2[[#This Row],[Column15]],0)</f>
        <v>37281</v>
      </c>
      <c r="BU76" s="9">
        <f ca="1">IF(Table2[[#This Row],[Column4]]="General work",Table2[[#This Row],[Column15]],0)</f>
        <v>0</v>
      </c>
      <c r="BV76" s="19">
        <f ca="1">IF(Table2[[#This Row],[Column27]]&gt;Table2[[#This Row],[Column15]],1,0)</f>
        <v>1</v>
      </c>
      <c r="CC76" s="19">
        <f ca="1">IF(Table2[[#This Row],[Column28]]&gt;$CD$6,Table2[[#This Row],[Column2]],0)</f>
        <v>32</v>
      </c>
    </row>
    <row r="77" spans="2:81" x14ac:dyDescent="0.35">
      <c r="B77">
        <f t="shared" ca="1" si="25"/>
        <v>2</v>
      </c>
      <c r="C77" t="str">
        <f ca="1">IF(B76=1,"men","women")</f>
        <v>women</v>
      </c>
      <c r="D77">
        <f t="shared" ca="1" si="27"/>
        <v>38</v>
      </c>
      <c r="E77">
        <f t="shared" ca="1" si="28"/>
        <v>6</v>
      </c>
      <c r="F77" t="str">
        <f ca="1">VLOOKUP(E77,$K$4:$L$10,2)</f>
        <v>agriculture</v>
      </c>
      <c r="G77">
        <f t="shared" ca="1" si="29"/>
        <v>4</v>
      </c>
      <c r="H77" t="str">
        <f ca="1">VLOOKUP(G77,$N$4:$O$9,2)</f>
        <v>technical</v>
      </c>
      <c r="I77">
        <f t="shared" ca="1" si="30"/>
        <v>0</v>
      </c>
      <c r="J77">
        <f t="shared" ca="1" si="26"/>
        <v>2</v>
      </c>
      <c r="Q77">
        <f t="shared" ca="1" si="31"/>
        <v>56898</v>
      </c>
      <c r="R77">
        <f t="shared" ca="1" si="32"/>
        <v>1</v>
      </c>
      <c r="S77" t="str">
        <f ca="1">VLOOKUP(R77,$Y$7:$Z$20,2)</f>
        <v>bihar</v>
      </c>
      <c r="T77">
        <f t="shared" ca="1" si="18"/>
        <v>341388</v>
      </c>
      <c r="U77">
        <f t="shared" ca="1" si="33"/>
        <v>103926.5496047558</v>
      </c>
      <c r="V77">
        <f t="shared" ca="1" si="19"/>
        <v>88800.568093390335</v>
      </c>
      <c r="W77">
        <f t="shared" ca="1" si="34"/>
        <v>49128</v>
      </c>
      <c r="X77">
        <f t="shared" ca="1" si="20"/>
        <v>10342.194451411749</v>
      </c>
      <c r="AA77">
        <f t="shared" ca="1" si="21"/>
        <v>37249.224025732387</v>
      </c>
      <c r="AB77">
        <f t="shared" ca="1" si="22"/>
        <v>467437.79211912269</v>
      </c>
      <c r="AC77">
        <f t="shared" ca="1" si="23"/>
        <v>163396.74405616755</v>
      </c>
      <c r="AD77">
        <f t="shared" ca="1" si="24"/>
        <v>304041.04806295515</v>
      </c>
      <c r="AF77" s="7">
        <f ca="1">IF(Table2[[#This Row],[Column1]]="men",1,0)</f>
        <v>0</v>
      </c>
      <c r="AG77" s="8">
        <f ca="1">IF(Table2[[#This Row],[Column1]]="women",1,0)</f>
        <v>1</v>
      </c>
      <c r="AH77" s="8"/>
      <c r="AI77" s="8"/>
      <c r="AJ77" s="9"/>
      <c r="AM77" s="7">
        <f ca="1">IF(Table2[[#This Row],[Column4]]="teaching",1,0)</f>
        <v>0</v>
      </c>
      <c r="AN77" s="8">
        <f ca="1">IF(Table2[[#This Row],[Column4]]="health",1,0)</f>
        <v>0</v>
      </c>
      <c r="AO77" s="8">
        <f ca="1">IF(Table2[[#This Row],[Column4]]="agriculture",1,0)</f>
        <v>1</v>
      </c>
      <c r="AP77" s="8">
        <f ca="1">IF(Table2[[#This Row],[Column4]]="IT",1,0)</f>
        <v>0</v>
      </c>
      <c r="AQ77" s="8">
        <f ca="1">IF(Table2[[#This Row],[Column4]]="construction",1,0)</f>
        <v>0</v>
      </c>
      <c r="AR77" s="8">
        <f ca="1">IF(Table2[[#This Row],[Column4]]="General work",1,0)</f>
        <v>0</v>
      </c>
      <c r="AS77" s="9"/>
      <c r="AU77" s="17">
        <f ca="1">Table2[[#This Row],[Column20]]/Table2[[#This Row],[Column8]]</f>
        <v>44400.284046695167</v>
      </c>
      <c r="AW77" s="19">
        <f ca="1">IF(Table2[[#This Row],[Column27]]&gt;$AX$7,1,0)</f>
        <v>1</v>
      </c>
      <c r="AY77" s="21">
        <f ca="1">Table2[[#This Row],[Column19]]/Table2[[#This Row],[Column18]]</f>
        <v>0.30442355795972853</v>
      </c>
      <c r="AZ77" s="7">
        <f t="shared" ca="1" si="35"/>
        <v>0</v>
      </c>
      <c r="BA77" s="8"/>
      <c r="BB77" s="7">
        <f ca="1">IF(Table2[[#This Row],[Column17]]="bihar",Table2[[#This Row],[Column15]],0)</f>
        <v>56898</v>
      </c>
      <c r="BC77" s="8">
        <f ca="1">IF(Table2[[#This Row],[Column17]]="UP",Table2[[#This Row],[Column15]],0)</f>
        <v>0</v>
      </c>
      <c r="BD77" s="8">
        <f ca="1">IF(Table2[[#This Row],[Column17]]="maharashtra",Table2[[#This Row],[Column15]],0)</f>
        <v>0</v>
      </c>
      <c r="BE77" s="8">
        <f ca="1">IF(Table2[[#This Row],[Column17]]="telangana",Table2[[#This Row],[Column15]],0)</f>
        <v>0</v>
      </c>
      <c r="BF77" s="8">
        <f ca="1">IF(Table2[[#This Row],[Column17]]="delhi",Table2[[#This Row],[Column15]],0)</f>
        <v>0</v>
      </c>
      <c r="BG77" s="8">
        <f ca="1">IF(Table2[[#This Row],[Column17]]="goa",Table2[[#This Row],[Column15]],0)</f>
        <v>0</v>
      </c>
      <c r="BH77" s="8">
        <f ca="1">IF(Table2[[#This Row],[Column17]]="kolkata",Table2[[#This Row],[Column15]],0)</f>
        <v>0</v>
      </c>
      <c r="BI77" s="8">
        <f ca="1">IF(Table2[[#This Row],[Column17]]="patna",Table2[[#This Row],[Column15]],0)</f>
        <v>0</v>
      </c>
      <c r="BJ77" s="8">
        <f ca="1">IF(Table2[[#This Row],[Column17]]="simultala",Table2[[#This Row],[Column15]],0)</f>
        <v>0</v>
      </c>
      <c r="BK77" s="8">
        <f ca="1">IF(Table2[[#This Row],[Column17]]="panji",Table2[[#This Row],[Column15]],0)</f>
        <v>0</v>
      </c>
      <c r="BL77" s="8">
        <f ca="1">IF(Table2[[#This Row],[Column17]]="bangalore",Table2[[#This Row],[Column15]],0)</f>
        <v>0</v>
      </c>
      <c r="BM77" s="8">
        <f ca="1">IF(Table2[[#This Row],[Column17]]="florida",Table2[[#This Row],[Column15]],0)</f>
        <v>0</v>
      </c>
      <c r="BN77" s="8">
        <f ca="1">IF(Table2[[#This Row],[Column17]]="valmikinagar",Table2[[#This Row],[Column15]],0)</f>
        <v>0</v>
      </c>
      <c r="BO77" s="9">
        <f ca="1">IF(Table2[[#This Row],[Column17]]="gopalganj",Table2[[#This Row],[Column15]],0)</f>
        <v>0</v>
      </c>
      <c r="BP77" s="7">
        <f ca="1">IF(Table2[[#This Row],[Column4]]="teaching",Table2[[#This Row],[Column15]],0)</f>
        <v>0</v>
      </c>
      <c r="BQ77" s="8">
        <f ca="1">IF(Table2[[#This Row],[Column4]]="health",Table2[[#This Row],[Column15]],0)</f>
        <v>0</v>
      </c>
      <c r="BR77" s="8">
        <f ca="1">IF(Table2[[#This Row],[Column4]]="agriculture",Table2[[#This Row],[Column15]],0)</f>
        <v>56898</v>
      </c>
      <c r="BS77" s="8">
        <f ca="1">IF(Table2[[#This Row],[Column4]]="IT",Table2[[#This Row],[Column15]],0)</f>
        <v>0</v>
      </c>
      <c r="BT77" s="8">
        <f ca="1">IF(Table2[[#This Row],[Column4]]="construction",Table2[[#This Row],[Column15]],0)</f>
        <v>0</v>
      </c>
      <c r="BU77" s="9">
        <f ca="1">IF(Table2[[#This Row],[Column4]]="General work",Table2[[#This Row],[Column15]],0)</f>
        <v>0</v>
      </c>
      <c r="BV77" s="19">
        <f ca="1">IF(Table2[[#This Row],[Column27]]&gt;Table2[[#This Row],[Column15]],1,0)</f>
        <v>1</v>
      </c>
      <c r="CC77" s="19">
        <f ca="1">IF(Table2[[#This Row],[Column28]]&gt;$CD$6,Table2[[#This Row],[Column2]],0)</f>
        <v>38</v>
      </c>
    </row>
    <row r="78" spans="2:81" x14ac:dyDescent="0.35">
      <c r="B78">
        <f t="shared" ca="1" si="25"/>
        <v>2</v>
      </c>
      <c r="C78" t="str">
        <f ca="1">IF(B77=1,"men","women")</f>
        <v>women</v>
      </c>
      <c r="D78">
        <f t="shared" ca="1" si="27"/>
        <v>28</v>
      </c>
      <c r="E78">
        <f t="shared" ca="1" si="28"/>
        <v>5</v>
      </c>
      <c r="F78" t="str">
        <f ca="1">VLOOKUP(E78,$K$4:$L$10,2)</f>
        <v>General work</v>
      </c>
      <c r="G78">
        <f t="shared" ca="1" si="29"/>
        <v>4</v>
      </c>
      <c r="H78" t="str">
        <f ca="1">VLOOKUP(G78,$N$4:$O$9,2)</f>
        <v>technical</v>
      </c>
      <c r="I78">
        <f t="shared" ca="1" si="30"/>
        <v>2</v>
      </c>
      <c r="J78">
        <f t="shared" ca="1" si="26"/>
        <v>1</v>
      </c>
      <c r="Q78">
        <f t="shared" ca="1" si="31"/>
        <v>27735</v>
      </c>
      <c r="R78">
        <f t="shared" ca="1" si="32"/>
        <v>7</v>
      </c>
      <c r="S78" t="str">
        <f ca="1">VLOOKUP(R78,$Y$7:$Z$20,2)</f>
        <v>kolkata</v>
      </c>
      <c r="T78">
        <f t="shared" ca="1" si="18"/>
        <v>166410</v>
      </c>
      <c r="U78">
        <f t="shared" ca="1" si="33"/>
        <v>60844.424367663538</v>
      </c>
      <c r="V78">
        <f t="shared" ca="1" si="19"/>
        <v>6150.8623837698005</v>
      </c>
      <c r="W78">
        <f t="shared" ca="1" si="34"/>
        <v>2592</v>
      </c>
      <c r="X78">
        <f t="shared" ca="1" si="20"/>
        <v>39464.559716621225</v>
      </c>
      <c r="AA78">
        <f t="shared" ca="1" si="21"/>
        <v>15138.434113684856</v>
      </c>
      <c r="AB78">
        <f t="shared" ca="1" si="22"/>
        <v>187699.29649745466</v>
      </c>
      <c r="AC78">
        <f t="shared" ca="1" si="23"/>
        <v>102900.98408428476</v>
      </c>
      <c r="AD78">
        <f t="shared" ca="1" si="24"/>
        <v>84798.312413169901</v>
      </c>
      <c r="AF78" s="7">
        <f ca="1">IF(Table2[[#This Row],[Column1]]="men",1,0)</f>
        <v>0</v>
      </c>
      <c r="AG78" s="8">
        <f ca="1">IF(Table2[[#This Row],[Column1]]="women",1,0)</f>
        <v>1</v>
      </c>
      <c r="AH78" s="8"/>
      <c r="AI78" s="8"/>
      <c r="AJ78" s="9"/>
      <c r="AM78" s="7">
        <f ca="1">IF(Table2[[#This Row],[Column4]]="teaching",1,0)</f>
        <v>0</v>
      </c>
      <c r="AN78" s="8">
        <f ca="1">IF(Table2[[#This Row],[Column4]]="health",1,0)</f>
        <v>0</v>
      </c>
      <c r="AO78" s="8">
        <f ca="1">IF(Table2[[#This Row],[Column4]]="agriculture",1,0)</f>
        <v>0</v>
      </c>
      <c r="AP78" s="8">
        <f ca="1">IF(Table2[[#This Row],[Column4]]="IT",1,0)</f>
        <v>0</v>
      </c>
      <c r="AQ78" s="8">
        <f ca="1">IF(Table2[[#This Row],[Column4]]="construction",1,0)</f>
        <v>0</v>
      </c>
      <c r="AR78" s="8">
        <f ca="1">IF(Table2[[#This Row],[Column4]]="General work",1,0)</f>
        <v>1</v>
      </c>
      <c r="AS78" s="9"/>
      <c r="AU78" s="17">
        <f ca="1">Table2[[#This Row],[Column20]]/Table2[[#This Row],[Column8]]</f>
        <v>6150.8623837698005</v>
      </c>
      <c r="AW78" s="19">
        <f ca="1">IF(Table2[[#This Row],[Column27]]&gt;$AX$7,1,0)</f>
        <v>1</v>
      </c>
      <c r="AY78" s="21">
        <f ca="1">Table2[[#This Row],[Column19]]/Table2[[#This Row],[Column18]]</f>
        <v>0.36562961581433528</v>
      </c>
      <c r="AZ78" s="7">
        <f t="shared" ca="1" si="35"/>
        <v>0</v>
      </c>
      <c r="BA78" s="8"/>
      <c r="BB78" s="7">
        <f ca="1">IF(Table2[[#This Row],[Column17]]="bihar",Table2[[#This Row],[Column15]],0)</f>
        <v>0</v>
      </c>
      <c r="BC78" s="8">
        <f ca="1">IF(Table2[[#This Row],[Column17]]="UP",Table2[[#This Row],[Column15]],0)</f>
        <v>0</v>
      </c>
      <c r="BD78" s="8">
        <f ca="1">IF(Table2[[#This Row],[Column17]]="maharashtra",Table2[[#This Row],[Column15]],0)</f>
        <v>0</v>
      </c>
      <c r="BE78" s="8">
        <f ca="1">IF(Table2[[#This Row],[Column17]]="telangana",Table2[[#This Row],[Column15]],0)</f>
        <v>0</v>
      </c>
      <c r="BF78" s="8">
        <f ca="1">IF(Table2[[#This Row],[Column17]]="delhi",Table2[[#This Row],[Column15]],0)</f>
        <v>0</v>
      </c>
      <c r="BG78" s="8">
        <f ca="1">IF(Table2[[#This Row],[Column17]]="goa",Table2[[#This Row],[Column15]],0)</f>
        <v>0</v>
      </c>
      <c r="BH78" s="8">
        <f ca="1">IF(Table2[[#This Row],[Column17]]="kolkata",Table2[[#This Row],[Column15]],0)</f>
        <v>27735</v>
      </c>
      <c r="BI78" s="8">
        <f ca="1">IF(Table2[[#This Row],[Column17]]="patna",Table2[[#This Row],[Column15]],0)</f>
        <v>0</v>
      </c>
      <c r="BJ78" s="8">
        <f ca="1">IF(Table2[[#This Row],[Column17]]="simultala",Table2[[#This Row],[Column15]],0)</f>
        <v>0</v>
      </c>
      <c r="BK78" s="8">
        <f ca="1">IF(Table2[[#This Row],[Column17]]="panji",Table2[[#This Row],[Column15]],0)</f>
        <v>0</v>
      </c>
      <c r="BL78" s="8">
        <f ca="1">IF(Table2[[#This Row],[Column17]]="bangalore",Table2[[#This Row],[Column15]],0)</f>
        <v>0</v>
      </c>
      <c r="BM78" s="8">
        <f ca="1">IF(Table2[[#This Row],[Column17]]="florida",Table2[[#This Row],[Column15]],0)</f>
        <v>0</v>
      </c>
      <c r="BN78" s="8">
        <f ca="1">IF(Table2[[#This Row],[Column17]]="valmikinagar",Table2[[#This Row],[Column15]],0)</f>
        <v>0</v>
      </c>
      <c r="BO78" s="9">
        <f ca="1">IF(Table2[[#This Row],[Column17]]="gopalganj",Table2[[#This Row],[Column15]],0)</f>
        <v>0</v>
      </c>
      <c r="BP78" s="7">
        <f ca="1">IF(Table2[[#This Row],[Column4]]="teaching",Table2[[#This Row],[Column15]],0)</f>
        <v>0</v>
      </c>
      <c r="BQ78" s="8">
        <f ca="1">IF(Table2[[#This Row],[Column4]]="health",Table2[[#This Row],[Column15]],0)</f>
        <v>0</v>
      </c>
      <c r="BR78" s="8">
        <f ca="1">IF(Table2[[#This Row],[Column4]]="agriculture",Table2[[#This Row],[Column15]],0)</f>
        <v>0</v>
      </c>
      <c r="BS78" s="8">
        <f ca="1">IF(Table2[[#This Row],[Column4]]="IT",Table2[[#This Row],[Column15]],0)</f>
        <v>0</v>
      </c>
      <c r="BT78" s="8">
        <f ca="1">IF(Table2[[#This Row],[Column4]]="construction",Table2[[#This Row],[Column15]],0)</f>
        <v>0</v>
      </c>
      <c r="BU78" s="9">
        <f ca="1">IF(Table2[[#This Row],[Column4]]="General work",Table2[[#This Row],[Column15]],0)</f>
        <v>27735</v>
      </c>
      <c r="BV78" s="19">
        <f ca="1">IF(Table2[[#This Row],[Column27]]&gt;Table2[[#This Row],[Column15]],1,0)</f>
        <v>1</v>
      </c>
      <c r="CC78" s="19">
        <f ca="1">IF(Table2[[#This Row],[Column28]]&gt;$CD$6,Table2[[#This Row],[Column2]],0)</f>
        <v>28</v>
      </c>
    </row>
    <row r="79" spans="2:81" x14ac:dyDescent="0.35">
      <c r="B79">
        <f t="shared" ca="1" si="25"/>
        <v>1</v>
      </c>
      <c r="C79" t="str">
        <f ca="1">IF(B78=1,"men","women")</f>
        <v>women</v>
      </c>
      <c r="D79">
        <f t="shared" ca="1" si="27"/>
        <v>37</v>
      </c>
      <c r="E79">
        <f t="shared" ca="1" si="28"/>
        <v>6</v>
      </c>
      <c r="F79" t="str">
        <f ca="1">VLOOKUP(E79,$K$4:$L$10,2)</f>
        <v>agriculture</v>
      </c>
      <c r="G79">
        <f t="shared" ca="1" si="29"/>
        <v>3</v>
      </c>
      <c r="H79" t="str">
        <f ca="1">VLOOKUP(G79,$N$4:$O$9,2)</f>
        <v>university</v>
      </c>
      <c r="I79">
        <f t="shared" ca="1" si="30"/>
        <v>2</v>
      </c>
      <c r="J79">
        <f t="shared" ca="1" si="26"/>
        <v>1</v>
      </c>
      <c r="Q79">
        <f t="shared" ca="1" si="31"/>
        <v>76041</v>
      </c>
      <c r="R79">
        <f t="shared" ca="1" si="32"/>
        <v>3</v>
      </c>
      <c r="S79" t="str">
        <f ca="1">VLOOKUP(R79,$Y$7:$Z$20,2)</f>
        <v>maharashtra</v>
      </c>
      <c r="T79">
        <f t="shared" ca="1" si="18"/>
        <v>456246</v>
      </c>
      <c r="U79">
        <f t="shared" ca="1" si="33"/>
        <v>416439.29893879604</v>
      </c>
      <c r="V79">
        <f t="shared" ca="1" si="19"/>
        <v>14379.356837855701</v>
      </c>
      <c r="W79">
        <f t="shared" ca="1" si="34"/>
        <v>8110</v>
      </c>
      <c r="X79">
        <f t="shared" ca="1" si="20"/>
        <v>65376.007110917533</v>
      </c>
      <c r="AA79">
        <f t="shared" ca="1" si="21"/>
        <v>56431.471168201693</v>
      </c>
      <c r="AB79">
        <f t="shared" ca="1" si="22"/>
        <v>527056.82800605742</v>
      </c>
      <c r="AC79">
        <f t="shared" ca="1" si="23"/>
        <v>489925.30604971357</v>
      </c>
      <c r="AD79">
        <f t="shared" ca="1" si="24"/>
        <v>37131.521956343844</v>
      </c>
      <c r="AF79" s="7">
        <f ca="1">IF(Table2[[#This Row],[Column1]]="men",1,0)</f>
        <v>0</v>
      </c>
      <c r="AG79" s="8">
        <f ca="1">IF(Table2[[#This Row],[Column1]]="women",1,0)</f>
        <v>1</v>
      </c>
      <c r="AH79" s="8"/>
      <c r="AI79" s="8"/>
      <c r="AJ79" s="9"/>
      <c r="AM79" s="7">
        <f ca="1">IF(Table2[[#This Row],[Column4]]="teaching",1,0)</f>
        <v>0</v>
      </c>
      <c r="AN79" s="8">
        <f ca="1">IF(Table2[[#This Row],[Column4]]="health",1,0)</f>
        <v>0</v>
      </c>
      <c r="AO79" s="8">
        <f ca="1">IF(Table2[[#This Row],[Column4]]="agriculture",1,0)</f>
        <v>1</v>
      </c>
      <c r="AP79" s="8">
        <f ca="1">IF(Table2[[#This Row],[Column4]]="IT",1,0)</f>
        <v>0</v>
      </c>
      <c r="AQ79" s="8">
        <f ca="1">IF(Table2[[#This Row],[Column4]]="construction",1,0)</f>
        <v>0</v>
      </c>
      <c r="AR79" s="8">
        <f ca="1">IF(Table2[[#This Row],[Column4]]="General work",1,0)</f>
        <v>0</v>
      </c>
      <c r="AS79" s="9"/>
      <c r="AU79" s="17">
        <f ca="1">Table2[[#This Row],[Column20]]/Table2[[#This Row],[Column8]]</f>
        <v>14379.356837855701</v>
      </c>
      <c r="AW79" s="19">
        <f ca="1">IF(Table2[[#This Row],[Column27]]&gt;$AX$7,1,0)</f>
        <v>1</v>
      </c>
      <c r="AY79" s="21">
        <f ca="1">Table2[[#This Row],[Column19]]/Table2[[#This Row],[Column18]]</f>
        <v>0.91275167111338196</v>
      </c>
      <c r="AZ79" s="7">
        <f t="shared" ca="1" si="35"/>
        <v>0</v>
      </c>
      <c r="BA79" s="8"/>
      <c r="BB79" s="7">
        <f ca="1">IF(Table2[[#This Row],[Column17]]="bihar",Table2[[#This Row],[Column15]],0)</f>
        <v>0</v>
      </c>
      <c r="BC79" s="8">
        <f ca="1">IF(Table2[[#This Row],[Column17]]="UP",Table2[[#This Row],[Column15]],0)</f>
        <v>0</v>
      </c>
      <c r="BD79" s="8">
        <f ca="1">IF(Table2[[#This Row],[Column17]]="maharashtra",Table2[[#This Row],[Column15]],0)</f>
        <v>76041</v>
      </c>
      <c r="BE79" s="8">
        <f ca="1">IF(Table2[[#This Row],[Column17]]="telangana",Table2[[#This Row],[Column15]],0)</f>
        <v>0</v>
      </c>
      <c r="BF79" s="8">
        <f ca="1">IF(Table2[[#This Row],[Column17]]="delhi",Table2[[#This Row],[Column15]],0)</f>
        <v>0</v>
      </c>
      <c r="BG79" s="8">
        <f ca="1">IF(Table2[[#This Row],[Column17]]="goa",Table2[[#This Row],[Column15]],0)</f>
        <v>0</v>
      </c>
      <c r="BH79" s="8">
        <f ca="1">IF(Table2[[#This Row],[Column17]]="kolkata",Table2[[#This Row],[Column15]],0)</f>
        <v>0</v>
      </c>
      <c r="BI79" s="8">
        <f ca="1">IF(Table2[[#This Row],[Column17]]="patna",Table2[[#This Row],[Column15]],0)</f>
        <v>0</v>
      </c>
      <c r="BJ79" s="8">
        <f ca="1">IF(Table2[[#This Row],[Column17]]="simultala",Table2[[#This Row],[Column15]],0)</f>
        <v>0</v>
      </c>
      <c r="BK79" s="8">
        <f ca="1">IF(Table2[[#This Row],[Column17]]="panji",Table2[[#This Row],[Column15]],0)</f>
        <v>0</v>
      </c>
      <c r="BL79" s="8">
        <f ca="1">IF(Table2[[#This Row],[Column17]]="bangalore",Table2[[#This Row],[Column15]],0)</f>
        <v>0</v>
      </c>
      <c r="BM79" s="8">
        <f ca="1">IF(Table2[[#This Row],[Column17]]="florida",Table2[[#This Row],[Column15]],0)</f>
        <v>0</v>
      </c>
      <c r="BN79" s="8">
        <f ca="1">IF(Table2[[#This Row],[Column17]]="valmikinagar",Table2[[#This Row],[Column15]],0)</f>
        <v>0</v>
      </c>
      <c r="BO79" s="9">
        <f ca="1">IF(Table2[[#This Row],[Column17]]="gopalganj",Table2[[#This Row],[Column15]],0)</f>
        <v>0</v>
      </c>
      <c r="BP79" s="7">
        <f ca="1">IF(Table2[[#This Row],[Column4]]="teaching",Table2[[#This Row],[Column15]],0)</f>
        <v>0</v>
      </c>
      <c r="BQ79" s="8">
        <f ca="1">IF(Table2[[#This Row],[Column4]]="health",Table2[[#This Row],[Column15]],0)</f>
        <v>0</v>
      </c>
      <c r="BR79" s="8">
        <f ca="1">IF(Table2[[#This Row],[Column4]]="agriculture",Table2[[#This Row],[Column15]],0)</f>
        <v>76041</v>
      </c>
      <c r="BS79" s="8">
        <f ca="1">IF(Table2[[#This Row],[Column4]]="IT",Table2[[#This Row],[Column15]],0)</f>
        <v>0</v>
      </c>
      <c r="BT79" s="8">
        <f ca="1">IF(Table2[[#This Row],[Column4]]="construction",Table2[[#This Row],[Column15]],0)</f>
        <v>0</v>
      </c>
      <c r="BU79" s="9">
        <f ca="1">IF(Table2[[#This Row],[Column4]]="General work",Table2[[#This Row],[Column15]],0)</f>
        <v>0</v>
      </c>
      <c r="BV79" s="19">
        <f ca="1">IF(Table2[[#This Row],[Column27]]&gt;Table2[[#This Row],[Column15]],1,0)</f>
        <v>1</v>
      </c>
      <c r="CC79" s="19">
        <f ca="1">IF(Table2[[#This Row],[Column28]]&gt;$CD$6,Table2[[#This Row],[Column2]],0)</f>
        <v>37</v>
      </c>
    </row>
    <row r="80" spans="2:81" x14ac:dyDescent="0.35">
      <c r="B80">
        <f t="shared" ca="1" si="25"/>
        <v>2</v>
      </c>
      <c r="C80" t="str">
        <f ca="1">IF(B79=1,"men","women")</f>
        <v>men</v>
      </c>
      <c r="D80">
        <f t="shared" ca="1" si="27"/>
        <v>25</v>
      </c>
      <c r="E80">
        <f t="shared" ca="1" si="28"/>
        <v>5</v>
      </c>
      <c r="F80" t="str">
        <f ca="1">VLOOKUP(E80,$K$4:$L$10,2)</f>
        <v>General work</v>
      </c>
      <c r="G80">
        <f t="shared" ca="1" si="29"/>
        <v>4</v>
      </c>
      <c r="H80" t="str">
        <f ca="1">VLOOKUP(G80,$N$4:$O$9,2)</f>
        <v>technical</v>
      </c>
      <c r="I80">
        <f t="shared" ca="1" si="30"/>
        <v>1</v>
      </c>
      <c r="J80">
        <f t="shared" ca="1" si="26"/>
        <v>2</v>
      </c>
      <c r="Q80">
        <f t="shared" ca="1" si="31"/>
        <v>85328</v>
      </c>
      <c r="R80">
        <f t="shared" ca="1" si="32"/>
        <v>14</v>
      </c>
      <c r="S80" t="str">
        <f ca="1">VLOOKUP(R80,$Y$7:$Z$20,2)</f>
        <v>gopalganj</v>
      </c>
      <c r="T80">
        <f t="shared" ca="1" si="18"/>
        <v>426640</v>
      </c>
      <c r="U80">
        <f t="shared" ca="1" si="33"/>
        <v>172112.11188690009</v>
      </c>
      <c r="V80">
        <f t="shared" ca="1" si="19"/>
        <v>61334.111571765978</v>
      </c>
      <c r="W80">
        <f t="shared" ca="1" si="34"/>
        <v>24033</v>
      </c>
      <c r="X80">
        <f t="shared" ca="1" si="20"/>
        <v>44300.686021667621</v>
      </c>
      <c r="AA80">
        <f t="shared" ca="1" si="21"/>
        <v>90619.894118265787</v>
      </c>
      <c r="AB80">
        <f t="shared" ca="1" si="22"/>
        <v>578594.0056900318</v>
      </c>
      <c r="AC80">
        <f t="shared" ca="1" si="23"/>
        <v>240445.79790856771</v>
      </c>
      <c r="AD80">
        <f t="shared" ca="1" si="24"/>
        <v>338148.20778146409</v>
      </c>
      <c r="AF80" s="7">
        <f ca="1">IF(Table2[[#This Row],[Column1]]="men",1,0)</f>
        <v>1</v>
      </c>
      <c r="AG80" s="8">
        <f ca="1">IF(Table2[[#This Row],[Column1]]="women",1,0)</f>
        <v>0</v>
      </c>
      <c r="AH80" s="8"/>
      <c r="AI80" s="8"/>
      <c r="AJ80" s="9"/>
      <c r="AM80" s="7">
        <f ca="1">IF(Table2[[#This Row],[Column4]]="teaching",1,0)</f>
        <v>0</v>
      </c>
      <c r="AN80" s="8">
        <f ca="1">IF(Table2[[#This Row],[Column4]]="health",1,0)</f>
        <v>0</v>
      </c>
      <c r="AO80" s="8">
        <f ca="1">IF(Table2[[#This Row],[Column4]]="agriculture",1,0)</f>
        <v>0</v>
      </c>
      <c r="AP80" s="8">
        <f ca="1">IF(Table2[[#This Row],[Column4]]="IT",1,0)</f>
        <v>0</v>
      </c>
      <c r="AQ80" s="8">
        <f ca="1">IF(Table2[[#This Row],[Column4]]="construction",1,0)</f>
        <v>0</v>
      </c>
      <c r="AR80" s="8">
        <f ca="1">IF(Table2[[#This Row],[Column4]]="General work",1,0)</f>
        <v>1</v>
      </c>
      <c r="AS80" s="9"/>
      <c r="AU80" s="17">
        <f ca="1">Table2[[#This Row],[Column20]]/Table2[[#This Row],[Column8]]</f>
        <v>30667.055785882989</v>
      </c>
      <c r="AW80" s="19">
        <f ca="1">IF(Table2[[#This Row],[Column27]]&gt;$AX$7,1,0)</f>
        <v>1</v>
      </c>
      <c r="AY80" s="21">
        <f ca="1">Table2[[#This Row],[Column19]]/Table2[[#This Row],[Column18]]</f>
        <v>0.40341297554589373</v>
      </c>
      <c r="AZ80" s="7">
        <f t="shared" ca="1" si="35"/>
        <v>0</v>
      </c>
      <c r="BA80" s="8"/>
      <c r="BB80" s="7">
        <f ca="1">IF(Table2[[#This Row],[Column17]]="bihar",Table2[[#This Row],[Column15]],0)</f>
        <v>0</v>
      </c>
      <c r="BC80" s="8">
        <f ca="1">IF(Table2[[#This Row],[Column17]]="UP",Table2[[#This Row],[Column15]],0)</f>
        <v>0</v>
      </c>
      <c r="BD80" s="8">
        <f ca="1">IF(Table2[[#This Row],[Column17]]="maharashtra",Table2[[#This Row],[Column15]],0)</f>
        <v>0</v>
      </c>
      <c r="BE80" s="8">
        <f ca="1">IF(Table2[[#This Row],[Column17]]="telangana",Table2[[#This Row],[Column15]],0)</f>
        <v>0</v>
      </c>
      <c r="BF80" s="8">
        <f ca="1">IF(Table2[[#This Row],[Column17]]="delhi",Table2[[#This Row],[Column15]],0)</f>
        <v>0</v>
      </c>
      <c r="BG80" s="8">
        <f ca="1">IF(Table2[[#This Row],[Column17]]="goa",Table2[[#This Row],[Column15]],0)</f>
        <v>0</v>
      </c>
      <c r="BH80" s="8">
        <f ca="1">IF(Table2[[#This Row],[Column17]]="kolkata",Table2[[#This Row],[Column15]],0)</f>
        <v>0</v>
      </c>
      <c r="BI80" s="8">
        <f ca="1">IF(Table2[[#This Row],[Column17]]="patna",Table2[[#This Row],[Column15]],0)</f>
        <v>0</v>
      </c>
      <c r="BJ80" s="8">
        <f ca="1">IF(Table2[[#This Row],[Column17]]="simultala",Table2[[#This Row],[Column15]],0)</f>
        <v>0</v>
      </c>
      <c r="BK80" s="8">
        <f ca="1">IF(Table2[[#This Row],[Column17]]="panji",Table2[[#This Row],[Column15]],0)</f>
        <v>0</v>
      </c>
      <c r="BL80" s="8">
        <f ca="1">IF(Table2[[#This Row],[Column17]]="bangalore",Table2[[#This Row],[Column15]],0)</f>
        <v>0</v>
      </c>
      <c r="BM80" s="8">
        <f ca="1">IF(Table2[[#This Row],[Column17]]="florida",Table2[[#This Row],[Column15]],0)</f>
        <v>0</v>
      </c>
      <c r="BN80" s="8">
        <f ca="1">IF(Table2[[#This Row],[Column17]]="valmikinagar",Table2[[#This Row],[Column15]],0)</f>
        <v>0</v>
      </c>
      <c r="BO80" s="9">
        <f ca="1">IF(Table2[[#This Row],[Column17]]="gopalganj",Table2[[#This Row],[Column15]],0)</f>
        <v>85328</v>
      </c>
      <c r="BP80" s="7">
        <f ca="1">IF(Table2[[#This Row],[Column4]]="teaching",Table2[[#This Row],[Column15]],0)</f>
        <v>0</v>
      </c>
      <c r="BQ80" s="8">
        <f ca="1">IF(Table2[[#This Row],[Column4]]="health",Table2[[#This Row],[Column15]],0)</f>
        <v>0</v>
      </c>
      <c r="BR80" s="8">
        <f ca="1">IF(Table2[[#This Row],[Column4]]="agriculture",Table2[[#This Row],[Column15]],0)</f>
        <v>0</v>
      </c>
      <c r="BS80" s="8">
        <f ca="1">IF(Table2[[#This Row],[Column4]]="IT",Table2[[#This Row],[Column15]],0)</f>
        <v>0</v>
      </c>
      <c r="BT80" s="8">
        <f ca="1">IF(Table2[[#This Row],[Column4]]="construction",Table2[[#This Row],[Column15]],0)</f>
        <v>0</v>
      </c>
      <c r="BU80" s="9">
        <f ca="1">IF(Table2[[#This Row],[Column4]]="General work",Table2[[#This Row],[Column15]],0)</f>
        <v>85328</v>
      </c>
      <c r="BV80" s="19">
        <f ca="1">IF(Table2[[#This Row],[Column27]]&gt;Table2[[#This Row],[Column15]],1,0)</f>
        <v>1</v>
      </c>
      <c r="CC80" s="19">
        <f ca="1">IF(Table2[[#This Row],[Column28]]&gt;$CD$6,Table2[[#This Row],[Column2]],0)</f>
        <v>25</v>
      </c>
    </row>
    <row r="81" spans="2:81" x14ac:dyDescent="0.35">
      <c r="B81">
        <f t="shared" ca="1" si="25"/>
        <v>2</v>
      </c>
      <c r="C81" t="str">
        <f ca="1">IF(B80=1,"men","women")</f>
        <v>women</v>
      </c>
      <c r="D81">
        <f t="shared" ca="1" si="27"/>
        <v>28</v>
      </c>
      <c r="E81">
        <f t="shared" ca="1" si="28"/>
        <v>6</v>
      </c>
      <c r="F81" t="str">
        <f ca="1">VLOOKUP(E81,$K$4:$L$10,2)</f>
        <v>agriculture</v>
      </c>
      <c r="G81">
        <f t="shared" ca="1" si="29"/>
        <v>3</v>
      </c>
      <c r="H81" t="str">
        <f ca="1">VLOOKUP(G81,$N$4:$O$9,2)</f>
        <v>university</v>
      </c>
      <c r="I81">
        <f t="shared" ca="1" si="30"/>
        <v>2</v>
      </c>
      <c r="J81">
        <f t="shared" ca="1" si="26"/>
        <v>2</v>
      </c>
      <c r="Q81">
        <f t="shared" ca="1" si="31"/>
        <v>73668</v>
      </c>
      <c r="R81">
        <f t="shared" ca="1" si="32"/>
        <v>10</v>
      </c>
      <c r="S81" t="str">
        <f ca="1">VLOOKUP(R81,$Y$7:$Z$20,2)</f>
        <v>panji</v>
      </c>
      <c r="T81">
        <f t="shared" ca="1" si="18"/>
        <v>294672</v>
      </c>
      <c r="U81">
        <f t="shared" ca="1" si="33"/>
        <v>280005.54952017037</v>
      </c>
      <c r="V81">
        <f t="shared" ca="1" si="19"/>
        <v>67004.019726702245</v>
      </c>
      <c r="W81">
        <f t="shared" ca="1" si="34"/>
        <v>2135</v>
      </c>
      <c r="X81">
        <f t="shared" ca="1" si="20"/>
        <v>127670.11697369935</v>
      </c>
      <c r="AA81">
        <f t="shared" ca="1" si="21"/>
        <v>66153.854934993506</v>
      </c>
      <c r="AB81">
        <f t="shared" ca="1" si="22"/>
        <v>427829.87466169574</v>
      </c>
      <c r="AC81">
        <f t="shared" ca="1" si="23"/>
        <v>409810.66649386974</v>
      </c>
      <c r="AD81">
        <f t="shared" ca="1" si="24"/>
        <v>18019.208167826</v>
      </c>
      <c r="AF81" s="7">
        <f ca="1">IF(Table2[[#This Row],[Column1]]="men",1,0)</f>
        <v>0</v>
      </c>
      <c r="AG81" s="8">
        <f ca="1">IF(Table2[[#This Row],[Column1]]="women",1,0)</f>
        <v>1</v>
      </c>
      <c r="AH81" s="8"/>
      <c r="AI81" s="8"/>
      <c r="AJ81" s="9"/>
      <c r="AM81" s="7">
        <f ca="1">IF(Table2[[#This Row],[Column4]]="teaching",1,0)</f>
        <v>0</v>
      </c>
      <c r="AN81" s="8">
        <f ca="1">IF(Table2[[#This Row],[Column4]]="health",1,0)</f>
        <v>0</v>
      </c>
      <c r="AO81" s="8">
        <f ca="1">IF(Table2[[#This Row],[Column4]]="agriculture",1,0)</f>
        <v>1</v>
      </c>
      <c r="AP81" s="8">
        <f ca="1">IF(Table2[[#This Row],[Column4]]="IT",1,0)</f>
        <v>0</v>
      </c>
      <c r="AQ81" s="8">
        <f ca="1">IF(Table2[[#This Row],[Column4]]="construction",1,0)</f>
        <v>0</v>
      </c>
      <c r="AR81" s="8">
        <f ca="1">IF(Table2[[#This Row],[Column4]]="General work",1,0)</f>
        <v>0</v>
      </c>
      <c r="AS81" s="9"/>
      <c r="AU81" s="17">
        <f ca="1">Table2[[#This Row],[Column20]]/Table2[[#This Row],[Column8]]</f>
        <v>33502.009863351122</v>
      </c>
      <c r="AW81" s="19">
        <f ca="1">IF(Table2[[#This Row],[Column27]]&gt;$AX$7,1,0)</f>
        <v>1</v>
      </c>
      <c r="AY81" s="21">
        <f ca="1">Table2[[#This Row],[Column19]]/Table2[[#This Row],[Column18]]</f>
        <v>0.95022787886249926</v>
      </c>
      <c r="AZ81" s="7">
        <f t="shared" ca="1" si="35"/>
        <v>0</v>
      </c>
      <c r="BA81" s="8"/>
      <c r="BB81" s="7">
        <f ca="1">IF(Table2[[#This Row],[Column17]]="bihar",Table2[[#This Row],[Column15]],0)</f>
        <v>0</v>
      </c>
      <c r="BC81" s="8">
        <f ca="1">IF(Table2[[#This Row],[Column17]]="UP",Table2[[#This Row],[Column15]],0)</f>
        <v>0</v>
      </c>
      <c r="BD81" s="8">
        <f ca="1">IF(Table2[[#This Row],[Column17]]="maharashtra",Table2[[#This Row],[Column15]],0)</f>
        <v>0</v>
      </c>
      <c r="BE81" s="8">
        <f ca="1">IF(Table2[[#This Row],[Column17]]="telangana",Table2[[#This Row],[Column15]],0)</f>
        <v>0</v>
      </c>
      <c r="BF81" s="8">
        <f ca="1">IF(Table2[[#This Row],[Column17]]="delhi",Table2[[#This Row],[Column15]],0)</f>
        <v>0</v>
      </c>
      <c r="BG81" s="8">
        <f ca="1">IF(Table2[[#This Row],[Column17]]="goa",Table2[[#This Row],[Column15]],0)</f>
        <v>0</v>
      </c>
      <c r="BH81" s="8">
        <f ca="1">IF(Table2[[#This Row],[Column17]]="kolkata",Table2[[#This Row],[Column15]],0)</f>
        <v>0</v>
      </c>
      <c r="BI81" s="8">
        <f ca="1">IF(Table2[[#This Row],[Column17]]="patna",Table2[[#This Row],[Column15]],0)</f>
        <v>0</v>
      </c>
      <c r="BJ81" s="8">
        <f ca="1">IF(Table2[[#This Row],[Column17]]="simultala",Table2[[#This Row],[Column15]],0)</f>
        <v>0</v>
      </c>
      <c r="BK81" s="8">
        <f ca="1">IF(Table2[[#This Row],[Column17]]="panji",Table2[[#This Row],[Column15]],0)</f>
        <v>73668</v>
      </c>
      <c r="BL81" s="8">
        <f ca="1">IF(Table2[[#This Row],[Column17]]="bangalore",Table2[[#This Row],[Column15]],0)</f>
        <v>0</v>
      </c>
      <c r="BM81" s="8">
        <f ca="1">IF(Table2[[#This Row],[Column17]]="florida",Table2[[#This Row],[Column15]],0)</f>
        <v>0</v>
      </c>
      <c r="BN81" s="8">
        <f ca="1">IF(Table2[[#This Row],[Column17]]="valmikinagar",Table2[[#This Row],[Column15]],0)</f>
        <v>0</v>
      </c>
      <c r="BO81" s="9">
        <f ca="1">IF(Table2[[#This Row],[Column17]]="gopalganj",Table2[[#This Row],[Column15]],0)</f>
        <v>0</v>
      </c>
      <c r="BP81" s="7">
        <f ca="1">IF(Table2[[#This Row],[Column4]]="teaching",Table2[[#This Row],[Column15]],0)</f>
        <v>0</v>
      </c>
      <c r="BQ81" s="8">
        <f ca="1">IF(Table2[[#This Row],[Column4]]="health",Table2[[#This Row],[Column15]],0)</f>
        <v>0</v>
      </c>
      <c r="BR81" s="8">
        <f ca="1">IF(Table2[[#This Row],[Column4]]="agriculture",Table2[[#This Row],[Column15]],0)</f>
        <v>73668</v>
      </c>
      <c r="BS81" s="8">
        <f ca="1">IF(Table2[[#This Row],[Column4]]="IT",Table2[[#This Row],[Column15]],0)</f>
        <v>0</v>
      </c>
      <c r="BT81" s="8">
        <f ca="1">IF(Table2[[#This Row],[Column4]]="construction",Table2[[#This Row],[Column15]],0)</f>
        <v>0</v>
      </c>
      <c r="BU81" s="9">
        <f ca="1">IF(Table2[[#This Row],[Column4]]="General work",Table2[[#This Row],[Column15]],0)</f>
        <v>0</v>
      </c>
      <c r="BV81" s="19">
        <f ca="1">IF(Table2[[#This Row],[Column27]]&gt;Table2[[#This Row],[Column15]],1,0)</f>
        <v>1</v>
      </c>
      <c r="CC81" s="19">
        <f ca="1">IF(Table2[[#This Row],[Column28]]&gt;$CD$6,Table2[[#This Row],[Column2]],0)</f>
        <v>28</v>
      </c>
    </row>
    <row r="82" spans="2:81" x14ac:dyDescent="0.35">
      <c r="B82">
        <f t="shared" ca="1" si="25"/>
        <v>2</v>
      </c>
      <c r="C82" t="str">
        <f ca="1">IF(B81=1,"men","women")</f>
        <v>women</v>
      </c>
      <c r="D82">
        <f t="shared" ca="1" si="27"/>
        <v>39</v>
      </c>
      <c r="E82">
        <f t="shared" ca="1" si="28"/>
        <v>2</v>
      </c>
      <c r="F82" t="str">
        <f ca="1">VLOOKUP(E82,$K$4:$L$10,2)</f>
        <v>construction</v>
      </c>
      <c r="G82">
        <f t="shared" ca="1" si="29"/>
        <v>5</v>
      </c>
      <c r="H82" t="str">
        <f ca="1">VLOOKUP(G82,$N$4:$O$9,2)</f>
        <v>other</v>
      </c>
      <c r="I82">
        <f t="shared" ca="1" si="30"/>
        <v>2</v>
      </c>
      <c r="J82">
        <f t="shared" ca="1" si="26"/>
        <v>3</v>
      </c>
      <c r="Q82">
        <f t="shared" ca="1" si="31"/>
        <v>54651</v>
      </c>
      <c r="R82">
        <f t="shared" ca="1" si="32"/>
        <v>8</v>
      </c>
      <c r="S82" t="str">
        <f ca="1">VLOOKUP(R82,$Y$7:$Z$20,2)</f>
        <v>patna</v>
      </c>
      <c r="T82">
        <f t="shared" ca="1" si="18"/>
        <v>218604</v>
      </c>
      <c r="U82">
        <f t="shared" ca="1" si="33"/>
        <v>60427.235404443054</v>
      </c>
      <c r="V82">
        <f t="shared" ca="1" si="19"/>
        <v>11848.377362080844</v>
      </c>
      <c r="W82">
        <f t="shared" ca="1" si="34"/>
        <v>10106</v>
      </c>
      <c r="X82">
        <f t="shared" ca="1" si="20"/>
        <v>58007.397095107597</v>
      </c>
      <c r="AA82">
        <f t="shared" ca="1" si="21"/>
        <v>21670.742427148158</v>
      </c>
      <c r="AB82">
        <f t="shared" ca="1" si="22"/>
        <v>252123.11978922901</v>
      </c>
      <c r="AC82">
        <f t="shared" ca="1" si="23"/>
        <v>128540.63249955064</v>
      </c>
      <c r="AD82">
        <f t="shared" ca="1" si="24"/>
        <v>123582.48728967836</v>
      </c>
      <c r="AF82" s="7">
        <f ca="1">IF(Table2[[#This Row],[Column1]]="men",1,0)</f>
        <v>0</v>
      </c>
      <c r="AG82" s="8">
        <f ca="1">IF(Table2[[#This Row],[Column1]]="women",1,0)</f>
        <v>1</v>
      </c>
      <c r="AH82" s="8"/>
      <c r="AI82" s="8"/>
      <c r="AJ82" s="9"/>
      <c r="AM82" s="7">
        <f ca="1">IF(Table2[[#This Row],[Column4]]="teaching",1,0)</f>
        <v>0</v>
      </c>
      <c r="AN82" s="8">
        <f ca="1">IF(Table2[[#This Row],[Column4]]="health",1,0)</f>
        <v>0</v>
      </c>
      <c r="AO82" s="8">
        <f ca="1">IF(Table2[[#This Row],[Column4]]="agriculture",1,0)</f>
        <v>0</v>
      </c>
      <c r="AP82" s="8">
        <f ca="1">IF(Table2[[#This Row],[Column4]]="IT",1,0)</f>
        <v>0</v>
      </c>
      <c r="AQ82" s="8">
        <f ca="1">IF(Table2[[#This Row],[Column4]]="construction",1,0)</f>
        <v>1</v>
      </c>
      <c r="AR82" s="8">
        <f ca="1">IF(Table2[[#This Row],[Column4]]="General work",1,0)</f>
        <v>0</v>
      </c>
      <c r="AS82" s="9"/>
      <c r="AU82" s="17">
        <f ca="1">Table2[[#This Row],[Column20]]/Table2[[#This Row],[Column8]]</f>
        <v>3949.4591206936148</v>
      </c>
      <c r="AW82" s="19">
        <f ca="1">IF(Table2[[#This Row],[Column27]]&gt;$AX$7,1,0)</f>
        <v>1</v>
      </c>
      <c r="AY82" s="21">
        <f ca="1">Table2[[#This Row],[Column19]]/Table2[[#This Row],[Column18]]</f>
        <v>0.27642328321733844</v>
      </c>
      <c r="AZ82" s="7">
        <f t="shared" ca="1" si="35"/>
        <v>0</v>
      </c>
      <c r="BA82" s="8"/>
      <c r="BB82" s="7">
        <f ca="1">IF(Table2[[#This Row],[Column17]]="bihar",Table2[[#This Row],[Column15]],0)</f>
        <v>0</v>
      </c>
      <c r="BC82" s="8">
        <f ca="1">IF(Table2[[#This Row],[Column17]]="UP",Table2[[#This Row],[Column15]],0)</f>
        <v>0</v>
      </c>
      <c r="BD82" s="8">
        <f ca="1">IF(Table2[[#This Row],[Column17]]="maharashtra",Table2[[#This Row],[Column15]],0)</f>
        <v>0</v>
      </c>
      <c r="BE82" s="8">
        <f ca="1">IF(Table2[[#This Row],[Column17]]="telangana",Table2[[#This Row],[Column15]],0)</f>
        <v>0</v>
      </c>
      <c r="BF82" s="8">
        <f ca="1">IF(Table2[[#This Row],[Column17]]="delhi",Table2[[#This Row],[Column15]],0)</f>
        <v>0</v>
      </c>
      <c r="BG82" s="8">
        <f ca="1">IF(Table2[[#This Row],[Column17]]="goa",Table2[[#This Row],[Column15]],0)</f>
        <v>0</v>
      </c>
      <c r="BH82" s="8">
        <f ca="1">IF(Table2[[#This Row],[Column17]]="kolkata",Table2[[#This Row],[Column15]],0)</f>
        <v>0</v>
      </c>
      <c r="BI82" s="8">
        <f ca="1">IF(Table2[[#This Row],[Column17]]="patna",Table2[[#This Row],[Column15]],0)</f>
        <v>54651</v>
      </c>
      <c r="BJ82" s="8">
        <f ca="1">IF(Table2[[#This Row],[Column17]]="simultala",Table2[[#This Row],[Column15]],0)</f>
        <v>0</v>
      </c>
      <c r="BK82" s="8">
        <f ca="1">IF(Table2[[#This Row],[Column17]]="panji",Table2[[#This Row],[Column15]],0)</f>
        <v>0</v>
      </c>
      <c r="BL82" s="8">
        <f ca="1">IF(Table2[[#This Row],[Column17]]="bangalore",Table2[[#This Row],[Column15]],0)</f>
        <v>0</v>
      </c>
      <c r="BM82" s="8">
        <f ca="1">IF(Table2[[#This Row],[Column17]]="florida",Table2[[#This Row],[Column15]],0)</f>
        <v>0</v>
      </c>
      <c r="BN82" s="8">
        <f ca="1">IF(Table2[[#This Row],[Column17]]="valmikinagar",Table2[[#This Row],[Column15]],0)</f>
        <v>0</v>
      </c>
      <c r="BO82" s="9">
        <f ca="1">IF(Table2[[#This Row],[Column17]]="gopalganj",Table2[[#This Row],[Column15]],0)</f>
        <v>0</v>
      </c>
      <c r="BP82" s="7">
        <f ca="1">IF(Table2[[#This Row],[Column4]]="teaching",Table2[[#This Row],[Column15]],0)</f>
        <v>0</v>
      </c>
      <c r="BQ82" s="8">
        <f ca="1">IF(Table2[[#This Row],[Column4]]="health",Table2[[#This Row],[Column15]],0)</f>
        <v>0</v>
      </c>
      <c r="BR82" s="8">
        <f ca="1">IF(Table2[[#This Row],[Column4]]="agriculture",Table2[[#This Row],[Column15]],0)</f>
        <v>0</v>
      </c>
      <c r="BS82" s="8">
        <f ca="1">IF(Table2[[#This Row],[Column4]]="IT",Table2[[#This Row],[Column15]],0)</f>
        <v>0</v>
      </c>
      <c r="BT82" s="8">
        <f ca="1">IF(Table2[[#This Row],[Column4]]="construction",Table2[[#This Row],[Column15]],0)</f>
        <v>54651</v>
      </c>
      <c r="BU82" s="9">
        <f ca="1">IF(Table2[[#This Row],[Column4]]="General work",Table2[[#This Row],[Column15]],0)</f>
        <v>0</v>
      </c>
      <c r="BV82" s="19">
        <f ca="1">IF(Table2[[#This Row],[Column27]]&gt;Table2[[#This Row],[Column15]],1,0)</f>
        <v>1</v>
      </c>
      <c r="CC82" s="19">
        <f ca="1">IF(Table2[[#This Row],[Column28]]&gt;$CD$6,Table2[[#This Row],[Column2]],0)</f>
        <v>39</v>
      </c>
    </row>
    <row r="83" spans="2:81" x14ac:dyDescent="0.35">
      <c r="B83">
        <f t="shared" ca="1" si="25"/>
        <v>1</v>
      </c>
      <c r="C83" t="str">
        <f ca="1">IF(B82=1,"men","women")</f>
        <v>women</v>
      </c>
      <c r="D83">
        <f t="shared" ca="1" si="27"/>
        <v>35</v>
      </c>
      <c r="E83">
        <f t="shared" ca="1" si="28"/>
        <v>2</v>
      </c>
      <c r="F83" t="str">
        <f ca="1">VLOOKUP(E83,$K$4:$L$10,2)</f>
        <v>construction</v>
      </c>
      <c r="G83">
        <f t="shared" ca="1" si="29"/>
        <v>2</v>
      </c>
      <c r="H83" t="str">
        <f ca="1">VLOOKUP(G83,$N$4:$O$9,2)</f>
        <v>college</v>
      </c>
      <c r="I83">
        <f t="shared" ca="1" si="30"/>
        <v>0</v>
      </c>
      <c r="J83">
        <f t="shared" ca="1" si="26"/>
        <v>3</v>
      </c>
      <c r="Q83">
        <f t="shared" ca="1" si="31"/>
        <v>38420</v>
      </c>
      <c r="R83">
        <f t="shared" ca="1" si="32"/>
        <v>6</v>
      </c>
      <c r="S83" t="str">
        <f ca="1">VLOOKUP(R83,$Y$7:$Z$20,2)</f>
        <v>goa</v>
      </c>
      <c r="T83">
        <f t="shared" ca="1" si="18"/>
        <v>230520</v>
      </c>
      <c r="U83">
        <f t="shared" ca="1" si="33"/>
        <v>159805.88959548878</v>
      </c>
      <c r="V83">
        <f t="shared" ca="1" si="19"/>
        <v>83839.666219831561</v>
      </c>
      <c r="W83">
        <f t="shared" ca="1" si="34"/>
        <v>3333</v>
      </c>
      <c r="X83">
        <f t="shared" ca="1" si="20"/>
        <v>56006.224210748143</v>
      </c>
      <c r="AA83">
        <f t="shared" ca="1" si="21"/>
        <v>20904.667693948919</v>
      </c>
      <c r="AB83">
        <f t="shared" ca="1" si="22"/>
        <v>335264.33391378046</v>
      </c>
      <c r="AC83">
        <f t="shared" ca="1" si="23"/>
        <v>219145.11380623694</v>
      </c>
      <c r="AD83">
        <f t="shared" ca="1" si="24"/>
        <v>116119.22010754352</v>
      </c>
      <c r="AF83" s="7">
        <f ca="1">IF(Table2[[#This Row],[Column1]]="men",1,0)</f>
        <v>0</v>
      </c>
      <c r="AG83" s="8">
        <f ca="1">IF(Table2[[#This Row],[Column1]]="women",1,0)</f>
        <v>1</v>
      </c>
      <c r="AH83" s="8"/>
      <c r="AI83" s="8"/>
      <c r="AJ83" s="9"/>
      <c r="AM83" s="7">
        <f ca="1">IF(Table2[[#This Row],[Column4]]="teaching",1,0)</f>
        <v>0</v>
      </c>
      <c r="AN83" s="8">
        <f ca="1">IF(Table2[[#This Row],[Column4]]="health",1,0)</f>
        <v>0</v>
      </c>
      <c r="AO83" s="8">
        <f ca="1">IF(Table2[[#This Row],[Column4]]="agriculture",1,0)</f>
        <v>0</v>
      </c>
      <c r="AP83" s="8">
        <f ca="1">IF(Table2[[#This Row],[Column4]]="IT",1,0)</f>
        <v>0</v>
      </c>
      <c r="AQ83" s="8">
        <f ca="1">IF(Table2[[#This Row],[Column4]]="construction",1,0)</f>
        <v>1</v>
      </c>
      <c r="AR83" s="8">
        <f ca="1">IF(Table2[[#This Row],[Column4]]="General work",1,0)</f>
        <v>0</v>
      </c>
      <c r="AS83" s="9"/>
      <c r="AU83" s="17">
        <f ca="1">Table2[[#This Row],[Column20]]/Table2[[#This Row],[Column8]]</f>
        <v>27946.555406610521</v>
      </c>
      <c r="AW83" s="19">
        <f ca="1">IF(Table2[[#This Row],[Column27]]&gt;$AX$7,1,0)</f>
        <v>1</v>
      </c>
      <c r="AY83" s="21">
        <f ca="1">Table2[[#This Row],[Column19]]/Table2[[#This Row],[Column18]]</f>
        <v>0.69324088840659714</v>
      </c>
      <c r="AZ83" s="7">
        <f t="shared" ca="1" si="35"/>
        <v>0</v>
      </c>
      <c r="BA83" s="8"/>
      <c r="BB83" s="7">
        <f ca="1">IF(Table2[[#This Row],[Column17]]="bihar",Table2[[#This Row],[Column15]],0)</f>
        <v>0</v>
      </c>
      <c r="BC83" s="8">
        <f ca="1">IF(Table2[[#This Row],[Column17]]="UP",Table2[[#This Row],[Column15]],0)</f>
        <v>0</v>
      </c>
      <c r="BD83" s="8">
        <f ca="1">IF(Table2[[#This Row],[Column17]]="maharashtra",Table2[[#This Row],[Column15]],0)</f>
        <v>0</v>
      </c>
      <c r="BE83" s="8">
        <f ca="1">IF(Table2[[#This Row],[Column17]]="telangana",Table2[[#This Row],[Column15]],0)</f>
        <v>0</v>
      </c>
      <c r="BF83" s="8">
        <f ca="1">IF(Table2[[#This Row],[Column17]]="delhi",Table2[[#This Row],[Column15]],0)</f>
        <v>0</v>
      </c>
      <c r="BG83" s="8">
        <f ca="1">IF(Table2[[#This Row],[Column17]]="goa",Table2[[#This Row],[Column15]],0)</f>
        <v>38420</v>
      </c>
      <c r="BH83" s="8">
        <f ca="1">IF(Table2[[#This Row],[Column17]]="kolkata",Table2[[#This Row],[Column15]],0)</f>
        <v>0</v>
      </c>
      <c r="BI83" s="8">
        <f ca="1">IF(Table2[[#This Row],[Column17]]="patna",Table2[[#This Row],[Column15]],0)</f>
        <v>0</v>
      </c>
      <c r="BJ83" s="8">
        <f ca="1">IF(Table2[[#This Row],[Column17]]="simultala",Table2[[#This Row],[Column15]],0)</f>
        <v>0</v>
      </c>
      <c r="BK83" s="8">
        <f ca="1">IF(Table2[[#This Row],[Column17]]="panji",Table2[[#This Row],[Column15]],0)</f>
        <v>0</v>
      </c>
      <c r="BL83" s="8">
        <f ca="1">IF(Table2[[#This Row],[Column17]]="bangalore",Table2[[#This Row],[Column15]],0)</f>
        <v>0</v>
      </c>
      <c r="BM83" s="8">
        <f ca="1">IF(Table2[[#This Row],[Column17]]="florida",Table2[[#This Row],[Column15]],0)</f>
        <v>0</v>
      </c>
      <c r="BN83" s="8">
        <f ca="1">IF(Table2[[#This Row],[Column17]]="valmikinagar",Table2[[#This Row],[Column15]],0)</f>
        <v>0</v>
      </c>
      <c r="BO83" s="9">
        <f ca="1">IF(Table2[[#This Row],[Column17]]="gopalganj",Table2[[#This Row],[Column15]],0)</f>
        <v>0</v>
      </c>
      <c r="BP83" s="7">
        <f ca="1">IF(Table2[[#This Row],[Column4]]="teaching",Table2[[#This Row],[Column15]],0)</f>
        <v>0</v>
      </c>
      <c r="BQ83" s="8">
        <f ca="1">IF(Table2[[#This Row],[Column4]]="health",Table2[[#This Row],[Column15]],0)</f>
        <v>0</v>
      </c>
      <c r="BR83" s="8">
        <f ca="1">IF(Table2[[#This Row],[Column4]]="agriculture",Table2[[#This Row],[Column15]],0)</f>
        <v>0</v>
      </c>
      <c r="BS83" s="8">
        <f ca="1">IF(Table2[[#This Row],[Column4]]="IT",Table2[[#This Row],[Column15]],0)</f>
        <v>0</v>
      </c>
      <c r="BT83" s="8">
        <f ca="1">IF(Table2[[#This Row],[Column4]]="construction",Table2[[#This Row],[Column15]],0)</f>
        <v>38420</v>
      </c>
      <c r="BU83" s="9">
        <f ca="1">IF(Table2[[#This Row],[Column4]]="General work",Table2[[#This Row],[Column15]],0)</f>
        <v>0</v>
      </c>
      <c r="BV83" s="19">
        <f ca="1">IF(Table2[[#This Row],[Column27]]&gt;Table2[[#This Row],[Column15]],1,0)</f>
        <v>1</v>
      </c>
      <c r="CC83" s="19">
        <f ca="1">IF(Table2[[#This Row],[Column28]]&gt;$CD$6,Table2[[#This Row],[Column2]],0)</f>
        <v>35</v>
      </c>
    </row>
    <row r="84" spans="2:81" x14ac:dyDescent="0.35">
      <c r="B84">
        <f t="shared" ca="1" si="25"/>
        <v>2</v>
      </c>
      <c r="C84" t="str">
        <f ca="1">IF(B83=1,"men","women")</f>
        <v>men</v>
      </c>
      <c r="D84">
        <f t="shared" ca="1" si="27"/>
        <v>38</v>
      </c>
      <c r="E84">
        <f t="shared" ca="1" si="28"/>
        <v>4</v>
      </c>
      <c r="F84" t="str">
        <f ca="1">VLOOKUP(E84,$K$4:$L$10,2)</f>
        <v>IT</v>
      </c>
      <c r="G84">
        <f t="shared" ca="1" si="29"/>
        <v>2</v>
      </c>
      <c r="H84" t="str">
        <f ca="1">VLOOKUP(G84,$N$4:$O$9,2)</f>
        <v>college</v>
      </c>
      <c r="I84">
        <f t="shared" ca="1" si="30"/>
        <v>0</v>
      </c>
      <c r="J84">
        <f t="shared" ca="1" si="26"/>
        <v>3</v>
      </c>
      <c r="Q84">
        <f t="shared" ca="1" si="31"/>
        <v>29250</v>
      </c>
      <c r="R84">
        <f t="shared" ca="1" si="32"/>
        <v>2</v>
      </c>
      <c r="S84" t="str">
        <f ca="1">VLOOKUP(R84,$Y$7:$Z$20,2)</f>
        <v>up</v>
      </c>
      <c r="T84">
        <f t="shared" ca="1" si="18"/>
        <v>175500</v>
      </c>
      <c r="U84">
        <f t="shared" ca="1" si="33"/>
        <v>54903.921370817763</v>
      </c>
      <c r="V84">
        <f t="shared" ca="1" si="19"/>
        <v>29209.333985373356</v>
      </c>
      <c r="W84">
        <f t="shared" ca="1" si="34"/>
        <v>4539</v>
      </c>
      <c r="X84">
        <f t="shared" ca="1" si="20"/>
        <v>54735.20546972187</v>
      </c>
      <c r="AA84">
        <f t="shared" ca="1" si="21"/>
        <v>1494.2545184173173</v>
      </c>
      <c r="AB84">
        <f t="shared" ca="1" si="22"/>
        <v>206203.58850379067</v>
      </c>
      <c r="AC84">
        <f t="shared" ca="1" si="23"/>
        <v>114178.12684053963</v>
      </c>
      <c r="AD84">
        <f t="shared" ca="1" si="24"/>
        <v>92025.461663251044</v>
      </c>
      <c r="AF84" s="7">
        <f ca="1">IF(Table2[[#This Row],[Column1]]="men",1,0)</f>
        <v>1</v>
      </c>
      <c r="AG84" s="8">
        <f ca="1">IF(Table2[[#This Row],[Column1]]="women",1,0)</f>
        <v>0</v>
      </c>
      <c r="AH84" s="8"/>
      <c r="AI84" s="8"/>
      <c r="AJ84" s="9"/>
      <c r="AM84" s="7">
        <f ca="1">IF(Table2[[#This Row],[Column4]]="teaching",1,0)</f>
        <v>0</v>
      </c>
      <c r="AN84" s="8">
        <f ca="1">IF(Table2[[#This Row],[Column4]]="health",1,0)</f>
        <v>0</v>
      </c>
      <c r="AO84" s="8">
        <f ca="1">IF(Table2[[#This Row],[Column4]]="agriculture",1,0)</f>
        <v>0</v>
      </c>
      <c r="AP84" s="8">
        <f ca="1">IF(Table2[[#This Row],[Column4]]="IT",1,0)</f>
        <v>1</v>
      </c>
      <c r="AQ84" s="8">
        <f ca="1">IF(Table2[[#This Row],[Column4]]="construction",1,0)</f>
        <v>0</v>
      </c>
      <c r="AR84" s="8">
        <f ca="1">IF(Table2[[#This Row],[Column4]]="General work",1,0)</f>
        <v>0</v>
      </c>
      <c r="AS84" s="9"/>
      <c r="AU84" s="17">
        <f ca="1">Table2[[#This Row],[Column20]]/Table2[[#This Row],[Column8]]</f>
        <v>9736.4446617911181</v>
      </c>
      <c r="AW84" s="19">
        <f ca="1">IF(Table2[[#This Row],[Column27]]&gt;$AX$7,1,0)</f>
        <v>1</v>
      </c>
      <c r="AY84" s="21">
        <f ca="1">Table2[[#This Row],[Column19]]/Table2[[#This Row],[Column18]]</f>
        <v>0.31284285681377644</v>
      </c>
      <c r="AZ84" s="7">
        <f t="shared" ca="1" si="35"/>
        <v>0</v>
      </c>
      <c r="BA84" s="8"/>
      <c r="BB84" s="7">
        <f ca="1">IF(Table2[[#This Row],[Column17]]="bihar",Table2[[#This Row],[Column15]],0)</f>
        <v>0</v>
      </c>
      <c r="BC84" s="8">
        <f ca="1">IF(Table2[[#This Row],[Column17]]="UP",Table2[[#This Row],[Column15]],0)</f>
        <v>29250</v>
      </c>
      <c r="BD84" s="8">
        <f ca="1">IF(Table2[[#This Row],[Column17]]="maharashtra",Table2[[#This Row],[Column15]],0)</f>
        <v>0</v>
      </c>
      <c r="BE84" s="8">
        <f ca="1">IF(Table2[[#This Row],[Column17]]="telangana",Table2[[#This Row],[Column15]],0)</f>
        <v>0</v>
      </c>
      <c r="BF84" s="8">
        <f ca="1">IF(Table2[[#This Row],[Column17]]="delhi",Table2[[#This Row],[Column15]],0)</f>
        <v>0</v>
      </c>
      <c r="BG84" s="8">
        <f ca="1">IF(Table2[[#This Row],[Column17]]="goa",Table2[[#This Row],[Column15]],0)</f>
        <v>0</v>
      </c>
      <c r="BH84" s="8">
        <f ca="1">IF(Table2[[#This Row],[Column17]]="kolkata",Table2[[#This Row],[Column15]],0)</f>
        <v>0</v>
      </c>
      <c r="BI84" s="8">
        <f ca="1">IF(Table2[[#This Row],[Column17]]="patna",Table2[[#This Row],[Column15]],0)</f>
        <v>0</v>
      </c>
      <c r="BJ84" s="8">
        <f ca="1">IF(Table2[[#This Row],[Column17]]="simultala",Table2[[#This Row],[Column15]],0)</f>
        <v>0</v>
      </c>
      <c r="BK84" s="8">
        <f ca="1">IF(Table2[[#This Row],[Column17]]="panji",Table2[[#This Row],[Column15]],0)</f>
        <v>0</v>
      </c>
      <c r="BL84" s="8">
        <f ca="1">IF(Table2[[#This Row],[Column17]]="bangalore",Table2[[#This Row],[Column15]],0)</f>
        <v>0</v>
      </c>
      <c r="BM84" s="8">
        <f ca="1">IF(Table2[[#This Row],[Column17]]="florida",Table2[[#This Row],[Column15]],0)</f>
        <v>0</v>
      </c>
      <c r="BN84" s="8">
        <f ca="1">IF(Table2[[#This Row],[Column17]]="valmikinagar",Table2[[#This Row],[Column15]],0)</f>
        <v>0</v>
      </c>
      <c r="BO84" s="9">
        <f ca="1">IF(Table2[[#This Row],[Column17]]="gopalganj",Table2[[#This Row],[Column15]],0)</f>
        <v>0</v>
      </c>
      <c r="BP84" s="7">
        <f ca="1">IF(Table2[[#This Row],[Column4]]="teaching",Table2[[#This Row],[Column15]],0)</f>
        <v>0</v>
      </c>
      <c r="BQ84" s="8">
        <f ca="1">IF(Table2[[#This Row],[Column4]]="health",Table2[[#This Row],[Column15]],0)</f>
        <v>0</v>
      </c>
      <c r="BR84" s="8">
        <f ca="1">IF(Table2[[#This Row],[Column4]]="agriculture",Table2[[#This Row],[Column15]],0)</f>
        <v>0</v>
      </c>
      <c r="BS84" s="8">
        <f ca="1">IF(Table2[[#This Row],[Column4]]="IT",Table2[[#This Row],[Column15]],0)</f>
        <v>29250</v>
      </c>
      <c r="BT84" s="8">
        <f ca="1">IF(Table2[[#This Row],[Column4]]="construction",Table2[[#This Row],[Column15]],0)</f>
        <v>0</v>
      </c>
      <c r="BU84" s="9">
        <f ca="1">IF(Table2[[#This Row],[Column4]]="General work",Table2[[#This Row],[Column15]],0)</f>
        <v>0</v>
      </c>
      <c r="BV84" s="19">
        <f ca="1">IF(Table2[[#This Row],[Column27]]&gt;Table2[[#This Row],[Column15]],1,0)</f>
        <v>1</v>
      </c>
      <c r="CC84" s="19">
        <f ca="1">IF(Table2[[#This Row],[Column28]]&gt;$CD$6,Table2[[#This Row],[Column2]],0)</f>
        <v>38</v>
      </c>
    </row>
    <row r="85" spans="2:81" x14ac:dyDescent="0.35">
      <c r="B85">
        <f t="shared" ca="1" si="25"/>
        <v>1</v>
      </c>
      <c r="C85" t="str">
        <f ca="1">IF(B84=1,"men","women")</f>
        <v>women</v>
      </c>
      <c r="D85">
        <f t="shared" ca="1" si="27"/>
        <v>36</v>
      </c>
      <c r="E85">
        <f t="shared" ca="1" si="28"/>
        <v>6</v>
      </c>
      <c r="F85" t="str">
        <f ca="1">VLOOKUP(E85,$K$4:$L$10,2)</f>
        <v>agriculture</v>
      </c>
      <c r="G85">
        <f t="shared" ca="1" si="29"/>
        <v>4</v>
      </c>
      <c r="H85" t="str">
        <f ca="1">VLOOKUP(G85,$N$4:$O$9,2)</f>
        <v>technical</v>
      </c>
      <c r="I85">
        <f t="shared" ca="1" si="30"/>
        <v>3</v>
      </c>
      <c r="J85">
        <f t="shared" ca="1" si="26"/>
        <v>3</v>
      </c>
      <c r="Q85">
        <f t="shared" ca="1" si="31"/>
        <v>48307</v>
      </c>
      <c r="R85">
        <f t="shared" ca="1" si="32"/>
        <v>4</v>
      </c>
      <c r="S85" t="str">
        <f ca="1">VLOOKUP(R85,$Y$7:$Z$20,2)</f>
        <v>telangana</v>
      </c>
      <c r="T85">
        <f t="shared" ca="1" si="18"/>
        <v>289842</v>
      </c>
      <c r="U85">
        <f t="shared" ca="1" si="33"/>
        <v>160336.34848032409</v>
      </c>
      <c r="V85">
        <f t="shared" ca="1" si="19"/>
        <v>130502.82543875396</v>
      </c>
      <c r="W85">
        <f t="shared" ca="1" si="34"/>
        <v>14167</v>
      </c>
      <c r="X85">
        <f t="shared" ca="1" si="20"/>
        <v>56857.612803290664</v>
      </c>
      <c r="AA85">
        <f t="shared" ca="1" si="21"/>
        <v>67072.422907282802</v>
      </c>
      <c r="AB85">
        <f t="shared" ca="1" si="22"/>
        <v>487417.24834603677</v>
      </c>
      <c r="AC85">
        <f t="shared" ca="1" si="23"/>
        <v>231360.96128361474</v>
      </c>
      <c r="AD85">
        <f t="shared" ca="1" si="24"/>
        <v>256056.28706242202</v>
      </c>
      <c r="AF85" s="7">
        <f ca="1">IF(Table2[[#This Row],[Column1]]="men",1,0)</f>
        <v>0</v>
      </c>
      <c r="AG85" s="8">
        <f ca="1">IF(Table2[[#This Row],[Column1]]="women",1,0)</f>
        <v>1</v>
      </c>
      <c r="AH85" s="8"/>
      <c r="AI85" s="8"/>
      <c r="AJ85" s="9"/>
      <c r="AM85" s="7">
        <f ca="1">IF(Table2[[#This Row],[Column4]]="teaching",1,0)</f>
        <v>0</v>
      </c>
      <c r="AN85" s="8">
        <f ca="1">IF(Table2[[#This Row],[Column4]]="health",1,0)</f>
        <v>0</v>
      </c>
      <c r="AO85" s="8">
        <f ca="1">IF(Table2[[#This Row],[Column4]]="agriculture",1,0)</f>
        <v>1</v>
      </c>
      <c r="AP85" s="8">
        <f ca="1">IF(Table2[[#This Row],[Column4]]="IT",1,0)</f>
        <v>0</v>
      </c>
      <c r="AQ85" s="8">
        <f ca="1">IF(Table2[[#This Row],[Column4]]="construction",1,0)</f>
        <v>0</v>
      </c>
      <c r="AR85" s="8">
        <f ca="1">IF(Table2[[#This Row],[Column4]]="General work",1,0)</f>
        <v>0</v>
      </c>
      <c r="AS85" s="9"/>
      <c r="AU85" s="17">
        <f ca="1">Table2[[#This Row],[Column20]]/Table2[[#This Row],[Column8]]</f>
        <v>43500.94181291799</v>
      </c>
      <c r="AW85" s="19">
        <f ca="1">IF(Table2[[#This Row],[Column27]]&gt;$AX$7,1,0)</f>
        <v>1</v>
      </c>
      <c r="AY85" s="21">
        <f ca="1">Table2[[#This Row],[Column19]]/Table2[[#This Row],[Column18]]</f>
        <v>0.55318535091644438</v>
      </c>
      <c r="AZ85" s="7">
        <f t="shared" ca="1" si="35"/>
        <v>0</v>
      </c>
      <c r="BA85" s="8"/>
      <c r="BB85" s="7">
        <f ca="1">IF(Table2[[#This Row],[Column17]]="bihar",Table2[[#This Row],[Column15]],0)</f>
        <v>0</v>
      </c>
      <c r="BC85" s="8">
        <f ca="1">IF(Table2[[#This Row],[Column17]]="UP",Table2[[#This Row],[Column15]],0)</f>
        <v>0</v>
      </c>
      <c r="BD85" s="8">
        <f ca="1">IF(Table2[[#This Row],[Column17]]="maharashtra",Table2[[#This Row],[Column15]],0)</f>
        <v>0</v>
      </c>
      <c r="BE85" s="8">
        <f ca="1">IF(Table2[[#This Row],[Column17]]="telangana",Table2[[#This Row],[Column15]],0)</f>
        <v>48307</v>
      </c>
      <c r="BF85" s="8">
        <f ca="1">IF(Table2[[#This Row],[Column17]]="delhi",Table2[[#This Row],[Column15]],0)</f>
        <v>0</v>
      </c>
      <c r="BG85" s="8">
        <f ca="1">IF(Table2[[#This Row],[Column17]]="goa",Table2[[#This Row],[Column15]],0)</f>
        <v>0</v>
      </c>
      <c r="BH85" s="8">
        <f ca="1">IF(Table2[[#This Row],[Column17]]="kolkata",Table2[[#This Row],[Column15]],0)</f>
        <v>0</v>
      </c>
      <c r="BI85" s="8">
        <f ca="1">IF(Table2[[#This Row],[Column17]]="patna",Table2[[#This Row],[Column15]],0)</f>
        <v>0</v>
      </c>
      <c r="BJ85" s="8">
        <f ca="1">IF(Table2[[#This Row],[Column17]]="simultala",Table2[[#This Row],[Column15]],0)</f>
        <v>0</v>
      </c>
      <c r="BK85" s="8">
        <f ca="1">IF(Table2[[#This Row],[Column17]]="panji",Table2[[#This Row],[Column15]],0)</f>
        <v>0</v>
      </c>
      <c r="BL85" s="8">
        <f ca="1">IF(Table2[[#This Row],[Column17]]="bangalore",Table2[[#This Row],[Column15]],0)</f>
        <v>0</v>
      </c>
      <c r="BM85" s="8">
        <f ca="1">IF(Table2[[#This Row],[Column17]]="florida",Table2[[#This Row],[Column15]],0)</f>
        <v>0</v>
      </c>
      <c r="BN85" s="8">
        <f ca="1">IF(Table2[[#This Row],[Column17]]="valmikinagar",Table2[[#This Row],[Column15]],0)</f>
        <v>0</v>
      </c>
      <c r="BO85" s="9">
        <f ca="1">IF(Table2[[#This Row],[Column17]]="gopalganj",Table2[[#This Row],[Column15]],0)</f>
        <v>0</v>
      </c>
      <c r="BP85" s="7">
        <f ca="1">IF(Table2[[#This Row],[Column4]]="teaching",Table2[[#This Row],[Column15]],0)</f>
        <v>0</v>
      </c>
      <c r="BQ85" s="8">
        <f ca="1">IF(Table2[[#This Row],[Column4]]="health",Table2[[#This Row],[Column15]],0)</f>
        <v>0</v>
      </c>
      <c r="BR85" s="8">
        <f ca="1">IF(Table2[[#This Row],[Column4]]="agriculture",Table2[[#This Row],[Column15]],0)</f>
        <v>48307</v>
      </c>
      <c r="BS85" s="8">
        <f ca="1">IF(Table2[[#This Row],[Column4]]="IT",Table2[[#This Row],[Column15]],0)</f>
        <v>0</v>
      </c>
      <c r="BT85" s="8">
        <f ca="1">IF(Table2[[#This Row],[Column4]]="construction",Table2[[#This Row],[Column15]],0)</f>
        <v>0</v>
      </c>
      <c r="BU85" s="9">
        <f ca="1">IF(Table2[[#This Row],[Column4]]="General work",Table2[[#This Row],[Column15]],0)</f>
        <v>0</v>
      </c>
      <c r="BV85" s="19">
        <f ca="1">IF(Table2[[#This Row],[Column27]]&gt;Table2[[#This Row],[Column15]],1,0)</f>
        <v>1</v>
      </c>
      <c r="CC85" s="19">
        <f ca="1">IF(Table2[[#This Row],[Column28]]&gt;$CD$6,Table2[[#This Row],[Column2]],0)</f>
        <v>36</v>
      </c>
    </row>
    <row r="86" spans="2:81" x14ac:dyDescent="0.35">
      <c r="B86">
        <f t="shared" ca="1" si="25"/>
        <v>1</v>
      </c>
      <c r="C86" t="str">
        <f ca="1">IF(B85=1,"men","women")</f>
        <v>men</v>
      </c>
      <c r="D86">
        <f t="shared" ca="1" si="27"/>
        <v>44</v>
      </c>
      <c r="E86">
        <f t="shared" ca="1" si="28"/>
        <v>5</v>
      </c>
      <c r="F86" t="str">
        <f ca="1">VLOOKUP(E86,$K$4:$L$10,2)</f>
        <v>General work</v>
      </c>
      <c r="G86">
        <f t="shared" ca="1" si="29"/>
        <v>2</v>
      </c>
      <c r="H86" t="str">
        <f ca="1">VLOOKUP(G86,$N$4:$O$9,2)</f>
        <v>college</v>
      </c>
      <c r="I86">
        <f t="shared" ca="1" si="30"/>
        <v>0</v>
      </c>
      <c r="J86">
        <f t="shared" ca="1" si="26"/>
        <v>2</v>
      </c>
      <c r="Q86">
        <f t="shared" ca="1" si="31"/>
        <v>48216</v>
      </c>
      <c r="R86">
        <f t="shared" ca="1" si="32"/>
        <v>1</v>
      </c>
      <c r="S86" t="str">
        <f ca="1">VLOOKUP(R86,$Y$7:$Z$20,2)</f>
        <v>bihar</v>
      </c>
      <c r="T86">
        <f t="shared" ca="1" si="18"/>
        <v>241080</v>
      </c>
      <c r="U86">
        <f t="shared" ca="1" si="33"/>
        <v>73882.92806850819</v>
      </c>
      <c r="V86">
        <f t="shared" ca="1" si="19"/>
        <v>35721.581784859169</v>
      </c>
      <c r="W86">
        <f t="shared" ca="1" si="34"/>
        <v>17581</v>
      </c>
      <c r="X86">
        <f t="shared" ca="1" si="20"/>
        <v>81054.654818953248</v>
      </c>
      <c r="AA86">
        <f t="shared" ca="1" si="21"/>
        <v>42658.540143288556</v>
      </c>
      <c r="AB86">
        <f t="shared" ca="1" si="22"/>
        <v>319460.12192814774</v>
      </c>
      <c r="AC86">
        <f t="shared" ca="1" si="23"/>
        <v>172518.58288746144</v>
      </c>
      <c r="AD86">
        <f t="shared" ca="1" si="24"/>
        <v>146941.5390406863</v>
      </c>
      <c r="AF86" s="7">
        <f ca="1">IF(Table2[[#This Row],[Column1]]="men",1,0)</f>
        <v>1</v>
      </c>
      <c r="AG86" s="8">
        <f ca="1">IF(Table2[[#This Row],[Column1]]="women",1,0)</f>
        <v>0</v>
      </c>
      <c r="AH86" s="8"/>
      <c r="AI86" s="8"/>
      <c r="AJ86" s="9"/>
      <c r="AM86" s="7">
        <f ca="1">IF(Table2[[#This Row],[Column4]]="teaching",1,0)</f>
        <v>0</v>
      </c>
      <c r="AN86" s="8">
        <f ca="1">IF(Table2[[#This Row],[Column4]]="health",1,0)</f>
        <v>0</v>
      </c>
      <c r="AO86" s="8">
        <f ca="1">IF(Table2[[#This Row],[Column4]]="agriculture",1,0)</f>
        <v>0</v>
      </c>
      <c r="AP86" s="8">
        <f ca="1">IF(Table2[[#This Row],[Column4]]="IT",1,0)</f>
        <v>0</v>
      </c>
      <c r="AQ86" s="8">
        <f ca="1">IF(Table2[[#This Row],[Column4]]="construction",1,0)</f>
        <v>0</v>
      </c>
      <c r="AR86" s="8">
        <f ca="1">IF(Table2[[#This Row],[Column4]]="General work",1,0)</f>
        <v>1</v>
      </c>
      <c r="AS86" s="9"/>
      <c r="AU86" s="17">
        <f ca="1">Table2[[#This Row],[Column20]]/Table2[[#This Row],[Column8]]</f>
        <v>17860.790892429584</v>
      </c>
      <c r="AW86" s="19">
        <f ca="1">IF(Table2[[#This Row],[Column27]]&gt;$AX$7,1,0)</f>
        <v>1</v>
      </c>
      <c r="AY86" s="21">
        <f ca="1">Table2[[#This Row],[Column19]]/Table2[[#This Row],[Column18]]</f>
        <v>0.30646643466280155</v>
      </c>
      <c r="AZ86" s="7">
        <f t="shared" ca="1" si="35"/>
        <v>0</v>
      </c>
      <c r="BA86" s="8"/>
      <c r="BB86" s="7">
        <f ca="1">IF(Table2[[#This Row],[Column17]]="bihar",Table2[[#This Row],[Column15]],0)</f>
        <v>48216</v>
      </c>
      <c r="BC86" s="8">
        <f ca="1">IF(Table2[[#This Row],[Column17]]="UP",Table2[[#This Row],[Column15]],0)</f>
        <v>0</v>
      </c>
      <c r="BD86" s="8">
        <f ca="1">IF(Table2[[#This Row],[Column17]]="maharashtra",Table2[[#This Row],[Column15]],0)</f>
        <v>0</v>
      </c>
      <c r="BE86" s="8">
        <f ca="1">IF(Table2[[#This Row],[Column17]]="telangana",Table2[[#This Row],[Column15]],0)</f>
        <v>0</v>
      </c>
      <c r="BF86" s="8">
        <f ca="1">IF(Table2[[#This Row],[Column17]]="delhi",Table2[[#This Row],[Column15]],0)</f>
        <v>0</v>
      </c>
      <c r="BG86" s="8">
        <f ca="1">IF(Table2[[#This Row],[Column17]]="goa",Table2[[#This Row],[Column15]],0)</f>
        <v>0</v>
      </c>
      <c r="BH86" s="8">
        <f ca="1">IF(Table2[[#This Row],[Column17]]="kolkata",Table2[[#This Row],[Column15]],0)</f>
        <v>0</v>
      </c>
      <c r="BI86" s="8">
        <f ca="1">IF(Table2[[#This Row],[Column17]]="patna",Table2[[#This Row],[Column15]],0)</f>
        <v>0</v>
      </c>
      <c r="BJ86" s="8">
        <f ca="1">IF(Table2[[#This Row],[Column17]]="simultala",Table2[[#This Row],[Column15]],0)</f>
        <v>0</v>
      </c>
      <c r="BK86" s="8">
        <f ca="1">IF(Table2[[#This Row],[Column17]]="panji",Table2[[#This Row],[Column15]],0)</f>
        <v>0</v>
      </c>
      <c r="BL86" s="8">
        <f ca="1">IF(Table2[[#This Row],[Column17]]="bangalore",Table2[[#This Row],[Column15]],0)</f>
        <v>0</v>
      </c>
      <c r="BM86" s="8">
        <f ca="1">IF(Table2[[#This Row],[Column17]]="florida",Table2[[#This Row],[Column15]],0)</f>
        <v>0</v>
      </c>
      <c r="BN86" s="8">
        <f ca="1">IF(Table2[[#This Row],[Column17]]="valmikinagar",Table2[[#This Row],[Column15]],0)</f>
        <v>0</v>
      </c>
      <c r="BO86" s="9">
        <f ca="1">IF(Table2[[#This Row],[Column17]]="gopalganj",Table2[[#This Row],[Column15]],0)</f>
        <v>0</v>
      </c>
      <c r="BP86" s="7">
        <f ca="1">IF(Table2[[#This Row],[Column4]]="teaching",Table2[[#This Row],[Column15]],0)</f>
        <v>0</v>
      </c>
      <c r="BQ86" s="8">
        <f ca="1">IF(Table2[[#This Row],[Column4]]="health",Table2[[#This Row],[Column15]],0)</f>
        <v>0</v>
      </c>
      <c r="BR86" s="8">
        <f ca="1">IF(Table2[[#This Row],[Column4]]="agriculture",Table2[[#This Row],[Column15]],0)</f>
        <v>0</v>
      </c>
      <c r="BS86" s="8">
        <f ca="1">IF(Table2[[#This Row],[Column4]]="IT",Table2[[#This Row],[Column15]],0)</f>
        <v>0</v>
      </c>
      <c r="BT86" s="8">
        <f ca="1">IF(Table2[[#This Row],[Column4]]="construction",Table2[[#This Row],[Column15]],0)</f>
        <v>0</v>
      </c>
      <c r="BU86" s="9">
        <f ca="1">IF(Table2[[#This Row],[Column4]]="General work",Table2[[#This Row],[Column15]],0)</f>
        <v>48216</v>
      </c>
      <c r="BV86" s="19">
        <f ca="1">IF(Table2[[#This Row],[Column27]]&gt;Table2[[#This Row],[Column15]],1,0)</f>
        <v>1</v>
      </c>
      <c r="CC86" s="19">
        <f ca="1">IF(Table2[[#This Row],[Column28]]&gt;$CD$6,Table2[[#This Row],[Column2]],0)</f>
        <v>44</v>
      </c>
    </row>
    <row r="87" spans="2:81" x14ac:dyDescent="0.35">
      <c r="B87">
        <f t="shared" ca="1" si="25"/>
        <v>1</v>
      </c>
      <c r="C87" t="str">
        <f ca="1">IF(B86=1,"men","women")</f>
        <v>men</v>
      </c>
      <c r="D87">
        <f t="shared" ca="1" si="27"/>
        <v>43</v>
      </c>
      <c r="E87">
        <f t="shared" ca="1" si="28"/>
        <v>3</v>
      </c>
      <c r="F87" t="str">
        <f ca="1">VLOOKUP(E87,$K$4:$L$10,2)</f>
        <v>teaching</v>
      </c>
      <c r="G87">
        <f t="shared" ca="1" si="29"/>
        <v>4</v>
      </c>
      <c r="H87" t="str">
        <f ca="1">VLOOKUP(G87,$N$4:$O$9,2)</f>
        <v>technical</v>
      </c>
      <c r="I87">
        <f t="shared" ca="1" si="30"/>
        <v>3</v>
      </c>
      <c r="J87">
        <f t="shared" ca="1" si="26"/>
        <v>2</v>
      </c>
      <c r="Q87">
        <f t="shared" ca="1" si="31"/>
        <v>52269</v>
      </c>
      <c r="R87">
        <f t="shared" ca="1" si="32"/>
        <v>12</v>
      </c>
      <c r="S87" t="str">
        <f ca="1">VLOOKUP(R87,$Y$7:$Z$20,2)</f>
        <v>florida</v>
      </c>
      <c r="T87">
        <f t="shared" ca="1" si="18"/>
        <v>209076</v>
      </c>
      <c r="U87">
        <f t="shared" ca="1" si="33"/>
        <v>203170.30816517054</v>
      </c>
      <c r="V87">
        <f t="shared" ca="1" si="19"/>
        <v>49229.92566074057</v>
      </c>
      <c r="W87">
        <f t="shared" ca="1" si="34"/>
        <v>27386</v>
      </c>
      <c r="X87">
        <f t="shared" ca="1" si="20"/>
        <v>14644.816352507254</v>
      </c>
      <c r="AA87">
        <f t="shared" ca="1" si="21"/>
        <v>1091.8374662268884</v>
      </c>
      <c r="AB87">
        <f t="shared" ca="1" si="22"/>
        <v>259397.76312696747</v>
      </c>
      <c r="AC87">
        <f t="shared" ca="1" si="23"/>
        <v>245201.12451767779</v>
      </c>
      <c r="AD87">
        <f t="shared" ca="1" si="24"/>
        <v>14196.638609289686</v>
      </c>
      <c r="AF87" s="7">
        <f ca="1">IF(Table2[[#This Row],[Column1]]="men",1,0)</f>
        <v>1</v>
      </c>
      <c r="AG87" s="8">
        <f ca="1">IF(Table2[[#This Row],[Column1]]="women",1,0)</f>
        <v>0</v>
      </c>
      <c r="AH87" s="8"/>
      <c r="AI87" s="8"/>
      <c r="AJ87" s="9"/>
      <c r="AM87" s="7">
        <f ca="1">IF(Table2[[#This Row],[Column4]]="teaching",1,0)</f>
        <v>1</v>
      </c>
      <c r="AN87" s="8">
        <f ca="1">IF(Table2[[#This Row],[Column4]]="health",1,0)</f>
        <v>0</v>
      </c>
      <c r="AO87" s="8">
        <f ca="1">IF(Table2[[#This Row],[Column4]]="agriculture",1,0)</f>
        <v>0</v>
      </c>
      <c r="AP87" s="8">
        <f ca="1">IF(Table2[[#This Row],[Column4]]="IT",1,0)</f>
        <v>0</v>
      </c>
      <c r="AQ87" s="8">
        <f ca="1">IF(Table2[[#This Row],[Column4]]="construction",1,0)</f>
        <v>0</v>
      </c>
      <c r="AR87" s="8">
        <f ca="1">IF(Table2[[#This Row],[Column4]]="General work",1,0)</f>
        <v>0</v>
      </c>
      <c r="AS87" s="9"/>
      <c r="AU87" s="17">
        <f ca="1">Table2[[#This Row],[Column20]]/Table2[[#This Row],[Column8]]</f>
        <v>24614.962830370285</v>
      </c>
      <c r="AW87" s="19">
        <f ca="1">IF(Table2[[#This Row],[Column27]]&gt;$AX$7,1,0)</f>
        <v>1</v>
      </c>
      <c r="AY87" s="21">
        <f ca="1">Table2[[#This Row],[Column19]]/Table2[[#This Row],[Column18]]</f>
        <v>0.97175337276956963</v>
      </c>
      <c r="AZ87" s="7">
        <f t="shared" ca="1" si="35"/>
        <v>0</v>
      </c>
      <c r="BA87" s="8"/>
      <c r="BB87" s="7">
        <f ca="1">IF(Table2[[#This Row],[Column17]]="bihar",Table2[[#This Row],[Column15]],0)</f>
        <v>0</v>
      </c>
      <c r="BC87" s="8">
        <f ca="1">IF(Table2[[#This Row],[Column17]]="UP",Table2[[#This Row],[Column15]],0)</f>
        <v>0</v>
      </c>
      <c r="BD87" s="8">
        <f ca="1">IF(Table2[[#This Row],[Column17]]="maharashtra",Table2[[#This Row],[Column15]],0)</f>
        <v>0</v>
      </c>
      <c r="BE87" s="8">
        <f ca="1">IF(Table2[[#This Row],[Column17]]="telangana",Table2[[#This Row],[Column15]],0)</f>
        <v>0</v>
      </c>
      <c r="BF87" s="8">
        <f ca="1">IF(Table2[[#This Row],[Column17]]="delhi",Table2[[#This Row],[Column15]],0)</f>
        <v>0</v>
      </c>
      <c r="BG87" s="8">
        <f ca="1">IF(Table2[[#This Row],[Column17]]="goa",Table2[[#This Row],[Column15]],0)</f>
        <v>0</v>
      </c>
      <c r="BH87" s="8">
        <f ca="1">IF(Table2[[#This Row],[Column17]]="kolkata",Table2[[#This Row],[Column15]],0)</f>
        <v>0</v>
      </c>
      <c r="BI87" s="8">
        <f ca="1">IF(Table2[[#This Row],[Column17]]="patna",Table2[[#This Row],[Column15]],0)</f>
        <v>0</v>
      </c>
      <c r="BJ87" s="8">
        <f ca="1">IF(Table2[[#This Row],[Column17]]="simultala",Table2[[#This Row],[Column15]],0)</f>
        <v>0</v>
      </c>
      <c r="BK87" s="8">
        <f ca="1">IF(Table2[[#This Row],[Column17]]="panji",Table2[[#This Row],[Column15]],0)</f>
        <v>0</v>
      </c>
      <c r="BL87" s="8">
        <f ca="1">IF(Table2[[#This Row],[Column17]]="bangalore",Table2[[#This Row],[Column15]],0)</f>
        <v>0</v>
      </c>
      <c r="BM87" s="8">
        <f ca="1">IF(Table2[[#This Row],[Column17]]="florida",Table2[[#This Row],[Column15]],0)</f>
        <v>52269</v>
      </c>
      <c r="BN87" s="8">
        <f ca="1">IF(Table2[[#This Row],[Column17]]="valmikinagar",Table2[[#This Row],[Column15]],0)</f>
        <v>0</v>
      </c>
      <c r="BO87" s="9">
        <f ca="1">IF(Table2[[#This Row],[Column17]]="gopalganj",Table2[[#This Row],[Column15]],0)</f>
        <v>0</v>
      </c>
      <c r="BP87" s="7">
        <f ca="1">IF(Table2[[#This Row],[Column4]]="teaching",Table2[[#This Row],[Column15]],0)</f>
        <v>52269</v>
      </c>
      <c r="BQ87" s="8">
        <f ca="1">IF(Table2[[#This Row],[Column4]]="health",Table2[[#This Row],[Column15]],0)</f>
        <v>0</v>
      </c>
      <c r="BR87" s="8">
        <f ca="1">IF(Table2[[#This Row],[Column4]]="agriculture",Table2[[#This Row],[Column15]],0)</f>
        <v>0</v>
      </c>
      <c r="BS87" s="8">
        <f ca="1">IF(Table2[[#This Row],[Column4]]="IT",Table2[[#This Row],[Column15]],0)</f>
        <v>0</v>
      </c>
      <c r="BT87" s="8">
        <f ca="1">IF(Table2[[#This Row],[Column4]]="construction",Table2[[#This Row],[Column15]],0)</f>
        <v>0</v>
      </c>
      <c r="BU87" s="9">
        <f ca="1">IF(Table2[[#This Row],[Column4]]="General work",Table2[[#This Row],[Column15]],0)</f>
        <v>0</v>
      </c>
      <c r="BV87" s="19">
        <f ca="1">IF(Table2[[#This Row],[Column27]]&gt;Table2[[#This Row],[Column15]],1,0)</f>
        <v>1</v>
      </c>
      <c r="CC87" s="19">
        <f ca="1">IF(Table2[[#This Row],[Column28]]&gt;$CD$6,Table2[[#This Row],[Column2]],0)</f>
        <v>43</v>
      </c>
    </row>
    <row r="88" spans="2:81" x14ac:dyDescent="0.35">
      <c r="B88">
        <f t="shared" ca="1" si="25"/>
        <v>1</v>
      </c>
      <c r="C88" t="str">
        <f ca="1">IF(B87=1,"men","women")</f>
        <v>men</v>
      </c>
      <c r="D88">
        <f t="shared" ca="1" si="27"/>
        <v>29</v>
      </c>
      <c r="E88">
        <f t="shared" ca="1" si="28"/>
        <v>1</v>
      </c>
      <c r="F88" t="str">
        <f ca="1">VLOOKUP(E88,$K$4:$L$10,2)</f>
        <v xml:space="preserve">health </v>
      </c>
      <c r="G88">
        <f t="shared" ca="1" si="29"/>
        <v>1</v>
      </c>
      <c r="H88" t="str">
        <f ca="1">VLOOKUP(G88,$N$4:$O$9,2)</f>
        <v>high school</v>
      </c>
      <c r="I88">
        <f t="shared" ca="1" si="30"/>
        <v>2</v>
      </c>
      <c r="J88">
        <f t="shared" ca="1" si="26"/>
        <v>1</v>
      </c>
      <c r="Q88">
        <f t="shared" ca="1" si="31"/>
        <v>67862</v>
      </c>
      <c r="R88">
        <f t="shared" ca="1" si="32"/>
        <v>3</v>
      </c>
      <c r="S88" t="str">
        <f ca="1">VLOOKUP(R88,$Y$7:$Z$20,2)</f>
        <v>maharashtra</v>
      </c>
      <c r="T88">
        <f t="shared" ca="1" si="18"/>
        <v>203586</v>
      </c>
      <c r="U88">
        <f t="shared" ca="1" si="33"/>
        <v>36556.137857687681</v>
      </c>
      <c r="V88">
        <f t="shared" ca="1" si="19"/>
        <v>742.84867013541384</v>
      </c>
      <c r="W88">
        <f t="shared" ca="1" si="34"/>
        <v>31</v>
      </c>
      <c r="X88">
        <f t="shared" ca="1" si="20"/>
        <v>24492.245411325697</v>
      </c>
      <c r="AA88">
        <f t="shared" ca="1" si="21"/>
        <v>85210.997217602227</v>
      </c>
      <c r="AB88">
        <f t="shared" ca="1" si="22"/>
        <v>289539.84588773764</v>
      </c>
      <c r="AC88">
        <f t="shared" ca="1" si="23"/>
        <v>61079.383269013379</v>
      </c>
      <c r="AD88">
        <f t="shared" ca="1" si="24"/>
        <v>228460.46261872427</v>
      </c>
      <c r="AF88" s="7">
        <f ca="1">IF(Table2[[#This Row],[Column1]]="men",1,0)</f>
        <v>1</v>
      </c>
      <c r="AG88" s="8">
        <f ca="1">IF(Table2[[#This Row],[Column1]]="women",1,0)</f>
        <v>0</v>
      </c>
      <c r="AH88" s="8"/>
      <c r="AI88" s="8"/>
      <c r="AJ88" s="9"/>
      <c r="AM88" s="7">
        <f ca="1">IF(Table2[[#This Row],[Column4]]="teaching",1,0)</f>
        <v>0</v>
      </c>
      <c r="AN88" s="8">
        <f ca="1">IF(Table2[[#This Row],[Column4]]="health",1,0)</f>
        <v>0</v>
      </c>
      <c r="AO88" s="8">
        <f ca="1">IF(Table2[[#This Row],[Column4]]="agriculture",1,0)</f>
        <v>0</v>
      </c>
      <c r="AP88" s="8">
        <f ca="1">IF(Table2[[#This Row],[Column4]]="IT",1,0)</f>
        <v>0</v>
      </c>
      <c r="AQ88" s="8">
        <f ca="1">IF(Table2[[#This Row],[Column4]]="construction",1,0)</f>
        <v>0</v>
      </c>
      <c r="AR88" s="8">
        <f ca="1">IF(Table2[[#This Row],[Column4]]="General work",1,0)</f>
        <v>0</v>
      </c>
      <c r="AS88" s="9"/>
      <c r="AU88" s="17">
        <f ca="1">Table2[[#This Row],[Column20]]/Table2[[#This Row],[Column8]]</f>
        <v>742.84867013541384</v>
      </c>
      <c r="AW88" s="19">
        <f ca="1">IF(Table2[[#This Row],[Column27]]&gt;$AX$7,1,0)</f>
        <v>0</v>
      </c>
      <c r="AY88" s="21">
        <f ca="1">Table2[[#This Row],[Column19]]/Table2[[#This Row],[Column18]]</f>
        <v>0.17956115773033351</v>
      </c>
      <c r="AZ88" s="7">
        <f t="shared" ca="1" si="35"/>
        <v>1</v>
      </c>
      <c r="BA88" s="8"/>
      <c r="BB88" s="7">
        <f ca="1">IF(Table2[[#This Row],[Column17]]="bihar",Table2[[#This Row],[Column15]],0)</f>
        <v>0</v>
      </c>
      <c r="BC88" s="8">
        <f ca="1">IF(Table2[[#This Row],[Column17]]="UP",Table2[[#This Row],[Column15]],0)</f>
        <v>0</v>
      </c>
      <c r="BD88" s="8">
        <f ca="1">IF(Table2[[#This Row],[Column17]]="maharashtra",Table2[[#This Row],[Column15]],0)</f>
        <v>67862</v>
      </c>
      <c r="BE88" s="8">
        <f ca="1">IF(Table2[[#This Row],[Column17]]="telangana",Table2[[#This Row],[Column15]],0)</f>
        <v>0</v>
      </c>
      <c r="BF88" s="8">
        <f ca="1">IF(Table2[[#This Row],[Column17]]="delhi",Table2[[#This Row],[Column15]],0)</f>
        <v>0</v>
      </c>
      <c r="BG88" s="8">
        <f ca="1">IF(Table2[[#This Row],[Column17]]="goa",Table2[[#This Row],[Column15]],0)</f>
        <v>0</v>
      </c>
      <c r="BH88" s="8">
        <f ca="1">IF(Table2[[#This Row],[Column17]]="kolkata",Table2[[#This Row],[Column15]],0)</f>
        <v>0</v>
      </c>
      <c r="BI88" s="8">
        <f ca="1">IF(Table2[[#This Row],[Column17]]="patna",Table2[[#This Row],[Column15]],0)</f>
        <v>0</v>
      </c>
      <c r="BJ88" s="8">
        <f ca="1">IF(Table2[[#This Row],[Column17]]="simultala",Table2[[#This Row],[Column15]],0)</f>
        <v>0</v>
      </c>
      <c r="BK88" s="8">
        <f ca="1">IF(Table2[[#This Row],[Column17]]="panji",Table2[[#This Row],[Column15]],0)</f>
        <v>0</v>
      </c>
      <c r="BL88" s="8">
        <f ca="1">IF(Table2[[#This Row],[Column17]]="bangalore",Table2[[#This Row],[Column15]],0)</f>
        <v>0</v>
      </c>
      <c r="BM88" s="8">
        <f ca="1">IF(Table2[[#This Row],[Column17]]="florida",Table2[[#This Row],[Column15]],0)</f>
        <v>0</v>
      </c>
      <c r="BN88" s="8">
        <f ca="1">IF(Table2[[#This Row],[Column17]]="valmikinagar",Table2[[#This Row],[Column15]],0)</f>
        <v>0</v>
      </c>
      <c r="BO88" s="9">
        <f ca="1">IF(Table2[[#This Row],[Column17]]="gopalganj",Table2[[#This Row],[Column15]],0)</f>
        <v>0</v>
      </c>
      <c r="BP88" s="7">
        <f ca="1">IF(Table2[[#This Row],[Column4]]="teaching",Table2[[#This Row],[Column15]],0)</f>
        <v>0</v>
      </c>
      <c r="BQ88" s="8">
        <f ca="1">IF(Table2[[#This Row],[Column4]]="health",Table2[[#This Row],[Column15]],0)</f>
        <v>0</v>
      </c>
      <c r="BR88" s="8">
        <f ca="1">IF(Table2[[#This Row],[Column4]]="agriculture",Table2[[#This Row],[Column15]],0)</f>
        <v>0</v>
      </c>
      <c r="BS88" s="8">
        <f ca="1">IF(Table2[[#This Row],[Column4]]="IT",Table2[[#This Row],[Column15]],0)</f>
        <v>0</v>
      </c>
      <c r="BT88" s="8">
        <f ca="1">IF(Table2[[#This Row],[Column4]]="construction",Table2[[#This Row],[Column15]],0)</f>
        <v>0</v>
      </c>
      <c r="BU88" s="9">
        <f ca="1">IF(Table2[[#This Row],[Column4]]="General work",Table2[[#This Row],[Column15]],0)</f>
        <v>0</v>
      </c>
      <c r="BV88" s="19">
        <f ca="1">IF(Table2[[#This Row],[Column27]]&gt;Table2[[#This Row],[Column15]],1,0)</f>
        <v>0</v>
      </c>
      <c r="CC88" s="19">
        <f ca="1">IF(Table2[[#This Row],[Column28]]&gt;$CD$6,Table2[[#This Row],[Column2]],0)</f>
        <v>29</v>
      </c>
    </row>
    <row r="89" spans="2:81" x14ac:dyDescent="0.35">
      <c r="B89">
        <f t="shared" ca="1" si="25"/>
        <v>1</v>
      </c>
      <c r="C89" t="str">
        <f ca="1">IF(B88=1,"men","women")</f>
        <v>men</v>
      </c>
      <c r="D89">
        <f t="shared" ca="1" si="27"/>
        <v>35</v>
      </c>
      <c r="E89">
        <f t="shared" ca="1" si="28"/>
        <v>4</v>
      </c>
      <c r="F89" t="str">
        <f ca="1">VLOOKUP(E89,$K$4:$L$10,2)</f>
        <v>IT</v>
      </c>
      <c r="G89">
        <f t="shared" ca="1" si="29"/>
        <v>5</v>
      </c>
      <c r="H89" t="str">
        <f ca="1">VLOOKUP(G89,$N$4:$O$9,2)</f>
        <v>other</v>
      </c>
      <c r="I89">
        <f t="shared" ca="1" si="30"/>
        <v>1</v>
      </c>
      <c r="J89">
        <f t="shared" ca="1" si="26"/>
        <v>1</v>
      </c>
      <c r="Q89">
        <f t="shared" ca="1" si="31"/>
        <v>49618</v>
      </c>
      <c r="R89">
        <f t="shared" ca="1" si="32"/>
        <v>8</v>
      </c>
      <c r="S89" t="str">
        <f ca="1">VLOOKUP(R89,$Y$7:$Z$20,2)</f>
        <v>patna</v>
      </c>
      <c r="T89">
        <f t="shared" ca="1" si="18"/>
        <v>297708</v>
      </c>
      <c r="U89">
        <f t="shared" ca="1" si="33"/>
        <v>22712.373648893201</v>
      </c>
      <c r="V89">
        <f t="shared" ca="1" si="19"/>
        <v>37965.7757878415</v>
      </c>
      <c r="W89">
        <f t="shared" ca="1" si="34"/>
        <v>35018</v>
      </c>
      <c r="X89">
        <f t="shared" ca="1" si="20"/>
        <v>97048.754284611059</v>
      </c>
      <c r="AA89">
        <f t="shared" ca="1" si="21"/>
        <v>44777.503188128539</v>
      </c>
      <c r="AB89">
        <f t="shared" ca="1" si="22"/>
        <v>380451.27897597005</v>
      </c>
      <c r="AC89">
        <f t="shared" ca="1" si="23"/>
        <v>154779.12793350426</v>
      </c>
      <c r="AD89">
        <f t="shared" ca="1" si="24"/>
        <v>225672.15104246579</v>
      </c>
      <c r="AF89" s="7">
        <f ca="1">IF(Table2[[#This Row],[Column1]]="men",1,0)</f>
        <v>1</v>
      </c>
      <c r="AG89" s="8">
        <f ca="1">IF(Table2[[#This Row],[Column1]]="women",1,0)</f>
        <v>0</v>
      </c>
      <c r="AH89" s="8"/>
      <c r="AI89" s="8"/>
      <c r="AJ89" s="9"/>
      <c r="AM89" s="7">
        <f ca="1">IF(Table2[[#This Row],[Column4]]="teaching",1,0)</f>
        <v>0</v>
      </c>
      <c r="AN89" s="8">
        <f ca="1">IF(Table2[[#This Row],[Column4]]="health",1,0)</f>
        <v>0</v>
      </c>
      <c r="AO89" s="8">
        <f ca="1">IF(Table2[[#This Row],[Column4]]="agriculture",1,0)</f>
        <v>0</v>
      </c>
      <c r="AP89" s="8">
        <f ca="1">IF(Table2[[#This Row],[Column4]]="IT",1,0)</f>
        <v>1</v>
      </c>
      <c r="AQ89" s="8">
        <f ca="1">IF(Table2[[#This Row],[Column4]]="construction",1,0)</f>
        <v>0</v>
      </c>
      <c r="AR89" s="8">
        <f ca="1">IF(Table2[[#This Row],[Column4]]="General work",1,0)</f>
        <v>0</v>
      </c>
      <c r="AS89" s="9"/>
      <c r="AU89" s="17">
        <f ca="1">Table2[[#This Row],[Column20]]/Table2[[#This Row],[Column8]]</f>
        <v>37965.7757878415</v>
      </c>
      <c r="AW89" s="19">
        <f ca="1">IF(Table2[[#This Row],[Column27]]&gt;$AX$7,1,0)</f>
        <v>1</v>
      </c>
      <c r="AY89" s="21">
        <f ca="1">Table2[[#This Row],[Column19]]/Table2[[#This Row],[Column18]]</f>
        <v>7.6290773673845513E-2</v>
      </c>
      <c r="AZ89" s="7">
        <f t="shared" ca="1" si="35"/>
        <v>1</v>
      </c>
      <c r="BA89" s="8"/>
      <c r="BB89" s="7">
        <f ca="1">IF(Table2[[#This Row],[Column17]]="bihar",Table2[[#This Row],[Column15]],0)</f>
        <v>0</v>
      </c>
      <c r="BC89" s="8">
        <f ca="1">IF(Table2[[#This Row],[Column17]]="UP",Table2[[#This Row],[Column15]],0)</f>
        <v>0</v>
      </c>
      <c r="BD89" s="8">
        <f ca="1">IF(Table2[[#This Row],[Column17]]="maharashtra",Table2[[#This Row],[Column15]],0)</f>
        <v>0</v>
      </c>
      <c r="BE89" s="8">
        <f ca="1">IF(Table2[[#This Row],[Column17]]="telangana",Table2[[#This Row],[Column15]],0)</f>
        <v>0</v>
      </c>
      <c r="BF89" s="8">
        <f ca="1">IF(Table2[[#This Row],[Column17]]="delhi",Table2[[#This Row],[Column15]],0)</f>
        <v>0</v>
      </c>
      <c r="BG89" s="8">
        <f ca="1">IF(Table2[[#This Row],[Column17]]="goa",Table2[[#This Row],[Column15]],0)</f>
        <v>0</v>
      </c>
      <c r="BH89" s="8">
        <f ca="1">IF(Table2[[#This Row],[Column17]]="kolkata",Table2[[#This Row],[Column15]],0)</f>
        <v>0</v>
      </c>
      <c r="BI89" s="8">
        <f ca="1">IF(Table2[[#This Row],[Column17]]="patna",Table2[[#This Row],[Column15]],0)</f>
        <v>49618</v>
      </c>
      <c r="BJ89" s="8">
        <f ca="1">IF(Table2[[#This Row],[Column17]]="simultala",Table2[[#This Row],[Column15]],0)</f>
        <v>0</v>
      </c>
      <c r="BK89" s="8">
        <f ca="1">IF(Table2[[#This Row],[Column17]]="panji",Table2[[#This Row],[Column15]],0)</f>
        <v>0</v>
      </c>
      <c r="BL89" s="8">
        <f ca="1">IF(Table2[[#This Row],[Column17]]="bangalore",Table2[[#This Row],[Column15]],0)</f>
        <v>0</v>
      </c>
      <c r="BM89" s="8">
        <f ca="1">IF(Table2[[#This Row],[Column17]]="florida",Table2[[#This Row],[Column15]],0)</f>
        <v>0</v>
      </c>
      <c r="BN89" s="8">
        <f ca="1">IF(Table2[[#This Row],[Column17]]="valmikinagar",Table2[[#This Row],[Column15]],0)</f>
        <v>0</v>
      </c>
      <c r="BO89" s="9">
        <f ca="1">IF(Table2[[#This Row],[Column17]]="gopalganj",Table2[[#This Row],[Column15]],0)</f>
        <v>0</v>
      </c>
      <c r="BP89" s="7">
        <f ca="1">IF(Table2[[#This Row],[Column4]]="teaching",Table2[[#This Row],[Column15]],0)</f>
        <v>0</v>
      </c>
      <c r="BQ89" s="8">
        <f ca="1">IF(Table2[[#This Row],[Column4]]="health",Table2[[#This Row],[Column15]],0)</f>
        <v>0</v>
      </c>
      <c r="BR89" s="8">
        <f ca="1">IF(Table2[[#This Row],[Column4]]="agriculture",Table2[[#This Row],[Column15]],0)</f>
        <v>0</v>
      </c>
      <c r="BS89" s="8">
        <f ca="1">IF(Table2[[#This Row],[Column4]]="IT",Table2[[#This Row],[Column15]],0)</f>
        <v>49618</v>
      </c>
      <c r="BT89" s="8">
        <f ca="1">IF(Table2[[#This Row],[Column4]]="construction",Table2[[#This Row],[Column15]],0)</f>
        <v>0</v>
      </c>
      <c r="BU89" s="9">
        <f ca="1">IF(Table2[[#This Row],[Column4]]="General work",Table2[[#This Row],[Column15]],0)</f>
        <v>0</v>
      </c>
      <c r="BV89" s="19">
        <f ca="1">IF(Table2[[#This Row],[Column27]]&gt;Table2[[#This Row],[Column15]],1,0)</f>
        <v>1</v>
      </c>
      <c r="CC89" s="19">
        <f ca="1">IF(Table2[[#This Row],[Column28]]&gt;$CD$6,Table2[[#This Row],[Column2]],0)</f>
        <v>35</v>
      </c>
    </row>
    <row r="90" spans="2:81" x14ac:dyDescent="0.35">
      <c r="B90">
        <f t="shared" ca="1" si="25"/>
        <v>2</v>
      </c>
      <c r="C90" t="str">
        <f ca="1">IF(B89=1,"men","women")</f>
        <v>men</v>
      </c>
      <c r="D90">
        <f t="shared" ca="1" si="27"/>
        <v>38</v>
      </c>
      <c r="E90">
        <f t="shared" ca="1" si="28"/>
        <v>6</v>
      </c>
      <c r="F90" t="str">
        <f ca="1">VLOOKUP(E90,$K$4:$L$10,2)</f>
        <v>agriculture</v>
      </c>
      <c r="G90">
        <f t="shared" ca="1" si="29"/>
        <v>3</v>
      </c>
      <c r="H90" t="str">
        <f ca="1">VLOOKUP(G90,$N$4:$O$9,2)</f>
        <v>university</v>
      </c>
      <c r="I90">
        <f t="shared" ca="1" si="30"/>
        <v>1</v>
      </c>
      <c r="J90">
        <f t="shared" ca="1" si="26"/>
        <v>2</v>
      </c>
      <c r="Q90">
        <f t="shared" ca="1" si="31"/>
        <v>32760</v>
      </c>
      <c r="R90">
        <f t="shared" ca="1" si="32"/>
        <v>4</v>
      </c>
      <c r="S90" t="str">
        <f ca="1">VLOOKUP(R90,$Y$7:$Z$20,2)</f>
        <v>telangana</v>
      </c>
      <c r="T90">
        <f t="shared" ca="1" si="18"/>
        <v>163800</v>
      </c>
      <c r="U90">
        <f t="shared" ca="1" si="33"/>
        <v>124607.62166390757</v>
      </c>
      <c r="V90">
        <f t="shared" ca="1" si="19"/>
        <v>51082.309540241491</v>
      </c>
      <c r="W90">
        <f t="shared" ca="1" si="34"/>
        <v>7245</v>
      </c>
      <c r="X90">
        <f t="shared" ca="1" si="20"/>
        <v>28088.70722913124</v>
      </c>
      <c r="AA90">
        <f t="shared" ca="1" si="21"/>
        <v>27132.166407598874</v>
      </c>
      <c r="AB90">
        <f t="shared" ca="1" si="22"/>
        <v>242014.47594784037</v>
      </c>
      <c r="AC90">
        <f t="shared" ca="1" si="23"/>
        <v>159941.32889303882</v>
      </c>
      <c r="AD90">
        <f t="shared" ca="1" si="24"/>
        <v>82073.14705480155</v>
      </c>
      <c r="AF90" s="7">
        <f ca="1">IF(Table2[[#This Row],[Column1]]="men",1,0)</f>
        <v>1</v>
      </c>
      <c r="AG90" s="8">
        <f ca="1">IF(Table2[[#This Row],[Column1]]="women",1,0)</f>
        <v>0</v>
      </c>
      <c r="AH90" s="8"/>
      <c r="AI90" s="8"/>
      <c r="AJ90" s="9"/>
      <c r="AM90" s="7">
        <f ca="1">IF(Table2[[#This Row],[Column4]]="teaching",1,0)</f>
        <v>0</v>
      </c>
      <c r="AN90" s="8">
        <f ca="1">IF(Table2[[#This Row],[Column4]]="health",1,0)</f>
        <v>0</v>
      </c>
      <c r="AO90" s="8">
        <f ca="1">IF(Table2[[#This Row],[Column4]]="agriculture",1,0)</f>
        <v>1</v>
      </c>
      <c r="AP90" s="8">
        <f ca="1">IF(Table2[[#This Row],[Column4]]="IT",1,0)</f>
        <v>0</v>
      </c>
      <c r="AQ90" s="8">
        <f ca="1">IF(Table2[[#This Row],[Column4]]="construction",1,0)</f>
        <v>0</v>
      </c>
      <c r="AR90" s="8">
        <f ca="1">IF(Table2[[#This Row],[Column4]]="General work",1,0)</f>
        <v>0</v>
      </c>
      <c r="AS90" s="9"/>
      <c r="AU90" s="17">
        <f ca="1">Table2[[#This Row],[Column20]]/Table2[[#This Row],[Column8]]</f>
        <v>25541.154770120746</v>
      </c>
      <c r="AW90" s="19">
        <f ca="1">IF(Table2[[#This Row],[Column27]]&gt;$AX$7,1,0)</f>
        <v>1</v>
      </c>
      <c r="AY90" s="21">
        <f ca="1">Table2[[#This Row],[Column19]]/Table2[[#This Row],[Column18]]</f>
        <v>0.76073029098844669</v>
      </c>
      <c r="AZ90" s="7">
        <f t="shared" ca="1" si="35"/>
        <v>0</v>
      </c>
      <c r="BA90" s="8"/>
      <c r="BB90" s="7">
        <f ca="1">IF(Table2[[#This Row],[Column17]]="bihar",Table2[[#This Row],[Column15]],0)</f>
        <v>0</v>
      </c>
      <c r="BC90" s="8">
        <f ca="1">IF(Table2[[#This Row],[Column17]]="UP",Table2[[#This Row],[Column15]],0)</f>
        <v>0</v>
      </c>
      <c r="BD90" s="8">
        <f ca="1">IF(Table2[[#This Row],[Column17]]="maharashtra",Table2[[#This Row],[Column15]],0)</f>
        <v>0</v>
      </c>
      <c r="BE90" s="8">
        <f ca="1">IF(Table2[[#This Row],[Column17]]="telangana",Table2[[#This Row],[Column15]],0)</f>
        <v>32760</v>
      </c>
      <c r="BF90" s="8">
        <f ca="1">IF(Table2[[#This Row],[Column17]]="delhi",Table2[[#This Row],[Column15]],0)</f>
        <v>0</v>
      </c>
      <c r="BG90" s="8">
        <f ca="1">IF(Table2[[#This Row],[Column17]]="goa",Table2[[#This Row],[Column15]],0)</f>
        <v>0</v>
      </c>
      <c r="BH90" s="8">
        <f ca="1">IF(Table2[[#This Row],[Column17]]="kolkata",Table2[[#This Row],[Column15]],0)</f>
        <v>0</v>
      </c>
      <c r="BI90" s="8">
        <f ca="1">IF(Table2[[#This Row],[Column17]]="patna",Table2[[#This Row],[Column15]],0)</f>
        <v>0</v>
      </c>
      <c r="BJ90" s="8">
        <f ca="1">IF(Table2[[#This Row],[Column17]]="simultala",Table2[[#This Row],[Column15]],0)</f>
        <v>0</v>
      </c>
      <c r="BK90" s="8">
        <f ca="1">IF(Table2[[#This Row],[Column17]]="panji",Table2[[#This Row],[Column15]],0)</f>
        <v>0</v>
      </c>
      <c r="BL90" s="8">
        <f ca="1">IF(Table2[[#This Row],[Column17]]="bangalore",Table2[[#This Row],[Column15]],0)</f>
        <v>0</v>
      </c>
      <c r="BM90" s="8">
        <f ca="1">IF(Table2[[#This Row],[Column17]]="florida",Table2[[#This Row],[Column15]],0)</f>
        <v>0</v>
      </c>
      <c r="BN90" s="8">
        <f ca="1">IF(Table2[[#This Row],[Column17]]="valmikinagar",Table2[[#This Row],[Column15]],0)</f>
        <v>0</v>
      </c>
      <c r="BO90" s="9">
        <f ca="1">IF(Table2[[#This Row],[Column17]]="gopalganj",Table2[[#This Row],[Column15]],0)</f>
        <v>0</v>
      </c>
      <c r="BP90" s="7">
        <f ca="1">IF(Table2[[#This Row],[Column4]]="teaching",Table2[[#This Row],[Column15]],0)</f>
        <v>0</v>
      </c>
      <c r="BQ90" s="8">
        <f ca="1">IF(Table2[[#This Row],[Column4]]="health",Table2[[#This Row],[Column15]],0)</f>
        <v>0</v>
      </c>
      <c r="BR90" s="8">
        <f ca="1">IF(Table2[[#This Row],[Column4]]="agriculture",Table2[[#This Row],[Column15]],0)</f>
        <v>32760</v>
      </c>
      <c r="BS90" s="8">
        <f ca="1">IF(Table2[[#This Row],[Column4]]="IT",Table2[[#This Row],[Column15]],0)</f>
        <v>0</v>
      </c>
      <c r="BT90" s="8">
        <f ca="1">IF(Table2[[#This Row],[Column4]]="construction",Table2[[#This Row],[Column15]],0)</f>
        <v>0</v>
      </c>
      <c r="BU90" s="9">
        <f ca="1">IF(Table2[[#This Row],[Column4]]="General work",Table2[[#This Row],[Column15]],0)</f>
        <v>0</v>
      </c>
      <c r="BV90" s="19">
        <f ca="1">IF(Table2[[#This Row],[Column27]]&gt;Table2[[#This Row],[Column15]],1,0)</f>
        <v>1</v>
      </c>
      <c r="CC90" s="19">
        <f ca="1">IF(Table2[[#This Row],[Column28]]&gt;$CD$6,Table2[[#This Row],[Column2]],0)</f>
        <v>38</v>
      </c>
    </row>
    <row r="91" spans="2:81" x14ac:dyDescent="0.35">
      <c r="B91">
        <f t="shared" ca="1" si="25"/>
        <v>1</v>
      </c>
      <c r="C91" t="str">
        <f ca="1">IF(B90=1,"men","women")</f>
        <v>women</v>
      </c>
      <c r="D91">
        <f t="shared" ca="1" si="27"/>
        <v>41</v>
      </c>
      <c r="E91">
        <f t="shared" ca="1" si="28"/>
        <v>6</v>
      </c>
      <c r="F91" t="str">
        <f ca="1">VLOOKUP(E91,$K$4:$L$10,2)</f>
        <v>agriculture</v>
      </c>
      <c r="G91">
        <f t="shared" ca="1" si="29"/>
        <v>1</v>
      </c>
      <c r="H91" t="str">
        <f ca="1">VLOOKUP(G91,$N$4:$O$9,2)</f>
        <v>high school</v>
      </c>
      <c r="I91">
        <f t="shared" ca="1" si="30"/>
        <v>4</v>
      </c>
      <c r="J91">
        <f t="shared" ca="1" si="26"/>
        <v>1</v>
      </c>
      <c r="Q91">
        <f t="shared" ca="1" si="31"/>
        <v>35798</v>
      </c>
      <c r="R91">
        <f t="shared" ca="1" si="32"/>
        <v>12</v>
      </c>
      <c r="S91" t="str">
        <f ca="1">VLOOKUP(R91,$Y$7:$Z$20,2)</f>
        <v>florida</v>
      </c>
      <c r="T91">
        <f t="shared" ca="1" si="18"/>
        <v>214788</v>
      </c>
      <c r="U91">
        <f t="shared" ca="1" si="33"/>
        <v>72285.835797545471</v>
      </c>
      <c r="V91">
        <f t="shared" ca="1" si="19"/>
        <v>29200.46803507537</v>
      </c>
      <c r="W91">
        <f t="shared" ca="1" si="34"/>
        <v>3253</v>
      </c>
      <c r="X91">
        <f t="shared" ca="1" si="20"/>
        <v>71455.027950207921</v>
      </c>
      <c r="AA91">
        <f t="shared" ca="1" si="21"/>
        <v>6186.1832650515589</v>
      </c>
      <c r="AB91">
        <f t="shared" ca="1" si="22"/>
        <v>250174.65130012695</v>
      </c>
      <c r="AC91">
        <f t="shared" ca="1" si="23"/>
        <v>146993.86374775338</v>
      </c>
      <c r="AD91">
        <f t="shared" ca="1" si="24"/>
        <v>103180.78755237357</v>
      </c>
      <c r="AF91" s="7">
        <f ca="1">IF(Table2[[#This Row],[Column1]]="men",1,0)</f>
        <v>0</v>
      </c>
      <c r="AG91" s="8">
        <f ca="1">IF(Table2[[#This Row],[Column1]]="women",1,0)</f>
        <v>1</v>
      </c>
      <c r="AH91" s="8"/>
      <c r="AI91" s="8"/>
      <c r="AJ91" s="9"/>
      <c r="AM91" s="7">
        <f ca="1">IF(Table2[[#This Row],[Column4]]="teaching",1,0)</f>
        <v>0</v>
      </c>
      <c r="AN91" s="8">
        <f ca="1">IF(Table2[[#This Row],[Column4]]="health",1,0)</f>
        <v>0</v>
      </c>
      <c r="AO91" s="8">
        <f ca="1">IF(Table2[[#This Row],[Column4]]="agriculture",1,0)</f>
        <v>1</v>
      </c>
      <c r="AP91" s="8">
        <f ca="1">IF(Table2[[#This Row],[Column4]]="IT",1,0)</f>
        <v>0</v>
      </c>
      <c r="AQ91" s="8">
        <f ca="1">IF(Table2[[#This Row],[Column4]]="construction",1,0)</f>
        <v>0</v>
      </c>
      <c r="AR91" s="8">
        <f ca="1">IF(Table2[[#This Row],[Column4]]="General work",1,0)</f>
        <v>0</v>
      </c>
      <c r="AS91" s="9"/>
      <c r="AU91" s="17">
        <f ca="1">Table2[[#This Row],[Column20]]/Table2[[#This Row],[Column8]]</f>
        <v>29200.46803507537</v>
      </c>
      <c r="AW91" s="19">
        <f ca="1">IF(Table2[[#This Row],[Column27]]&gt;$AX$7,1,0)</f>
        <v>1</v>
      </c>
      <c r="AY91" s="21">
        <f ca="1">Table2[[#This Row],[Column19]]/Table2[[#This Row],[Column18]]</f>
        <v>0.33654503881755715</v>
      </c>
      <c r="AZ91" s="7">
        <f t="shared" ca="1" si="35"/>
        <v>0</v>
      </c>
      <c r="BA91" s="8"/>
      <c r="BB91" s="7">
        <f ca="1">IF(Table2[[#This Row],[Column17]]="bihar",Table2[[#This Row],[Column15]],0)</f>
        <v>0</v>
      </c>
      <c r="BC91" s="8">
        <f ca="1">IF(Table2[[#This Row],[Column17]]="UP",Table2[[#This Row],[Column15]],0)</f>
        <v>0</v>
      </c>
      <c r="BD91" s="8">
        <f ca="1">IF(Table2[[#This Row],[Column17]]="maharashtra",Table2[[#This Row],[Column15]],0)</f>
        <v>0</v>
      </c>
      <c r="BE91" s="8">
        <f ca="1">IF(Table2[[#This Row],[Column17]]="telangana",Table2[[#This Row],[Column15]],0)</f>
        <v>0</v>
      </c>
      <c r="BF91" s="8">
        <f ca="1">IF(Table2[[#This Row],[Column17]]="delhi",Table2[[#This Row],[Column15]],0)</f>
        <v>0</v>
      </c>
      <c r="BG91" s="8">
        <f ca="1">IF(Table2[[#This Row],[Column17]]="goa",Table2[[#This Row],[Column15]],0)</f>
        <v>0</v>
      </c>
      <c r="BH91" s="8">
        <f ca="1">IF(Table2[[#This Row],[Column17]]="kolkata",Table2[[#This Row],[Column15]],0)</f>
        <v>0</v>
      </c>
      <c r="BI91" s="8">
        <f ca="1">IF(Table2[[#This Row],[Column17]]="patna",Table2[[#This Row],[Column15]],0)</f>
        <v>0</v>
      </c>
      <c r="BJ91" s="8">
        <f ca="1">IF(Table2[[#This Row],[Column17]]="simultala",Table2[[#This Row],[Column15]],0)</f>
        <v>0</v>
      </c>
      <c r="BK91" s="8">
        <f ca="1">IF(Table2[[#This Row],[Column17]]="panji",Table2[[#This Row],[Column15]],0)</f>
        <v>0</v>
      </c>
      <c r="BL91" s="8">
        <f ca="1">IF(Table2[[#This Row],[Column17]]="bangalore",Table2[[#This Row],[Column15]],0)</f>
        <v>0</v>
      </c>
      <c r="BM91" s="8">
        <f ca="1">IF(Table2[[#This Row],[Column17]]="florida",Table2[[#This Row],[Column15]],0)</f>
        <v>35798</v>
      </c>
      <c r="BN91" s="8">
        <f ca="1">IF(Table2[[#This Row],[Column17]]="valmikinagar",Table2[[#This Row],[Column15]],0)</f>
        <v>0</v>
      </c>
      <c r="BO91" s="9">
        <f ca="1">IF(Table2[[#This Row],[Column17]]="gopalganj",Table2[[#This Row],[Column15]],0)</f>
        <v>0</v>
      </c>
      <c r="BP91" s="7">
        <f ca="1">IF(Table2[[#This Row],[Column4]]="teaching",Table2[[#This Row],[Column15]],0)</f>
        <v>0</v>
      </c>
      <c r="BQ91" s="8">
        <f ca="1">IF(Table2[[#This Row],[Column4]]="health",Table2[[#This Row],[Column15]],0)</f>
        <v>0</v>
      </c>
      <c r="BR91" s="8">
        <f ca="1">IF(Table2[[#This Row],[Column4]]="agriculture",Table2[[#This Row],[Column15]],0)</f>
        <v>35798</v>
      </c>
      <c r="BS91" s="8">
        <f ca="1">IF(Table2[[#This Row],[Column4]]="IT",Table2[[#This Row],[Column15]],0)</f>
        <v>0</v>
      </c>
      <c r="BT91" s="8">
        <f ca="1">IF(Table2[[#This Row],[Column4]]="construction",Table2[[#This Row],[Column15]],0)</f>
        <v>0</v>
      </c>
      <c r="BU91" s="9">
        <f ca="1">IF(Table2[[#This Row],[Column4]]="General work",Table2[[#This Row],[Column15]],0)</f>
        <v>0</v>
      </c>
      <c r="BV91" s="19">
        <f ca="1">IF(Table2[[#This Row],[Column27]]&gt;Table2[[#This Row],[Column15]],1,0)</f>
        <v>1</v>
      </c>
      <c r="CC91" s="19">
        <f ca="1">IF(Table2[[#This Row],[Column28]]&gt;$CD$6,Table2[[#This Row],[Column2]],0)</f>
        <v>41</v>
      </c>
    </row>
    <row r="92" spans="2:81" x14ac:dyDescent="0.35">
      <c r="B92">
        <f t="shared" ca="1" si="25"/>
        <v>2</v>
      </c>
      <c r="C92" t="str">
        <f ca="1">IF(B91=1,"men","women")</f>
        <v>men</v>
      </c>
      <c r="D92">
        <f t="shared" ca="1" si="27"/>
        <v>40</v>
      </c>
      <c r="E92">
        <f t="shared" ca="1" si="28"/>
        <v>2</v>
      </c>
      <c r="F92" t="str">
        <f ca="1">VLOOKUP(E92,$K$4:$L$10,2)</f>
        <v>construction</v>
      </c>
      <c r="G92">
        <f t="shared" ca="1" si="29"/>
        <v>3</v>
      </c>
      <c r="H92" t="str">
        <f ca="1">VLOOKUP(G92,$N$4:$O$9,2)</f>
        <v>university</v>
      </c>
      <c r="I92">
        <f t="shared" ca="1" si="30"/>
        <v>1</v>
      </c>
      <c r="J92">
        <f t="shared" ca="1" si="26"/>
        <v>2</v>
      </c>
      <c r="Q92">
        <f t="shared" ca="1" si="31"/>
        <v>36013</v>
      </c>
      <c r="R92">
        <f t="shared" ca="1" si="32"/>
        <v>8</v>
      </c>
      <c r="S92" t="str">
        <f ca="1">VLOOKUP(R92,$Y$7:$Z$20,2)</f>
        <v>patna</v>
      </c>
      <c r="T92">
        <f t="shared" ca="1" si="18"/>
        <v>144052</v>
      </c>
      <c r="U92">
        <f t="shared" ca="1" si="33"/>
        <v>109758.20142738002</v>
      </c>
      <c r="V92">
        <f t="shared" ca="1" si="19"/>
        <v>56850.142140374046</v>
      </c>
      <c r="W92">
        <f t="shared" ca="1" si="34"/>
        <v>21472</v>
      </c>
      <c r="X92">
        <f t="shared" ca="1" si="20"/>
        <v>47880.002348472102</v>
      </c>
      <c r="AA92">
        <f t="shared" ca="1" si="21"/>
        <v>12761.322222559997</v>
      </c>
      <c r="AB92">
        <f t="shared" ca="1" si="22"/>
        <v>213663.46436293406</v>
      </c>
      <c r="AC92">
        <f t="shared" ca="1" si="23"/>
        <v>179110.20377585213</v>
      </c>
      <c r="AD92">
        <f t="shared" ca="1" si="24"/>
        <v>34553.260587081924</v>
      </c>
      <c r="AF92" s="7">
        <f ca="1">IF(Table2[[#This Row],[Column1]]="men",1,0)</f>
        <v>1</v>
      </c>
      <c r="AG92" s="8">
        <f ca="1">IF(Table2[[#This Row],[Column1]]="women",1,0)</f>
        <v>0</v>
      </c>
      <c r="AH92" s="8"/>
      <c r="AI92" s="8"/>
      <c r="AJ92" s="9"/>
      <c r="AM92" s="7">
        <f ca="1">IF(Table2[[#This Row],[Column4]]="teaching",1,0)</f>
        <v>0</v>
      </c>
      <c r="AN92" s="8">
        <f ca="1">IF(Table2[[#This Row],[Column4]]="health",1,0)</f>
        <v>0</v>
      </c>
      <c r="AO92" s="8">
        <f ca="1">IF(Table2[[#This Row],[Column4]]="agriculture",1,0)</f>
        <v>0</v>
      </c>
      <c r="AP92" s="8">
        <f ca="1">IF(Table2[[#This Row],[Column4]]="IT",1,0)</f>
        <v>0</v>
      </c>
      <c r="AQ92" s="8">
        <f ca="1">IF(Table2[[#This Row],[Column4]]="construction",1,0)</f>
        <v>1</v>
      </c>
      <c r="AR92" s="8">
        <f ca="1">IF(Table2[[#This Row],[Column4]]="General work",1,0)</f>
        <v>0</v>
      </c>
      <c r="AS92" s="9"/>
      <c r="AU92" s="17">
        <f ca="1">Table2[[#This Row],[Column20]]/Table2[[#This Row],[Column8]]</f>
        <v>28425.071070187023</v>
      </c>
      <c r="AW92" s="19">
        <f ca="1">IF(Table2[[#This Row],[Column27]]&gt;$AX$7,1,0)</f>
        <v>1</v>
      </c>
      <c r="AY92" s="21">
        <f ca="1">Table2[[#This Row],[Column19]]/Table2[[#This Row],[Column18]]</f>
        <v>0.76193458908852374</v>
      </c>
      <c r="AZ92" s="7">
        <f t="shared" ca="1" si="35"/>
        <v>0</v>
      </c>
      <c r="BA92" s="8"/>
      <c r="BB92" s="7">
        <f ca="1">IF(Table2[[#This Row],[Column17]]="bihar",Table2[[#This Row],[Column15]],0)</f>
        <v>0</v>
      </c>
      <c r="BC92" s="8">
        <f ca="1">IF(Table2[[#This Row],[Column17]]="UP",Table2[[#This Row],[Column15]],0)</f>
        <v>0</v>
      </c>
      <c r="BD92" s="8">
        <f ca="1">IF(Table2[[#This Row],[Column17]]="maharashtra",Table2[[#This Row],[Column15]],0)</f>
        <v>0</v>
      </c>
      <c r="BE92" s="8">
        <f ca="1">IF(Table2[[#This Row],[Column17]]="telangana",Table2[[#This Row],[Column15]],0)</f>
        <v>0</v>
      </c>
      <c r="BF92" s="8">
        <f ca="1">IF(Table2[[#This Row],[Column17]]="delhi",Table2[[#This Row],[Column15]],0)</f>
        <v>0</v>
      </c>
      <c r="BG92" s="8">
        <f ca="1">IF(Table2[[#This Row],[Column17]]="goa",Table2[[#This Row],[Column15]],0)</f>
        <v>0</v>
      </c>
      <c r="BH92" s="8">
        <f ca="1">IF(Table2[[#This Row],[Column17]]="kolkata",Table2[[#This Row],[Column15]],0)</f>
        <v>0</v>
      </c>
      <c r="BI92" s="8">
        <f ca="1">IF(Table2[[#This Row],[Column17]]="patna",Table2[[#This Row],[Column15]],0)</f>
        <v>36013</v>
      </c>
      <c r="BJ92" s="8">
        <f ca="1">IF(Table2[[#This Row],[Column17]]="simultala",Table2[[#This Row],[Column15]],0)</f>
        <v>0</v>
      </c>
      <c r="BK92" s="8">
        <f ca="1">IF(Table2[[#This Row],[Column17]]="panji",Table2[[#This Row],[Column15]],0)</f>
        <v>0</v>
      </c>
      <c r="BL92" s="8">
        <f ca="1">IF(Table2[[#This Row],[Column17]]="bangalore",Table2[[#This Row],[Column15]],0)</f>
        <v>0</v>
      </c>
      <c r="BM92" s="8">
        <f ca="1">IF(Table2[[#This Row],[Column17]]="florida",Table2[[#This Row],[Column15]],0)</f>
        <v>0</v>
      </c>
      <c r="BN92" s="8">
        <f ca="1">IF(Table2[[#This Row],[Column17]]="valmikinagar",Table2[[#This Row],[Column15]],0)</f>
        <v>0</v>
      </c>
      <c r="BO92" s="9">
        <f ca="1">IF(Table2[[#This Row],[Column17]]="gopalganj",Table2[[#This Row],[Column15]],0)</f>
        <v>0</v>
      </c>
      <c r="BP92" s="7">
        <f ca="1">IF(Table2[[#This Row],[Column4]]="teaching",Table2[[#This Row],[Column15]],0)</f>
        <v>0</v>
      </c>
      <c r="BQ92" s="8">
        <f ca="1">IF(Table2[[#This Row],[Column4]]="health",Table2[[#This Row],[Column15]],0)</f>
        <v>0</v>
      </c>
      <c r="BR92" s="8">
        <f ca="1">IF(Table2[[#This Row],[Column4]]="agriculture",Table2[[#This Row],[Column15]],0)</f>
        <v>0</v>
      </c>
      <c r="BS92" s="8">
        <f ca="1">IF(Table2[[#This Row],[Column4]]="IT",Table2[[#This Row],[Column15]],0)</f>
        <v>0</v>
      </c>
      <c r="BT92" s="8">
        <f ca="1">IF(Table2[[#This Row],[Column4]]="construction",Table2[[#This Row],[Column15]],0)</f>
        <v>36013</v>
      </c>
      <c r="BU92" s="9">
        <f ca="1">IF(Table2[[#This Row],[Column4]]="General work",Table2[[#This Row],[Column15]],0)</f>
        <v>0</v>
      </c>
      <c r="BV92" s="19">
        <f ca="1">IF(Table2[[#This Row],[Column27]]&gt;Table2[[#This Row],[Column15]],1,0)</f>
        <v>1</v>
      </c>
      <c r="CC92" s="19">
        <f ca="1">IF(Table2[[#This Row],[Column28]]&gt;$CD$6,Table2[[#This Row],[Column2]],0)</f>
        <v>40</v>
      </c>
    </row>
    <row r="93" spans="2:81" x14ac:dyDescent="0.35">
      <c r="B93">
        <f t="shared" ca="1" si="25"/>
        <v>1</v>
      </c>
      <c r="C93" t="str">
        <f ca="1">IF(B92=1,"men","women")</f>
        <v>women</v>
      </c>
      <c r="D93">
        <f t="shared" ca="1" si="27"/>
        <v>35</v>
      </c>
      <c r="E93">
        <f t="shared" ca="1" si="28"/>
        <v>6</v>
      </c>
      <c r="F93" t="str">
        <f ca="1">VLOOKUP(E93,$K$4:$L$10,2)</f>
        <v>agriculture</v>
      </c>
      <c r="G93">
        <f t="shared" ca="1" si="29"/>
        <v>5</v>
      </c>
      <c r="H93" t="str">
        <f ca="1">VLOOKUP(G93,$N$4:$O$9,2)</f>
        <v>other</v>
      </c>
      <c r="I93">
        <f t="shared" ca="1" si="30"/>
        <v>2</v>
      </c>
      <c r="J93">
        <f t="shared" ca="1" si="26"/>
        <v>2</v>
      </c>
      <c r="Q93">
        <f t="shared" ca="1" si="31"/>
        <v>42873</v>
      </c>
      <c r="R93">
        <f t="shared" ca="1" si="32"/>
        <v>4</v>
      </c>
      <c r="S93" t="str">
        <f ca="1">VLOOKUP(R93,$Y$7:$Z$20,2)</f>
        <v>telangana</v>
      </c>
      <c r="T93">
        <f t="shared" ca="1" si="18"/>
        <v>214365</v>
      </c>
      <c r="U93">
        <f t="shared" ca="1" si="33"/>
        <v>96101.469008965447</v>
      </c>
      <c r="V93">
        <f t="shared" ca="1" si="19"/>
        <v>33930.366485574341</v>
      </c>
      <c r="W93">
        <f t="shared" ca="1" si="34"/>
        <v>9570</v>
      </c>
      <c r="X93">
        <f t="shared" ca="1" si="20"/>
        <v>39180.601759868347</v>
      </c>
      <c r="AA93">
        <f t="shared" ca="1" si="21"/>
        <v>32010.512316809225</v>
      </c>
      <c r="AB93">
        <f t="shared" ca="1" si="22"/>
        <v>280305.87880238355</v>
      </c>
      <c r="AC93">
        <f t="shared" ca="1" si="23"/>
        <v>144852.0707688338</v>
      </c>
      <c r="AD93">
        <f t="shared" ca="1" si="24"/>
        <v>135453.80803354975</v>
      </c>
      <c r="AF93" s="7">
        <f ca="1">IF(Table2[[#This Row],[Column1]]="men",1,0)</f>
        <v>0</v>
      </c>
      <c r="AG93" s="8">
        <f ca="1">IF(Table2[[#This Row],[Column1]]="women",1,0)</f>
        <v>1</v>
      </c>
      <c r="AH93" s="8"/>
      <c r="AI93" s="8"/>
      <c r="AJ93" s="9"/>
      <c r="AM93" s="7">
        <f ca="1">IF(Table2[[#This Row],[Column4]]="teaching",1,0)</f>
        <v>0</v>
      </c>
      <c r="AN93" s="8">
        <f ca="1">IF(Table2[[#This Row],[Column4]]="health",1,0)</f>
        <v>0</v>
      </c>
      <c r="AO93" s="8">
        <f ca="1">IF(Table2[[#This Row],[Column4]]="agriculture",1,0)</f>
        <v>1</v>
      </c>
      <c r="AP93" s="8">
        <f ca="1">IF(Table2[[#This Row],[Column4]]="IT",1,0)</f>
        <v>0</v>
      </c>
      <c r="AQ93" s="8">
        <f ca="1">IF(Table2[[#This Row],[Column4]]="construction",1,0)</f>
        <v>0</v>
      </c>
      <c r="AR93" s="8">
        <f ca="1">IF(Table2[[#This Row],[Column4]]="General work",1,0)</f>
        <v>0</v>
      </c>
      <c r="AS93" s="9"/>
      <c r="AU93" s="17">
        <f ca="1">Table2[[#This Row],[Column20]]/Table2[[#This Row],[Column8]]</f>
        <v>16965.18324278717</v>
      </c>
      <c r="AW93" s="19">
        <f ca="1">IF(Table2[[#This Row],[Column27]]&gt;$AX$7,1,0)</f>
        <v>1</v>
      </c>
      <c r="AY93" s="21">
        <f ca="1">Table2[[#This Row],[Column19]]/Table2[[#This Row],[Column18]]</f>
        <v>0.44830764821200031</v>
      </c>
      <c r="AZ93" s="7">
        <f t="shared" ca="1" si="35"/>
        <v>0</v>
      </c>
      <c r="BA93" s="8"/>
      <c r="BB93" s="7">
        <f ca="1">IF(Table2[[#This Row],[Column17]]="bihar",Table2[[#This Row],[Column15]],0)</f>
        <v>0</v>
      </c>
      <c r="BC93" s="8">
        <f ca="1">IF(Table2[[#This Row],[Column17]]="UP",Table2[[#This Row],[Column15]],0)</f>
        <v>0</v>
      </c>
      <c r="BD93" s="8">
        <f ca="1">IF(Table2[[#This Row],[Column17]]="maharashtra",Table2[[#This Row],[Column15]],0)</f>
        <v>0</v>
      </c>
      <c r="BE93" s="8">
        <f ca="1">IF(Table2[[#This Row],[Column17]]="telangana",Table2[[#This Row],[Column15]],0)</f>
        <v>42873</v>
      </c>
      <c r="BF93" s="8">
        <f ca="1">IF(Table2[[#This Row],[Column17]]="delhi",Table2[[#This Row],[Column15]],0)</f>
        <v>0</v>
      </c>
      <c r="BG93" s="8">
        <f ca="1">IF(Table2[[#This Row],[Column17]]="goa",Table2[[#This Row],[Column15]],0)</f>
        <v>0</v>
      </c>
      <c r="BH93" s="8">
        <f ca="1">IF(Table2[[#This Row],[Column17]]="kolkata",Table2[[#This Row],[Column15]],0)</f>
        <v>0</v>
      </c>
      <c r="BI93" s="8">
        <f ca="1">IF(Table2[[#This Row],[Column17]]="patna",Table2[[#This Row],[Column15]],0)</f>
        <v>0</v>
      </c>
      <c r="BJ93" s="8">
        <f ca="1">IF(Table2[[#This Row],[Column17]]="simultala",Table2[[#This Row],[Column15]],0)</f>
        <v>0</v>
      </c>
      <c r="BK93" s="8">
        <f ca="1">IF(Table2[[#This Row],[Column17]]="panji",Table2[[#This Row],[Column15]],0)</f>
        <v>0</v>
      </c>
      <c r="BL93" s="8">
        <f ca="1">IF(Table2[[#This Row],[Column17]]="bangalore",Table2[[#This Row],[Column15]],0)</f>
        <v>0</v>
      </c>
      <c r="BM93" s="8">
        <f ca="1">IF(Table2[[#This Row],[Column17]]="florida",Table2[[#This Row],[Column15]],0)</f>
        <v>0</v>
      </c>
      <c r="BN93" s="8">
        <f ca="1">IF(Table2[[#This Row],[Column17]]="valmikinagar",Table2[[#This Row],[Column15]],0)</f>
        <v>0</v>
      </c>
      <c r="BO93" s="9">
        <f ca="1">IF(Table2[[#This Row],[Column17]]="gopalganj",Table2[[#This Row],[Column15]],0)</f>
        <v>0</v>
      </c>
      <c r="BP93" s="7">
        <f ca="1">IF(Table2[[#This Row],[Column4]]="teaching",Table2[[#This Row],[Column15]],0)</f>
        <v>0</v>
      </c>
      <c r="BQ93" s="8">
        <f ca="1">IF(Table2[[#This Row],[Column4]]="health",Table2[[#This Row],[Column15]],0)</f>
        <v>0</v>
      </c>
      <c r="BR93" s="8">
        <f ca="1">IF(Table2[[#This Row],[Column4]]="agriculture",Table2[[#This Row],[Column15]],0)</f>
        <v>42873</v>
      </c>
      <c r="BS93" s="8">
        <f ca="1">IF(Table2[[#This Row],[Column4]]="IT",Table2[[#This Row],[Column15]],0)</f>
        <v>0</v>
      </c>
      <c r="BT93" s="8">
        <f ca="1">IF(Table2[[#This Row],[Column4]]="construction",Table2[[#This Row],[Column15]],0)</f>
        <v>0</v>
      </c>
      <c r="BU93" s="9">
        <f ca="1">IF(Table2[[#This Row],[Column4]]="General work",Table2[[#This Row],[Column15]],0)</f>
        <v>0</v>
      </c>
      <c r="BV93" s="19">
        <f ca="1">IF(Table2[[#This Row],[Column27]]&gt;Table2[[#This Row],[Column15]],1,0)</f>
        <v>1</v>
      </c>
      <c r="CC93" s="19">
        <f ca="1">IF(Table2[[#This Row],[Column28]]&gt;$CD$6,Table2[[#This Row],[Column2]],0)</f>
        <v>35</v>
      </c>
    </row>
    <row r="94" spans="2:81" x14ac:dyDescent="0.35">
      <c r="B94">
        <f t="shared" ca="1" si="25"/>
        <v>1</v>
      </c>
      <c r="C94" t="str">
        <f ca="1">IF(B93=1,"men","women")</f>
        <v>men</v>
      </c>
      <c r="D94">
        <f t="shared" ca="1" si="27"/>
        <v>40</v>
      </c>
      <c r="E94">
        <f t="shared" ca="1" si="28"/>
        <v>6</v>
      </c>
      <c r="F94" t="str">
        <f ca="1">VLOOKUP(E94,$K$4:$L$10,2)</f>
        <v>agriculture</v>
      </c>
      <c r="G94">
        <f t="shared" ca="1" si="29"/>
        <v>4</v>
      </c>
      <c r="H94" t="str">
        <f ca="1">VLOOKUP(G94,$N$4:$O$9,2)</f>
        <v>technical</v>
      </c>
      <c r="I94">
        <f t="shared" ca="1" si="30"/>
        <v>3</v>
      </c>
      <c r="J94">
        <f t="shared" ca="1" si="26"/>
        <v>3</v>
      </c>
      <c r="Q94">
        <f t="shared" ca="1" si="31"/>
        <v>77446</v>
      </c>
      <c r="R94">
        <f t="shared" ca="1" si="32"/>
        <v>1</v>
      </c>
      <c r="S94" t="str">
        <f ca="1">VLOOKUP(R94,$Y$7:$Z$20,2)</f>
        <v>bihar</v>
      </c>
      <c r="T94">
        <f t="shared" ref="T94:T157" ca="1" si="36">Q94*RANDBETWEEN(3,6)</f>
        <v>309784</v>
      </c>
      <c r="U94">
        <f t="shared" ca="1" si="33"/>
        <v>25083.90109580928</v>
      </c>
      <c r="V94">
        <f t="shared" ref="V94:V157" ca="1" si="37">J94*RAND()*Q94</f>
        <v>202801.27914763871</v>
      </c>
      <c r="W94">
        <f t="shared" ca="1" si="34"/>
        <v>145973</v>
      </c>
      <c r="X94">
        <f t="shared" ref="X94:X157" ca="1" si="38">RAND()*Q94*2</f>
        <v>86980.341147280851</v>
      </c>
      <c r="AA94">
        <f t="shared" ref="AA94:AA157" ca="1" si="39">RAND()*Q94*1.5</f>
        <v>10506.769566552388</v>
      </c>
      <c r="AB94">
        <f t="shared" ref="AB94:AB157" ca="1" si="40">T94+V94+AA94</f>
        <v>523092.04871419107</v>
      </c>
      <c r="AC94">
        <f t="shared" ref="AC94:AC157" ca="1" si="41">U94+W94+X94</f>
        <v>258037.24224309012</v>
      </c>
      <c r="AD94">
        <f t="shared" ref="AD94:AD157" ca="1" si="42">AB94-AC94</f>
        <v>265054.80647110095</v>
      </c>
      <c r="AF94" s="7">
        <f ca="1">IF(Table2[[#This Row],[Column1]]="men",1,0)</f>
        <v>1</v>
      </c>
      <c r="AG94" s="8">
        <f ca="1">IF(Table2[[#This Row],[Column1]]="women",1,0)</f>
        <v>0</v>
      </c>
      <c r="AH94" s="8"/>
      <c r="AI94" s="8"/>
      <c r="AJ94" s="9"/>
      <c r="AM94" s="7">
        <f ca="1">IF(Table2[[#This Row],[Column4]]="teaching",1,0)</f>
        <v>0</v>
      </c>
      <c r="AN94" s="8">
        <f ca="1">IF(Table2[[#This Row],[Column4]]="health",1,0)</f>
        <v>0</v>
      </c>
      <c r="AO94" s="8">
        <f ca="1">IF(Table2[[#This Row],[Column4]]="agriculture",1,0)</f>
        <v>1</v>
      </c>
      <c r="AP94" s="8">
        <f ca="1">IF(Table2[[#This Row],[Column4]]="IT",1,0)</f>
        <v>0</v>
      </c>
      <c r="AQ94" s="8">
        <f ca="1">IF(Table2[[#This Row],[Column4]]="construction",1,0)</f>
        <v>0</v>
      </c>
      <c r="AR94" s="8">
        <f ca="1">IF(Table2[[#This Row],[Column4]]="General work",1,0)</f>
        <v>0</v>
      </c>
      <c r="AS94" s="9"/>
      <c r="AU94" s="17">
        <f ca="1">Table2[[#This Row],[Column20]]/Table2[[#This Row],[Column8]]</f>
        <v>67600.42638254624</v>
      </c>
      <c r="AW94" s="19">
        <f ca="1">IF(Table2[[#This Row],[Column27]]&gt;$AX$7,1,0)</f>
        <v>1</v>
      </c>
      <c r="AY94" s="21">
        <f ca="1">Table2[[#This Row],[Column19]]/Table2[[#This Row],[Column18]]</f>
        <v>8.0972229346284119E-2</v>
      </c>
      <c r="AZ94" s="7">
        <f t="shared" ca="1" si="35"/>
        <v>1</v>
      </c>
      <c r="BA94" s="8"/>
      <c r="BB94" s="7">
        <f ca="1">IF(Table2[[#This Row],[Column17]]="bihar",Table2[[#This Row],[Column15]],0)</f>
        <v>77446</v>
      </c>
      <c r="BC94" s="8">
        <f ca="1">IF(Table2[[#This Row],[Column17]]="UP",Table2[[#This Row],[Column15]],0)</f>
        <v>0</v>
      </c>
      <c r="BD94" s="8">
        <f ca="1">IF(Table2[[#This Row],[Column17]]="maharashtra",Table2[[#This Row],[Column15]],0)</f>
        <v>0</v>
      </c>
      <c r="BE94" s="8">
        <f ca="1">IF(Table2[[#This Row],[Column17]]="telangana",Table2[[#This Row],[Column15]],0)</f>
        <v>0</v>
      </c>
      <c r="BF94" s="8">
        <f ca="1">IF(Table2[[#This Row],[Column17]]="delhi",Table2[[#This Row],[Column15]],0)</f>
        <v>0</v>
      </c>
      <c r="BG94" s="8">
        <f ca="1">IF(Table2[[#This Row],[Column17]]="goa",Table2[[#This Row],[Column15]],0)</f>
        <v>0</v>
      </c>
      <c r="BH94" s="8">
        <f ca="1">IF(Table2[[#This Row],[Column17]]="kolkata",Table2[[#This Row],[Column15]],0)</f>
        <v>0</v>
      </c>
      <c r="BI94" s="8">
        <f ca="1">IF(Table2[[#This Row],[Column17]]="patna",Table2[[#This Row],[Column15]],0)</f>
        <v>0</v>
      </c>
      <c r="BJ94" s="8">
        <f ca="1">IF(Table2[[#This Row],[Column17]]="simultala",Table2[[#This Row],[Column15]],0)</f>
        <v>0</v>
      </c>
      <c r="BK94" s="8">
        <f ca="1">IF(Table2[[#This Row],[Column17]]="panji",Table2[[#This Row],[Column15]],0)</f>
        <v>0</v>
      </c>
      <c r="BL94" s="8">
        <f ca="1">IF(Table2[[#This Row],[Column17]]="bangalore",Table2[[#This Row],[Column15]],0)</f>
        <v>0</v>
      </c>
      <c r="BM94" s="8">
        <f ca="1">IF(Table2[[#This Row],[Column17]]="florida",Table2[[#This Row],[Column15]],0)</f>
        <v>0</v>
      </c>
      <c r="BN94" s="8">
        <f ca="1">IF(Table2[[#This Row],[Column17]]="valmikinagar",Table2[[#This Row],[Column15]],0)</f>
        <v>0</v>
      </c>
      <c r="BO94" s="9">
        <f ca="1">IF(Table2[[#This Row],[Column17]]="gopalganj",Table2[[#This Row],[Column15]],0)</f>
        <v>0</v>
      </c>
      <c r="BP94" s="7">
        <f ca="1">IF(Table2[[#This Row],[Column4]]="teaching",Table2[[#This Row],[Column15]],0)</f>
        <v>0</v>
      </c>
      <c r="BQ94" s="8">
        <f ca="1">IF(Table2[[#This Row],[Column4]]="health",Table2[[#This Row],[Column15]],0)</f>
        <v>0</v>
      </c>
      <c r="BR94" s="8">
        <f ca="1">IF(Table2[[#This Row],[Column4]]="agriculture",Table2[[#This Row],[Column15]],0)</f>
        <v>77446</v>
      </c>
      <c r="BS94" s="8">
        <f ca="1">IF(Table2[[#This Row],[Column4]]="IT",Table2[[#This Row],[Column15]],0)</f>
        <v>0</v>
      </c>
      <c r="BT94" s="8">
        <f ca="1">IF(Table2[[#This Row],[Column4]]="construction",Table2[[#This Row],[Column15]],0)</f>
        <v>0</v>
      </c>
      <c r="BU94" s="9">
        <f ca="1">IF(Table2[[#This Row],[Column4]]="General work",Table2[[#This Row],[Column15]],0)</f>
        <v>0</v>
      </c>
      <c r="BV94" s="19">
        <f ca="1">IF(Table2[[#This Row],[Column27]]&gt;Table2[[#This Row],[Column15]],1,0)</f>
        <v>1</v>
      </c>
      <c r="CC94" s="19">
        <f ca="1">IF(Table2[[#This Row],[Column28]]&gt;$CD$6,Table2[[#This Row],[Column2]],0)</f>
        <v>40</v>
      </c>
    </row>
    <row r="95" spans="2:81" x14ac:dyDescent="0.35">
      <c r="B95">
        <f t="shared" ca="1" si="25"/>
        <v>2</v>
      </c>
      <c r="C95" t="str">
        <f ca="1">IF(B94=1,"men","women")</f>
        <v>men</v>
      </c>
      <c r="D95">
        <f t="shared" ca="1" si="27"/>
        <v>25</v>
      </c>
      <c r="E95">
        <f t="shared" ca="1" si="28"/>
        <v>5</v>
      </c>
      <c r="F95" t="str">
        <f ca="1">VLOOKUP(E95,$K$4:$L$10,2)</f>
        <v>General work</v>
      </c>
      <c r="G95">
        <f t="shared" ca="1" si="29"/>
        <v>4</v>
      </c>
      <c r="H95" t="str">
        <f ca="1">VLOOKUP(G95,$N$4:$O$9,2)</f>
        <v>technical</v>
      </c>
      <c r="I95">
        <f t="shared" ca="1" si="30"/>
        <v>2</v>
      </c>
      <c r="J95">
        <f t="shared" ca="1" si="26"/>
        <v>1</v>
      </c>
      <c r="Q95">
        <f t="shared" ca="1" si="31"/>
        <v>52246</v>
      </c>
      <c r="R95">
        <f t="shared" ca="1" si="32"/>
        <v>7</v>
      </c>
      <c r="S95" t="str">
        <f ca="1">VLOOKUP(R95,$Y$7:$Z$20,2)</f>
        <v>kolkata</v>
      </c>
      <c r="T95">
        <f t="shared" ca="1" si="36"/>
        <v>261230</v>
      </c>
      <c r="U95">
        <f t="shared" ca="1" si="33"/>
        <v>208703.36957576408</v>
      </c>
      <c r="V95">
        <f t="shared" ca="1" si="37"/>
        <v>377.3086002114743</v>
      </c>
      <c r="W95">
        <f t="shared" ca="1" si="34"/>
        <v>349</v>
      </c>
      <c r="X95">
        <f t="shared" ca="1" si="38"/>
        <v>71862.515456758396</v>
      </c>
      <c r="AA95">
        <f t="shared" ca="1" si="39"/>
        <v>46738.845468384832</v>
      </c>
      <c r="AB95">
        <f t="shared" ca="1" si="40"/>
        <v>308346.15406859631</v>
      </c>
      <c r="AC95">
        <f t="shared" ca="1" si="41"/>
        <v>280914.88503252249</v>
      </c>
      <c r="AD95">
        <f t="shared" ca="1" si="42"/>
        <v>27431.26903607382</v>
      </c>
      <c r="AF95" s="7">
        <f ca="1">IF(Table2[[#This Row],[Column1]]="men",1,0)</f>
        <v>1</v>
      </c>
      <c r="AG95" s="8">
        <f ca="1">IF(Table2[[#This Row],[Column1]]="women",1,0)</f>
        <v>0</v>
      </c>
      <c r="AH95" s="8"/>
      <c r="AI95" s="8"/>
      <c r="AJ95" s="9"/>
      <c r="AM95" s="7">
        <f ca="1">IF(Table2[[#This Row],[Column4]]="teaching",1,0)</f>
        <v>0</v>
      </c>
      <c r="AN95" s="8">
        <f ca="1">IF(Table2[[#This Row],[Column4]]="health",1,0)</f>
        <v>0</v>
      </c>
      <c r="AO95" s="8">
        <f ca="1">IF(Table2[[#This Row],[Column4]]="agriculture",1,0)</f>
        <v>0</v>
      </c>
      <c r="AP95" s="8">
        <f ca="1">IF(Table2[[#This Row],[Column4]]="IT",1,0)</f>
        <v>0</v>
      </c>
      <c r="AQ95" s="8">
        <f ca="1">IF(Table2[[#This Row],[Column4]]="construction",1,0)</f>
        <v>0</v>
      </c>
      <c r="AR95" s="8">
        <f ca="1">IF(Table2[[#This Row],[Column4]]="General work",1,0)</f>
        <v>1</v>
      </c>
      <c r="AS95" s="9"/>
      <c r="AU95" s="17">
        <f ca="1">Table2[[#This Row],[Column20]]/Table2[[#This Row],[Column8]]</f>
        <v>377.3086002114743</v>
      </c>
      <c r="AW95" s="19">
        <f ca="1">IF(Table2[[#This Row],[Column27]]&gt;$AX$7,1,0)</f>
        <v>1</v>
      </c>
      <c r="AY95" s="21">
        <f ca="1">Table2[[#This Row],[Column19]]/Table2[[#This Row],[Column18]]</f>
        <v>0.79892573431751357</v>
      </c>
      <c r="AZ95" s="7">
        <f t="shared" ca="1" si="35"/>
        <v>0</v>
      </c>
      <c r="BA95" s="8"/>
      <c r="BB95" s="7">
        <f ca="1">IF(Table2[[#This Row],[Column17]]="bihar",Table2[[#This Row],[Column15]],0)</f>
        <v>0</v>
      </c>
      <c r="BC95" s="8">
        <f ca="1">IF(Table2[[#This Row],[Column17]]="UP",Table2[[#This Row],[Column15]],0)</f>
        <v>0</v>
      </c>
      <c r="BD95" s="8">
        <f ca="1">IF(Table2[[#This Row],[Column17]]="maharashtra",Table2[[#This Row],[Column15]],0)</f>
        <v>0</v>
      </c>
      <c r="BE95" s="8">
        <f ca="1">IF(Table2[[#This Row],[Column17]]="telangana",Table2[[#This Row],[Column15]],0)</f>
        <v>0</v>
      </c>
      <c r="BF95" s="8">
        <f ca="1">IF(Table2[[#This Row],[Column17]]="delhi",Table2[[#This Row],[Column15]],0)</f>
        <v>0</v>
      </c>
      <c r="BG95" s="8">
        <f ca="1">IF(Table2[[#This Row],[Column17]]="goa",Table2[[#This Row],[Column15]],0)</f>
        <v>0</v>
      </c>
      <c r="BH95" s="8">
        <f ca="1">IF(Table2[[#This Row],[Column17]]="kolkata",Table2[[#This Row],[Column15]],0)</f>
        <v>52246</v>
      </c>
      <c r="BI95" s="8">
        <f ca="1">IF(Table2[[#This Row],[Column17]]="patna",Table2[[#This Row],[Column15]],0)</f>
        <v>0</v>
      </c>
      <c r="BJ95" s="8">
        <f ca="1">IF(Table2[[#This Row],[Column17]]="simultala",Table2[[#This Row],[Column15]],0)</f>
        <v>0</v>
      </c>
      <c r="BK95" s="8">
        <f ca="1">IF(Table2[[#This Row],[Column17]]="panji",Table2[[#This Row],[Column15]],0)</f>
        <v>0</v>
      </c>
      <c r="BL95" s="8">
        <f ca="1">IF(Table2[[#This Row],[Column17]]="bangalore",Table2[[#This Row],[Column15]],0)</f>
        <v>0</v>
      </c>
      <c r="BM95" s="8">
        <f ca="1">IF(Table2[[#This Row],[Column17]]="florida",Table2[[#This Row],[Column15]],0)</f>
        <v>0</v>
      </c>
      <c r="BN95" s="8">
        <f ca="1">IF(Table2[[#This Row],[Column17]]="valmikinagar",Table2[[#This Row],[Column15]],0)</f>
        <v>0</v>
      </c>
      <c r="BO95" s="9">
        <f ca="1">IF(Table2[[#This Row],[Column17]]="gopalganj",Table2[[#This Row],[Column15]],0)</f>
        <v>0</v>
      </c>
      <c r="BP95" s="7">
        <f ca="1">IF(Table2[[#This Row],[Column4]]="teaching",Table2[[#This Row],[Column15]],0)</f>
        <v>0</v>
      </c>
      <c r="BQ95" s="8">
        <f ca="1">IF(Table2[[#This Row],[Column4]]="health",Table2[[#This Row],[Column15]],0)</f>
        <v>0</v>
      </c>
      <c r="BR95" s="8">
        <f ca="1">IF(Table2[[#This Row],[Column4]]="agriculture",Table2[[#This Row],[Column15]],0)</f>
        <v>0</v>
      </c>
      <c r="BS95" s="8">
        <f ca="1">IF(Table2[[#This Row],[Column4]]="IT",Table2[[#This Row],[Column15]],0)</f>
        <v>0</v>
      </c>
      <c r="BT95" s="8">
        <f ca="1">IF(Table2[[#This Row],[Column4]]="construction",Table2[[#This Row],[Column15]],0)</f>
        <v>0</v>
      </c>
      <c r="BU95" s="9">
        <f ca="1">IF(Table2[[#This Row],[Column4]]="General work",Table2[[#This Row],[Column15]],0)</f>
        <v>52246</v>
      </c>
      <c r="BV95" s="19">
        <f ca="1">IF(Table2[[#This Row],[Column27]]&gt;Table2[[#This Row],[Column15]],1,0)</f>
        <v>1</v>
      </c>
      <c r="CC95" s="19">
        <f ca="1">IF(Table2[[#This Row],[Column28]]&gt;$CD$6,Table2[[#This Row],[Column2]],0)</f>
        <v>25</v>
      </c>
    </row>
    <row r="96" spans="2:81" x14ac:dyDescent="0.35">
      <c r="B96">
        <f t="shared" ca="1" si="25"/>
        <v>2</v>
      </c>
      <c r="C96" t="str">
        <f ca="1">IF(B95=1,"men","women")</f>
        <v>women</v>
      </c>
      <c r="D96">
        <f t="shared" ca="1" si="27"/>
        <v>32</v>
      </c>
      <c r="E96">
        <f t="shared" ca="1" si="28"/>
        <v>1</v>
      </c>
      <c r="F96" t="str">
        <f ca="1">VLOOKUP(E96,$K$4:$L$10,2)</f>
        <v xml:space="preserve">health </v>
      </c>
      <c r="G96">
        <f t="shared" ca="1" si="29"/>
        <v>4</v>
      </c>
      <c r="H96" t="str">
        <f ca="1">VLOOKUP(G96,$N$4:$O$9,2)</f>
        <v>technical</v>
      </c>
      <c r="I96">
        <f t="shared" ca="1" si="30"/>
        <v>4</v>
      </c>
      <c r="J96">
        <f t="shared" ca="1" si="26"/>
        <v>3</v>
      </c>
      <c r="Q96">
        <f t="shared" ca="1" si="31"/>
        <v>30618</v>
      </c>
      <c r="R96">
        <f t="shared" ca="1" si="32"/>
        <v>12</v>
      </c>
      <c r="S96" t="str">
        <f ca="1">VLOOKUP(R96,$Y$7:$Z$20,2)</f>
        <v>florida</v>
      </c>
      <c r="T96">
        <f t="shared" ca="1" si="36"/>
        <v>183708</v>
      </c>
      <c r="U96">
        <f t="shared" ca="1" si="33"/>
        <v>7768.0168670705552</v>
      </c>
      <c r="V96">
        <f t="shared" ca="1" si="37"/>
        <v>28746.753396608317</v>
      </c>
      <c r="W96">
        <f t="shared" ca="1" si="34"/>
        <v>10983</v>
      </c>
      <c r="X96">
        <f t="shared" ca="1" si="38"/>
        <v>38927.90978454896</v>
      </c>
      <c r="AA96">
        <f t="shared" ca="1" si="39"/>
        <v>25796.416671719031</v>
      </c>
      <c r="AB96">
        <f t="shared" ca="1" si="40"/>
        <v>238251.17006832734</v>
      </c>
      <c r="AC96">
        <f t="shared" ca="1" si="41"/>
        <v>57678.926651619513</v>
      </c>
      <c r="AD96">
        <f t="shared" ca="1" si="42"/>
        <v>180572.24341670782</v>
      </c>
      <c r="AF96" s="7">
        <f ca="1">IF(Table2[[#This Row],[Column1]]="men",1,0)</f>
        <v>0</v>
      </c>
      <c r="AG96" s="8">
        <f ca="1">IF(Table2[[#This Row],[Column1]]="women",1,0)</f>
        <v>1</v>
      </c>
      <c r="AH96" s="8"/>
      <c r="AI96" s="8"/>
      <c r="AJ96" s="9"/>
      <c r="AM96" s="7">
        <f ca="1">IF(Table2[[#This Row],[Column4]]="teaching",1,0)</f>
        <v>0</v>
      </c>
      <c r="AN96" s="8">
        <f ca="1">IF(Table2[[#This Row],[Column4]]="health",1,0)</f>
        <v>0</v>
      </c>
      <c r="AO96" s="8">
        <f ca="1">IF(Table2[[#This Row],[Column4]]="agriculture",1,0)</f>
        <v>0</v>
      </c>
      <c r="AP96" s="8">
        <f ca="1">IF(Table2[[#This Row],[Column4]]="IT",1,0)</f>
        <v>0</v>
      </c>
      <c r="AQ96" s="8">
        <f ca="1">IF(Table2[[#This Row],[Column4]]="construction",1,0)</f>
        <v>0</v>
      </c>
      <c r="AR96" s="8">
        <f ca="1">IF(Table2[[#This Row],[Column4]]="General work",1,0)</f>
        <v>0</v>
      </c>
      <c r="AS96" s="9"/>
      <c r="AU96" s="17">
        <f ca="1">Table2[[#This Row],[Column20]]/Table2[[#This Row],[Column8]]</f>
        <v>9582.2511322027731</v>
      </c>
      <c r="AW96" s="19">
        <f ca="1">IF(Table2[[#This Row],[Column27]]&gt;$AX$7,1,0)</f>
        <v>0</v>
      </c>
      <c r="AY96" s="21">
        <f ca="1">Table2[[#This Row],[Column19]]/Table2[[#This Row],[Column18]]</f>
        <v>4.228458677395952E-2</v>
      </c>
      <c r="AZ96" s="7">
        <f t="shared" ca="1" si="35"/>
        <v>1</v>
      </c>
      <c r="BA96" s="8"/>
      <c r="BB96" s="7">
        <f ca="1">IF(Table2[[#This Row],[Column17]]="bihar",Table2[[#This Row],[Column15]],0)</f>
        <v>0</v>
      </c>
      <c r="BC96" s="8">
        <f ca="1">IF(Table2[[#This Row],[Column17]]="UP",Table2[[#This Row],[Column15]],0)</f>
        <v>0</v>
      </c>
      <c r="BD96" s="8">
        <f ca="1">IF(Table2[[#This Row],[Column17]]="maharashtra",Table2[[#This Row],[Column15]],0)</f>
        <v>0</v>
      </c>
      <c r="BE96" s="8">
        <f ca="1">IF(Table2[[#This Row],[Column17]]="telangana",Table2[[#This Row],[Column15]],0)</f>
        <v>0</v>
      </c>
      <c r="BF96" s="8">
        <f ca="1">IF(Table2[[#This Row],[Column17]]="delhi",Table2[[#This Row],[Column15]],0)</f>
        <v>0</v>
      </c>
      <c r="BG96" s="8">
        <f ca="1">IF(Table2[[#This Row],[Column17]]="goa",Table2[[#This Row],[Column15]],0)</f>
        <v>0</v>
      </c>
      <c r="BH96" s="8">
        <f ca="1">IF(Table2[[#This Row],[Column17]]="kolkata",Table2[[#This Row],[Column15]],0)</f>
        <v>0</v>
      </c>
      <c r="BI96" s="8">
        <f ca="1">IF(Table2[[#This Row],[Column17]]="patna",Table2[[#This Row],[Column15]],0)</f>
        <v>0</v>
      </c>
      <c r="BJ96" s="8">
        <f ca="1">IF(Table2[[#This Row],[Column17]]="simultala",Table2[[#This Row],[Column15]],0)</f>
        <v>0</v>
      </c>
      <c r="BK96" s="8">
        <f ca="1">IF(Table2[[#This Row],[Column17]]="panji",Table2[[#This Row],[Column15]],0)</f>
        <v>0</v>
      </c>
      <c r="BL96" s="8">
        <f ca="1">IF(Table2[[#This Row],[Column17]]="bangalore",Table2[[#This Row],[Column15]],0)</f>
        <v>0</v>
      </c>
      <c r="BM96" s="8">
        <f ca="1">IF(Table2[[#This Row],[Column17]]="florida",Table2[[#This Row],[Column15]],0)</f>
        <v>30618</v>
      </c>
      <c r="BN96" s="8">
        <f ca="1">IF(Table2[[#This Row],[Column17]]="valmikinagar",Table2[[#This Row],[Column15]],0)</f>
        <v>0</v>
      </c>
      <c r="BO96" s="9">
        <f ca="1">IF(Table2[[#This Row],[Column17]]="gopalganj",Table2[[#This Row],[Column15]],0)</f>
        <v>0</v>
      </c>
      <c r="BP96" s="7">
        <f ca="1">IF(Table2[[#This Row],[Column4]]="teaching",Table2[[#This Row],[Column15]],0)</f>
        <v>0</v>
      </c>
      <c r="BQ96" s="8">
        <f ca="1">IF(Table2[[#This Row],[Column4]]="health",Table2[[#This Row],[Column15]],0)</f>
        <v>0</v>
      </c>
      <c r="BR96" s="8">
        <f ca="1">IF(Table2[[#This Row],[Column4]]="agriculture",Table2[[#This Row],[Column15]],0)</f>
        <v>0</v>
      </c>
      <c r="BS96" s="8">
        <f ca="1">IF(Table2[[#This Row],[Column4]]="IT",Table2[[#This Row],[Column15]],0)</f>
        <v>0</v>
      </c>
      <c r="BT96" s="8">
        <f ca="1">IF(Table2[[#This Row],[Column4]]="construction",Table2[[#This Row],[Column15]],0)</f>
        <v>0</v>
      </c>
      <c r="BU96" s="9">
        <f ca="1">IF(Table2[[#This Row],[Column4]]="General work",Table2[[#This Row],[Column15]],0)</f>
        <v>0</v>
      </c>
      <c r="BV96" s="19">
        <f ca="1">IF(Table2[[#This Row],[Column27]]&gt;Table2[[#This Row],[Column15]],1,0)</f>
        <v>1</v>
      </c>
      <c r="CC96" s="19">
        <f ca="1">IF(Table2[[#This Row],[Column28]]&gt;$CD$6,Table2[[#This Row],[Column2]],0)</f>
        <v>32</v>
      </c>
    </row>
    <row r="97" spans="2:81" x14ac:dyDescent="0.35">
      <c r="B97">
        <f t="shared" ca="1" si="25"/>
        <v>1</v>
      </c>
      <c r="C97" t="str">
        <f ca="1">IF(B96=1,"men","women")</f>
        <v>women</v>
      </c>
      <c r="D97">
        <f t="shared" ca="1" si="27"/>
        <v>44</v>
      </c>
      <c r="E97">
        <f t="shared" ca="1" si="28"/>
        <v>4</v>
      </c>
      <c r="F97" t="str">
        <f ca="1">VLOOKUP(E97,$K$4:$L$10,2)</f>
        <v>IT</v>
      </c>
      <c r="G97">
        <f t="shared" ca="1" si="29"/>
        <v>2</v>
      </c>
      <c r="H97" t="str">
        <f ca="1">VLOOKUP(G97,$N$4:$O$9,2)</f>
        <v>college</v>
      </c>
      <c r="I97">
        <f t="shared" ca="1" si="30"/>
        <v>1</v>
      </c>
      <c r="J97">
        <f t="shared" ca="1" si="26"/>
        <v>3</v>
      </c>
      <c r="Q97">
        <f t="shared" ca="1" si="31"/>
        <v>57267</v>
      </c>
      <c r="R97">
        <f t="shared" ca="1" si="32"/>
        <v>13</v>
      </c>
      <c r="S97" t="str">
        <f ca="1">VLOOKUP(R97,$Y$7:$Z$20,2)</f>
        <v>valmikinagar</v>
      </c>
      <c r="T97">
        <f t="shared" ca="1" si="36"/>
        <v>286335</v>
      </c>
      <c r="U97">
        <f t="shared" ca="1" si="33"/>
        <v>137388.38767590275</v>
      </c>
      <c r="V97">
        <f t="shared" ca="1" si="37"/>
        <v>154326.39838913345</v>
      </c>
      <c r="W97">
        <f t="shared" ca="1" si="34"/>
        <v>110243</v>
      </c>
      <c r="X97">
        <f t="shared" ca="1" si="38"/>
        <v>6677.7396041857819</v>
      </c>
      <c r="AA97">
        <f t="shared" ca="1" si="39"/>
        <v>3943.7204579563249</v>
      </c>
      <c r="AB97">
        <f t="shared" ca="1" si="40"/>
        <v>444605.11884708976</v>
      </c>
      <c r="AC97">
        <f t="shared" ca="1" si="41"/>
        <v>254309.12728008852</v>
      </c>
      <c r="AD97">
        <f t="shared" ca="1" si="42"/>
        <v>190295.99156700124</v>
      </c>
      <c r="AF97" s="7">
        <f ca="1">IF(Table2[[#This Row],[Column1]]="men",1,0)</f>
        <v>0</v>
      </c>
      <c r="AG97" s="8">
        <f ca="1">IF(Table2[[#This Row],[Column1]]="women",1,0)</f>
        <v>1</v>
      </c>
      <c r="AH97" s="8"/>
      <c r="AI97" s="8"/>
      <c r="AJ97" s="9"/>
      <c r="AM97" s="7">
        <f ca="1">IF(Table2[[#This Row],[Column4]]="teaching",1,0)</f>
        <v>0</v>
      </c>
      <c r="AN97" s="8">
        <f ca="1">IF(Table2[[#This Row],[Column4]]="health",1,0)</f>
        <v>0</v>
      </c>
      <c r="AO97" s="8">
        <f ca="1">IF(Table2[[#This Row],[Column4]]="agriculture",1,0)</f>
        <v>0</v>
      </c>
      <c r="AP97" s="8">
        <f ca="1">IF(Table2[[#This Row],[Column4]]="IT",1,0)</f>
        <v>1</v>
      </c>
      <c r="AQ97" s="8">
        <f ca="1">IF(Table2[[#This Row],[Column4]]="construction",1,0)</f>
        <v>0</v>
      </c>
      <c r="AR97" s="8">
        <f ca="1">IF(Table2[[#This Row],[Column4]]="General work",1,0)</f>
        <v>0</v>
      </c>
      <c r="AS97" s="9"/>
      <c r="AU97" s="17">
        <f ca="1">Table2[[#This Row],[Column20]]/Table2[[#This Row],[Column8]]</f>
        <v>51442.132796377817</v>
      </c>
      <c r="AW97" s="19">
        <f ca="1">IF(Table2[[#This Row],[Column27]]&gt;$AX$7,1,0)</f>
        <v>1</v>
      </c>
      <c r="AY97" s="21">
        <f ca="1">Table2[[#This Row],[Column19]]/Table2[[#This Row],[Column18]]</f>
        <v>0.47981695453193896</v>
      </c>
      <c r="AZ97" s="7">
        <f t="shared" ca="1" si="35"/>
        <v>0</v>
      </c>
      <c r="BA97" s="8"/>
      <c r="BB97" s="7">
        <f ca="1">IF(Table2[[#This Row],[Column17]]="bihar",Table2[[#This Row],[Column15]],0)</f>
        <v>0</v>
      </c>
      <c r="BC97" s="8">
        <f ca="1">IF(Table2[[#This Row],[Column17]]="UP",Table2[[#This Row],[Column15]],0)</f>
        <v>0</v>
      </c>
      <c r="BD97" s="8">
        <f ca="1">IF(Table2[[#This Row],[Column17]]="maharashtra",Table2[[#This Row],[Column15]],0)</f>
        <v>0</v>
      </c>
      <c r="BE97" s="8">
        <f ca="1">IF(Table2[[#This Row],[Column17]]="telangana",Table2[[#This Row],[Column15]],0)</f>
        <v>0</v>
      </c>
      <c r="BF97" s="8">
        <f ca="1">IF(Table2[[#This Row],[Column17]]="delhi",Table2[[#This Row],[Column15]],0)</f>
        <v>0</v>
      </c>
      <c r="BG97" s="8">
        <f ca="1">IF(Table2[[#This Row],[Column17]]="goa",Table2[[#This Row],[Column15]],0)</f>
        <v>0</v>
      </c>
      <c r="BH97" s="8">
        <f ca="1">IF(Table2[[#This Row],[Column17]]="kolkata",Table2[[#This Row],[Column15]],0)</f>
        <v>0</v>
      </c>
      <c r="BI97" s="8">
        <f ca="1">IF(Table2[[#This Row],[Column17]]="patna",Table2[[#This Row],[Column15]],0)</f>
        <v>0</v>
      </c>
      <c r="BJ97" s="8">
        <f ca="1">IF(Table2[[#This Row],[Column17]]="simultala",Table2[[#This Row],[Column15]],0)</f>
        <v>0</v>
      </c>
      <c r="BK97" s="8">
        <f ca="1">IF(Table2[[#This Row],[Column17]]="panji",Table2[[#This Row],[Column15]],0)</f>
        <v>0</v>
      </c>
      <c r="BL97" s="8">
        <f ca="1">IF(Table2[[#This Row],[Column17]]="bangalore",Table2[[#This Row],[Column15]],0)</f>
        <v>0</v>
      </c>
      <c r="BM97" s="8">
        <f ca="1">IF(Table2[[#This Row],[Column17]]="florida",Table2[[#This Row],[Column15]],0)</f>
        <v>0</v>
      </c>
      <c r="BN97" s="8">
        <f ca="1">IF(Table2[[#This Row],[Column17]]="valmikinagar",Table2[[#This Row],[Column15]],0)</f>
        <v>57267</v>
      </c>
      <c r="BO97" s="9">
        <f ca="1">IF(Table2[[#This Row],[Column17]]="gopalganj",Table2[[#This Row],[Column15]],0)</f>
        <v>0</v>
      </c>
      <c r="BP97" s="7">
        <f ca="1">IF(Table2[[#This Row],[Column4]]="teaching",Table2[[#This Row],[Column15]],0)</f>
        <v>0</v>
      </c>
      <c r="BQ97" s="8">
        <f ca="1">IF(Table2[[#This Row],[Column4]]="health",Table2[[#This Row],[Column15]],0)</f>
        <v>0</v>
      </c>
      <c r="BR97" s="8">
        <f ca="1">IF(Table2[[#This Row],[Column4]]="agriculture",Table2[[#This Row],[Column15]],0)</f>
        <v>0</v>
      </c>
      <c r="BS97" s="8">
        <f ca="1">IF(Table2[[#This Row],[Column4]]="IT",Table2[[#This Row],[Column15]],0)</f>
        <v>57267</v>
      </c>
      <c r="BT97" s="8">
        <f ca="1">IF(Table2[[#This Row],[Column4]]="construction",Table2[[#This Row],[Column15]],0)</f>
        <v>0</v>
      </c>
      <c r="BU97" s="9">
        <f ca="1">IF(Table2[[#This Row],[Column4]]="General work",Table2[[#This Row],[Column15]],0)</f>
        <v>0</v>
      </c>
      <c r="BV97" s="19">
        <f ca="1">IF(Table2[[#This Row],[Column27]]&gt;Table2[[#This Row],[Column15]],1,0)</f>
        <v>1</v>
      </c>
      <c r="CC97" s="19">
        <f ca="1">IF(Table2[[#This Row],[Column28]]&gt;$CD$6,Table2[[#This Row],[Column2]],0)</f>
        <v>44</v>
      </c>
    </row>
    <row r="98" spans="2:81" x14ac:dyDescent="0.35">
      <c r="B98">
        <f t="shared" ca="1" si="25"/>
        <v>2</v>
      </c>
      <c r="C98" t="str">
        <f ca="1">IF(B97=1,"men","women")</f>
        <v>men</v>
      </c>
      <c r="D98">
        <f t="shared" ca="1" si="27"/>
        <v>29</v>
      </c>
      <c r="E98">
        <f t="shared" ca="1" si="28"/>
        <v>2</v>
      </c>
      <c r="F98" t="str">
        <f ca="1">VLOOKUP(E98,$K$4:$L$10,2)</f>
        <v>construction</v>
      </c>
      <c r="G98">
        <f t="shared" ca="1" si="29"/>
        <v>1</v>
      </c>
      <c r="H98" t="str">
        <f ca="1">VLOOKUP(G98,$N$4:$O$9,2)</f>
        <v>high school</v>
      </c>
      <c r="I98">
        <f t="shared" ca="1" si="30"/>
        <v>2</v>
      </c>
      <c r="J98">
        <f t="shared" ca="1" si="26"/>
        <v>2</v>
      </c>
      <c r="Q98">
        <f t="shared" ca="1" si="31"/>
        <v>52656</v>
      </c>
      <c r="R98">
        <f t="shared" ca="1" si="32"/>
        <v>14</v>
      </c>
      <c r="S98" t="str">
        <f ca="1">VLOOKUP(R98,$Y$7:$Z$20,2)</f>
        <v>gopalganj</v>
      </c>
      <c r="T98">
        <f t="shared" ca="1" si="36"/>
        <v>263280</v>
      </c>
      <c r="U98">
        <f t="shared" ca="1" si="33"/>
        <v>157280.1295917347</v>
      </c>
      <c r="V98">
        <f t="shared" ca="1" si="37"/>
        <v>103296.20622497758</v>
      </c>
      <c r="W98">
        <f t="shared" ca="1" si="34"/>
        <v>87988</v>
      </c>
      <c r="X98">
        <f t="shared" ca="1" si="38"/>
        <v>36923.78027305763</v>
      </c>
      <c r="AA98">
        <f t="shared" ca="1" si="39"/>
        <v>9548.5776732203649</v>
      </c>
      <c r="AB98">
        <f t="shared" ca="1" si="40"/>
        <v>376124.78389819793</v>
      </c>
      <c r="AC98">
        <f t="shared" ca="1" si="41"/>
        <v>282191.90986479231</v>
      </c>
      <c r="AD98">
        <f t="shared" ca="1" si="42"/>
        <v>93932.87403340562</v>
      </c>
      <c r="AF98" s="7">
        <f ca="1">IF(Table2[[#This Row],[Column1]]="men",1,0)</f>
        <v>1</v>
      </c>
      <c r="AG98" s="8">
        <f ca="1">IF(Table2[[#This Row],[Column1]]="women",1,0)</f>
        <v>0</v>
      </c>
      <c r="AH98" s="8"/>
      <c r="AI98" s="8"/>
      <c r="AJ98" s="9"/>
      <c r="AM98" s="7">
        <f ca="1">IF(Table2[[#This Row],[Column4]]="teaching",1,0)</f>
        <v>0</v>
      </c>
      <c r="AN98" s="8">
        <f ca="1">IF(Table2[[#This Row],[Column4]]="health",1,0)</f>
        <v>0</v>
      </c>
      <c r="AO98" s="8">
        <f ca="1">IF(Table2[[#This Row],[Column4]]="agriculture",1,0)</f>
        <v>0</v>
      </c>
      <c r="AP98" s="8">
        <f ca="1">IF(Table2[[#This Row],[Column4]]="IT",1,0)</f>
        <v>0</v>
      </c>
      <c r="AQ98" s="8">
        <f ca="1">IF(Table2[[#This Row],[Column4]]="construction",1,0)</f>
        <v>1</v>
      </c>
      <c r="AR98" s="8">
        <f ca="1">IF(Table2[[#This Row],[Column4]]="General work",1,0)</f>
        <v>0</v>
      </c>
      <c r="AS98" s="9"/>
      <c r="AU98" s="17">
        <f ca="1">Table2[[#This Row],[Column20]]/Table2[[#This Row],[Column8]]</f>
        <v>51648.103112488789</v>
      </c>
      <c r="AW98" s="19">
        <f ca="1">IF(Table2[[#This Row],[Column27]]&gt;$AX$7,1,0)</f>
        <v>1</v>
      </c>
      <c r="AY98" s="21">
        <f ca="1">Table2[[#This Row],[Column19]]/Table2[[#This Row],[Column18]]</f>
        <v>0.59738730473919288</v>
      </c>
      <c r="AZ98" s="7">
        <f t="shared" ca="1" si="35"/>
        <v>0</v>
      </c>
      <c r="BA98" s="8"/>
      <c r="BB98" s="7">
        <f ca="1">IF(Table2[[#This Row],[Column17]]="bihar",Table2[[#This Row],[Column15]],0)</f>
        <v>0</v>
      </c>
      <c r="BC98" s="8">
        <f ca="1">IF(Table2[[#This Row],[Column17]]="UP",Table2[[#This Row],[Column15]],0)</f>
        <v>0</v>
      </c>
      <c r="BD98" s="8">
        <f ca="1">IF(Table2[[#This Row],[Column17]]="maharashtra",Table2[[#This Row],[Column15]],0)</f>
        <v>0</v>
      </c>
      <c r="BE98" s="8">
        <f ca="1">IF(Table2[[#This Row],[Column17]]="telangana",Table2[[#This Row],[Column15]],0)</f>
        <v>0</v>
      </c>
      <c r="BF98" s="8">
        <f ca="1">IF(Table2[[#This Row],[Column17]]="delhi",Table2[[#This Row],[Column15]],0)</f>
        <v>0</v>
      </c>
      <c r="BG98" s="8">
        <f ca="1">IF(Table2[[#This Row],[Column17]]="goa",Table2[[#This Row],[Column15]],0)</f>
        <v>0</v>
      </c>
      <c r="BH98" s="8">
        <f ca="1">IF(Table2[[#This Row],[Column17]]="kolkata",Table2[[#This Row],[Column15]],0)</f>
        <v>0</v>
      </c>
      <c r="BI98" s="8">
        <f ca="1">IF(Table2[[#This Row],[Column17]]="patna",Table2[[#This Row],[Column15]],0)</f>
        <v>0</v>
      </c>
      <c r="BJ98" s="8">
        <f ca="1">IF(Table2[[#This Row],[Column17]]="simultala",Table2[[#This Row],[Column15]],0)</f>
        <v>0</v>
      </c>
      <c r="BK98" s="8">
        <f ca="1">IF(Table2[[#This Row],[Column17]]="panji",Table2[[#This Row],[Column15]],0)</f>
        <v>0</v>
      </c>
      <c r="BL98" s="8">
        <f ca="1">IF(Table2[[#This Row],[Column17]]="bangalore",Table2[[#This Row],[Column15]],0)</f>
        <v>0</v>
      </c>
      <c r="BM98" s="8">
        <f ca="1">IF(Table2[[#This Row],[Column17]]="florida",Table2[[#This Row],[Column15]],0)</f>
        <v>0</v>
      </c>
      <c r="BN98" s="8">
        <f ca="1">IF(Table2[[#This Row],[Column17]]="valmikinagar",Table2[[#This Row],[Column15]],0)</f>
        <v>0</v>
      </c>
      <c r="BO98" s="9">
        <f ca="1">IF(Table2[[#This Row],[Column17]]="gopalganj",Table2[[#This Row],[Column15]],0)</f>
        <v>52656</v>
      </c>
      <c r="BP98" s="7">
        <f ca="1">IF(Table2[[#This Row],[Column4]]="teaching",Table2[[#This Row],[Column15]],0)</f>
        <v>0</v>
      </c>
      <c r="BQ98" s="8">
        <f ca="1">IF(Table2[[#This Row],[Column4]]="health",Table2[[#This Row],[Column15]],0)</f>
        <v>0</v>
      </c>
      <c r="BR98" s="8">
        <f ca="1">IF(Table2[[#This Row],[Column4]]="agriculture",Table2[[#This Row],[Column15]],0)</f>
        <v>0</v>
      </c>
      <c r="BS98" s="8">
        <f ca="1">IF(Table2[[#This Row],[Column4]]="IT",Table2[[#This Row],[Column15]],0)</f>
        <v>0</v>
      </c>
      <c r="BT98" s="8">
        <f ca="1">IF(Table2[[#This Row],[Column4]]="construction",Table2[[#This Row],[Column15]],0)</f>
        <v>52656</v>
      </c>
      <c r="BU98" s="9">
        <f ca="1">IF(Table2[[#This Row],[Column4]]="General work",Table2[[#This Row],[Column15]],0)</f>
        <v>0</v>
      </c>
      <c r="BV98" s="19">
        <f ca="1">IF(Table2[[#This Row],[Column27]]&gt;Table2[[#This Row],[Column15]],1,0)</f>
        <v>1</v>
      </c>
      <c r="CC98" s="19">
        <f ca="1">IF(Table2[[#This Row],[Column28]]&gt;$CD$6,Table2[[#This Row],[Column2]],0)</f>
        <v>29</v>
      </c>
    </row>
    <row r="99" spans="2:81" x14ac:dyDescent="0.35">
      <c r="B99">
        <f t="shared" ca="1" si="25"/>
        <v>2</v>
      </c>
      <c r="C99" t="str">
        <f ca="1">IF(B98=1,"men","women")</f>
        <v>women</v>
      </c>
      <c r="D99">
        <f t="shared" ca="1" si="27"/>
        <v>44</v>
      </c>
      <c r="E99">
        <f t="shared" ca="1" si="28"/>
        <v>2</v>
      </c>
      <c r="F99" t="str">
        <f ca="1">VLOOKUP(E99,$K$4:$L$10,2)</f>
        <v>construction</v>
      </c>
      <c r="G99">
        <f t="shared" ca="1" si="29"/>
        <v>3</v>
      </c>
      <c r="H99" t="str">
        <f ca="1">VLOOKUP(G99,$N$4:$O$9,2)</f>
        <v>university</v>
      </c>
      <c r="I99">
        <f t="shared" ca="1" si="30"/>
        <v>2</v>
      </c>
      <c r="J99">
        <f t="shared" ca="1" si="26"/>
        <v>2</v>
      </c>
      <c r="Q99">
        <f t="shared" ca="1" si="31"/>
        <v>29064</v>
      </c>
      <c r="R99">
        <f t="shared" ca="1" si="32"/>
        <v>13</v>
      </c>
      <c r="S99" t="str">
        <f ca="1">VLOOKUP(R99,$Y$7:$Z$20,2)</f>
        <v>valmikinagar</v>
      </c>
      <c r="T99">
        <f t="shared" ca="1" si="36"/>
        <v>174384</v>
      </c>
      <c r="U99">
        <f t="shared" ca="1" si="33"/>
        <v>118767.93680577372</v>
      </c>
      <c r="V99">
        <f t="shared" ca="1" si="37"/>
        <v>31908.56242193274</v>
      </c>
      <c r="W99">
        <f t="shared" ca="1" si="34"/>
        <v>21757</v>
      </c>
      <c r="X99">
        <f t="shared" ca="1" si="38"/>
        <v>49825.54192147201</v>
      </c>
      <c r="AA99">
        <f t="shared" ca="1" si="39"/>
        <v>37436.343389324349</v>
      </c>
      <c r="AB99">
        <f t="shared" ca="1" si="40"/>
        <v>243728.90581125708</v>
      </c>
      <c r="AC99">
        <f t="shared" ca="1" si="41"/>
        <v>190350.4787272457</v>
      </c>
      <c r="AD99">
        <f t="shared" ca="1" si="42"/>
        <v>53378.427084011375</v>
      </c>
      <c r="AF99" s="7">
        <f ca="1">IF(Table2[[#This Row],[Column1]]="men",1,0)</f>
        <v>0</v>
      </c>
      <c r="AG99" s="8">
        <f ca="1">IF(Table2[[#This Row],[Column1]]="women",1,0)</f>
        <v>1</v>
      </c>
      <c r="AH99" s="8"/>
      <c r="AI99" s="8"/>
      <c r="AJ99" s="9"/>
      <c r="AM99" s="7">
        <f ca="1">IF(Table2[[#This Row],[Column4]]="teaching",1,0)</f>
        <v>0</v>
      </c>
      <c r="AN99" s="8">
        <f ca="1">IF(Table2[[#This Row],[Column4]]="health",1,0)</f>
        <v>0</v>
      </c>
      <c r="AO99" s="8">
        <f ca="1">IF(Table2[[#This Row],[Column4]]="agriculture",1,0)</f>
        <v>0</v>
      </c>
      <c r="AP99" s="8">
        <f ca="1">IF(Table2[[#This Row],[Column4]]="IT",1,0)</f>
        <v>0</v>
      </c>
      <c r="AQ99" s="8">
        <f ca="1">IF(Table2[[#This Row],[Column4]]="construction",1,0)</f>
        <v>1</v>
      </c>
      <c r="AR99" s="8">
        <f ca="1">IF(Table2[[#This Row],[Column4]]="General work",1,0)</f>
        <v>0</v>
      </c>
      <c r="AS99" s="9"/>
      <c r="AU99" s="17">
        <f ca="1">Table2[[#This Row],[Column20]]/Table2[[#This Row],[Column8]]</f>
        <v>15954.28121096637</v>
      </c>
      <c r="AW99" s="19">
        <f ca="1">IF(Table2[[#This Row],[Column27]]&gt;$AX$7,1,0)</f>
        <v>1</v>
      </c>
      <c r="AY99" s="21">
        <f ca="1">Table2[[#This Row],[Column19]]/Table2[[#This Row],[Column18]]</f>
        <v>0.68107129556480939</v>
      </c>
      <c r="AZ99" s="7">
        <f t="shared" ca="1" si="35"/>
        <v>0</v>
      </c>
      <c r="BA99" s="8"/>
      <c r="BB99" s="7">
        <f ca="1">IF(Table2[[#This Row],[Column17]]="bihar",Table2[[#This Row],[Column15]],0)</f>
        <v>0</v>
      </c>
      <c r="BC99" s="8">
        <f ca="1">IF(Table2[[#This Row],[Column17]]="UP",Table2[[#This Row],[Column15]],0)</f>
        <v>0</v>
      </c>
      <c r="BD99" s="8">
        <f ca="1">IF(Table2[[#This Row],[Column17]]="maharashtra",Table2[[#This Row],[Column15]],0)</f>
        <v>0</v>
      </c>
      <c r="BE99" s="8">
        <f ca="1">IF(Table2[[#This Row],[Column17]]="telangana",Table2[[#This Row],[Column15]],0)</f>
        <v>0</v>
      </c>
      <c r="BF99" s="8">
        <f ca="1">IF(Table2[[#This Row],[Column17]]="delhi",Table2[[#This Row],[Column15]],0)</f>
        <v>0</v>
      </c>
      <c r="BG99" s="8">
        <f ca="1">IF(Table2[[#This Row],[Column17]]="goa",Table2[[#This Row],[Column15]],0)</f>
        <v>0</v>
      </c>
      <c r="BH99" s="8">
        <f ca="1">IF(Table2[[#This Row],[Column17]]="kolkata",Table2[[#This Row],[Column15]],0)</f>
        <v>0</v>
      </c>
      <c r="BI99" s="8">
        <f ca="1">IF(Table2[[#This Row],[Column17]]="patna",Table2[[#This Row],[Column15]],0)</f>
        <v>0</v>
      </c>
      <c r="BJ99" s="8">
        <f ca="1">IF(Table2[[#This Row],[Column17]]="simultala",Table2[[#This Row],[Column15]],0)</f>
        <v>0</v>
      </c>
      <c r="BK99" s="8">
        <f ca="1">IF(Table2[[#This Row],[Column17]]="panji",Table2[[#This Row],[Column15]],0)</f>
        <v>0</v>
      </c>
      <c r="BL99" s="8">
        <f ca="1">IF(Table2[[#This Row],[Column17]]="bangalore",Table2[[#This Row],[Column15]],0)</f>
        <v>0</v>
      </c>
      <c r="BM99" s="8">
        <f ca="1">IF(Table2[[#This Row],[Column17]]="florida",Table2[[#This Row],[Column15]],0)</f>
        <v>0</v>
      </c>
      <c r="BN99" s="8">
        <f ca="1">IF(Table2[[#This Row],[Column17]]="valmikinagar",Table2[[#This Row],[Column15]],0)</f>
        <v>29064</v>
      </c>
      <c r="BO99" s="9">
        <f ca="1">IF(Table2[[#This Row],[Column17]]="gopalganj",Table2[[#This Row],[Column15]],0)</f>
        <v>0</v>
      </c>
      <c r="BP99" s="7">
        <f ca="1">IF(Table2[[#This Row],[Column4]]="teaching",Table2[[#This Row],[Column15]],0)</f>
        <v>0</v>
      </c>
      <c r="BQ99" s="8">
        <f ca="1">IF(Table2[[#This Row],[Column4]]="health",Table2[[#This Row],[Column15]],0)</f>
        <v>0</v>
      </c>
      <c r="BR99" s="8">
        <f ca="1">IF(Table2[[#This Row],[Column4]]="agriculture",Table2[[#This Row],[Column15]],0)</f>
        <v>0</v>
      </c>
      <c r="BS99" s="8">
        <f ca="1">IF(Table2[[#This Row],[Column4]]="IT",Table2[[#This Row],[Column15]],0)</f>
        <v>0</v>
      </c>
      <c r="BT99" s="8">
        <f ca="1">IF(Table2[[#This Row],[Column4]]="construction",Table2[[#This Row],[Column15]],0)</f>
        <v>29064</v>
      </c>
      <c r="BU99" s="9">
        <f ca="1">IF(Table2[[#This Row],[Column4]]="General work",Table2[[#This Row],[Column15]],0)</f>
        <v>0</v>
      </c>
      <c r="BV99" s="19">
        <f ca="1">IF(Table2[[#This Row],[Column27]]&gt;Table2[[#This Row],[Column15]],1,0)</f>
        <v>1</v>
      </c>
      <c r="CC99" s="19">
        <f ca="1">IF(Table2[[#This Row],[Column28]]&gt;$CD$6,Table2[[#This Row],[Column2]],0)</f>
        <v>44</v>
      </c>
    </row>
    <row r="100" spans="2:81" x14ac:dyDescent="0.35">
      <c r="B100">
        <f t="shared" ca="1" si="25"/>
        <v>1</v>
      </c>
      <c r="C100" t="str">
        <f ca="1">IF(B99=1,"men","women")</f>
        <v>women</v>
      </c>
      <c r="D100">
        <f t="shared" ca="1" si="27"/>
        <v>37</v>
      </c>
      <c r="E100">
        <f t="shared" ca="1" si="28"/>
        <v>1</v>
      </c>
      <c r="F100" t="str">
        <f ca="1">VLOOKUP(E100,$K$4:$L$10,2)</f>
        <v xml:space="preserve">health </v>
      </c>
      <c r="G100">
        <f t="shared" ca="1" si="29"/>
        <v>2</v>
      </c>
      <c r="H100" t="str">
        <f ca="1">VLOOKUP(G100,$N$4:$O$9,2)</f>
        <v>college</v>
      </c>
      <c r="I100">
        <f t="shared" ca="1" si="30"/>
        <v>4</v>
      </c>
      <c r="J100">
        <f t="shared" ca="1" si="26"/>
        <v>3</v>
      </c>
      <c r="Q100">
        <f t="shared" ca="1" si="31"/>
        <v>89424</v>
      </c>
      <c r="R100">
        <f t="shared" ca="1" si="32"/>
        <v>8</v>
      </c>
      <c r="S100" t="str">
        <f ca="1">VLOOKUP(R100,$Y$7:$Z$20,2)</f>
        <v>patna</v>
      </c>
      <c r="T100">
        <f t="shared" ca="1" si="36"/>
        <v>357696</v>
      </c>
      <c r="U100">
        <f t="shared" ca="1" si="33"/>
        <v>353824.20922240964</v>
      </c>
      <c r="V100">
        <f t="shared" ca="1" si="37"/>
        <v>137344.55129150502</v>
      </c>
      <c r="W100">
        <f t="shared" ca="1" si="34"/>
        <v>136575</v>
      </c>
      <c r="X100">
        <f t="shared" ca="1" si="38"/>
        <v>172010.90356069827</v>
      </c>
      <c r="AA100">
        <f t="shared" ca="1" si="39"/>
        <v>129670.84812690777</v>
      </c>
      <c r="AB100">
        <f t="shared" ca="1" si="40"/>
        <v>624711.39941841271</v>
      </c>
      <c r="AC100">
        <f t="shared" ca="1" si="41"/>
        <v>662410.11278310791</v>
      </c>
      <c r="AD100">
        <f t="shared" ca="1" si="42"/>
        <v>-37698.713364695199</v>
      </c>
      <c r="AF100" s="7">
        <f ca="1">IF(Table2[[#This Row],[Column1]]="men",1,0)</f>
        <v>0</v>
      </c>
      <c r="AG100" s="8">
        <f ca="1">IF(Table2[[#This Row],[Column1]]="women",1,0)</f>
        <v>1</v>
      </c>
      <c r="AH100" s="8"/>
      <c r="AI100" s="8"/>
      <c r="AJ100" s="9"/>
      <c r="AM100" s="7">
        <f ca="1">IF(Table2[[#This Row],[Column4]]="teaching",1,0)</f>
        <v>0</v>
      </c>
      <c r="AN100" s="8">
        <f ca="1">IF(Table2[[#This Row],[Column4]]="health",1,0)</f>
        <v>0</v>
      </c>
      <c r="AO100" s="8">
        <f ca="1">IF(Table2[[#This Row],[Column4]]="agriculture",1,0)</f>
        <v>0</v>
      </c>
      <c r="AP100" s="8">
        <f ca="1">IF(Table2[[#This Row],[Column4]]="IT",1,0)</f>
        <v>0</v>
      </c>
      <c r="AQ100" s="8">
        <f ca="1">IF(Table2[[#This Row],[Column4]]="construction",1,0)</f>
        <v>0</v>
      </c>
      <c r="AR100" s="8">
        <f ca="1">IF(Table2[[#This Row],[Column4]]="General work",1,0)</f>
        <v>0</v>
      </c>
      <c r="AS100" s="9"/>
      <c r="AU100" s="17">
        <f ca="1">Table2[[#This Row],[Column20]]/Table2[[#This Row],[Column8]]</f>
        <v>45781.51709716834</v>
      </c>
      <c r="AW100" s="19">
        <f ca="1">IF(Table2[[#This Row],[Column27]]&gt;$AX$7,1,0)</f>
        <v>1</v>
      </c>
      <c r="AY100" s="21">
        <f ca="1">Table2[[#This Row],[Column19]]/Table2[[#This Row],[Column18]]</f>
        <v>0.98917575042049577</v>
      </c>
      <c r="AZ100" s="7">
        <f t="shared" ca="1" si="35"/>
        <v>0</v>
      </c>
      <c r="BA100" s="8"/>
      <c r="BB100" s="7">
        <f ca="1">IF(Table2[[#This Row],[Column17]]="bihar",Table2[[#This Row],[Column15]],0)</f>
        <v>0</v>
      </c>
      <c r="BC100" s="8">
        <f ca="1">IF(Table2[[#This Row],[Column17]]="UP",Table2[[#This Row],[Column15]],0)</f>
        <v>0</v>
      </c>
      <c r="BD100" s="8">
        <f ca="1">IF(Table2[[#This Row],[Column17]]="maharashtra",Table2[[#This Row],[Column15]],0)</f>
        <v>0</v>
      </c>
      <c r="BE100" s="8">
        <f ca="1">IF(Table2[[#This Row],[Column17]]="telangana",Table2[[#This Row],[Column15]],0)</f>
        <v>0</v>
      </c>
      <c r="BF100" s="8">
        <f ca="1">IF(Table2[[#This Row],[Column17]]="delhi",Table2[[#This Row],[Column15]],0)</f>
        <v>0</v>
      </c>
      <c r="BG100" s="8">
        <f ca="1">IF(Table2[[#This Row],[Column17]]="goa",Table2[[#This Row],[Column15]],0)</f>
        <v>0</v>
      </c>
      <c r="BH100" s="8">
        <f ca="1">IF(Table2[[#This Row],[Column17]]="kolkata",Table2[[#This Row],[Column15]],0)</f>
        <v>0</v>
      </c>
      <c r="BI100" s="8">
        <f ca="1">IF(Table2[[#This Row],[Column17]]="patna",Table2[[#This Row],[Column15]],0)</f>
        <v>89424</v>
      </c>
      <c r="BJ100" s="8">
        <f ca="1">IF(Table2[[#This Row],[Column17]]="simultala",Table2[[#This Row],[Column15]],0)</f>
        <v>0</v>
      </c>
      <c r="BK100" s="8">
        <f ca="1">IF(Table2[[#This Row],[Column17]]="panji",Table2[[#This Row],[Column15]],0)</f>
        <v>0</v>
      </c>
      <c r="BL100" s="8">
        <f ca="1">IF(Table2[[#This Row],[Column17]]="bangalore",Table2[[#This Row],[Column15]],0)</f>
        <v>0</v>
      </c>
      <c r="BM100" s="8">
        <f ca="1">IF(Table2[[#This Row],[Column17]]="florida",Table2[[#This Row],[Column15]],0)</f>
        <v>0</v>
      </c>
      <c r="BN100" s="8">
        <f ca="1">IF(Table2[[#This Row],[Column17]]="valmikinagar",Table2[[#This Row],[Column15]],0)</f>
        <v>0</v>
      </c>
      <c r="BO100" s="9">
        <f ca="1">IF(Table2[[#This Row],[Column17]]="gopalganj",Table2[[#This Row],[Column15]],0)</f>
        <v>0</v>
      </c>
      <c r="BP100" s="7">
        <f ca="1">IF(Table2[[#This Row],[Column4]]="teaching",Table2[[#This Row],[Column15]],0)</f>
        <v>0</v>
      </c>
      <c r="BQ100" s="8">
        <f ca="1">IF(Table2[[#This Row],[Column4]]="health",Table2[[#This Row],[Column15]],0)</f>
        <v>0</v>
      </c>
      <c r="BR100" s="8">
        <f ca="1">IF(Table2[[#This Row],[Column4]]="agriculture",Table2[[#This Row],[Column15]],0)</f>
        <v>0</v>
      </c>
      <c r="BS100" s="8">
        <f ca="1">IF(Table2[[#This Row],[Column4]]="IT",Table2[[#This Row],[Column15]],0)</f>
        <v>0</v>
      </c>
      <c r="BT100" s="8">
        <f ca="1">IF(Table2[[#This Row],[Column4]]="construction",Table2[[#This Row],[Column15]],0)</f>
        <v>0</v>
      </c>
      <c r="BU100" s="9">
        <f ca="1">IF(Table2[[#This Row],[Column4]]="General work",Table2[[#This Row],[Column15]],0)</f>
        <v>0</v>
      </c>
      <c r="BV100" s="19">
        <f ca="1">IF(Table2[[#This Row],[Column27]]&gt;Table2[[#This Row],[Column15]],1,0)</f>
        <v>1</v>
      </c>
      <c r="CC100" s="19">
        <f ca="1">IF(Table2[[#This Row],[Column28]]&gt;$CD$6,Table2[[#This Row],[Column2]],0)</f>
        <v>0</v>
      </c>
    </row>
    <row r="101" spans="2:81" x14ac:dyDescent="0.35">
      <c r="B101">
        <f t="shared" ca="1" si="25"/>
        <v>1</v>
      </c>
      <c r="C101" t="str">
        <f ca="1">IF(B100=1,"men","women")</f>
        <v>men</v>
      </c>
      <c r="D101">
        <f t="shared" ca="1" si="27"/>
        <v>37</v>
      </c>
      <c r="E101">
        <f t="shared" ca="1" si="28"/>
        <v>2</v>
      </c>
      <c r="F101" t="str">
        <f ca="1">VLOOKUP(E101,$K$4:$L$10,2)</f>
        <v>construction</v>
      </c>
      <c r="G101">
        <f t="shared" ca="1" si="29"/>
        <v>1</v>
      </c>
      <c r="H101" t="str">
        <f ca="1">VLOOKUP(G101,$N$4:$O$9,2)</f>
        <v>high school</v>
      </c>
      <c r="I101">
        <f t="shared" ca="1" si="30"/>
        <v>1</v>
      </c>
      <c r="J101">
        <f t="shared" ca="1" si="26"/>
        <v>2</v>
      </c>
      <c r="Q101">
        <f t="shared" ca="1" si="31"/>
        <v>54452</v>
      </c>
      <c r="R101">
        <f t="shared" ca="1" si="32"/>
        <v>6</v>
      </c>
      <c r="S101" t="str">
        <f ca="1">VLOOKUP(R101,$Y$7:$Z$20,2)</f>
        <v>goa</v>
      </c>
      <c r="T101">
        <f t="shared" ca="1" si="36"/>
        <v>326712</v>
      </c>
      <c r="U101">
        <f t="shared" ca="1" si="33"/>
        <v>124207.73068833268</v>
      </c>
      <c r="V101">
        <f t="shared" ca="1" si="37"/>
        <v>35301.641748088339</v>
      </c>
      <c r="W101">
        <f t="shared" ca="1" si="34"/>
        <v>17174</v>
      </c>
      <c r="X101">
        <f t="shared" ca="1" si="38"/>
        <v>80568.814301979393</v>
      </c>
      <c r="AA101">
        <f t="shared" ca="1" si="39"/>
        <v>69922.005427228374</v>
      </c>
      <c r="AB101">
        <f t="shared" ca="1" si="40"/>
        <v>431935.6471753167</v>
      </c>
      <c r="AC101">
        <f t="shared" ca="1" si="41"/>
        <v>221950.54499031208</v>
      </c>
      <c r="AD101">
        <f t="shared" ca="1" si="42"/>
        <v>209985.10218500462</v>
      </c>
      <c r="AF101" s="7">
        <f ca="1">IF(Table2[[#This Row],[Column1]]="men",1,0)</f>
        <v>1</v>
      </c>
      <c r="AG101" s="8">
        <f ca="1">IF(Table2[[#This Row],[Column1]]="women",1,0)</f>
        <v>0</v>
      </c>
      <c r="AH101" s="8"/>
      <c r="AI101" s="8"/>
      <c r="AJ101" s="9"/>
      <c r="AM101" s="7">
        <f ca="1">IF(Table2[[#This Row],[Column4]]="teaching",1,0)</f>
        <v>0</v>
      </c>
      <c r="AN101" s="8">
        <f ca="1">IF(Table2[[#This Row],[Column4]]="health",1,0)</f>
        <v>0</v>
      </c>
      <c r="AO101" s="8">
        <f ca="1">IF(Table2[[#This Row],[Column4]]="agriculture",1,0)</f>
        <v>0</v>
      </c>
      <c r="AP101" s="8">
        <f ca="1">IF(Table2[[#This Row],[Column4]]="IT",1,0)</f>
        <v>0</v>
      </c>
      <c r="AQ101" s="8">
        <f ca="1">IF(Table2[[#This Row],[Column4]]="construction",1,0)</f>
        <v>1</v>
      </c>
      <c r="AR101" s="8">
        <f ca="1">IF(Table2[[#This Row],[Column4]]="General work",1,0)</f>
        <v>0</v>
      </c>
      <c r="AS101" s="9"/>
      <c r="AU101" s="17">
        <f ca="1">Table2[[#This Row],[Column20]]/Table2[[#This Row],[Column8]]</f>
        <v>17650.82087404417</v>
      </c>
      <c r="AW101" s="19">
        <f ca="1">IF(Table2[[#This Row],[Column27]]&gt;$AX$7,1,0)</f>
        <v>1</v>
      </c>
      <c r="AY101" s="21">
        <f ca="1">Table2[[#This Row],[Column19]]/Table2[[#This Row],[Column18]]</f>
        <v>0.38017498802716976</v>
      </c>
      <c r="AZ101" s="7">
        <f t="shared" ca="1" si="35"/>
        <v>0</v>
      </c>
      <c r="BA101" s="8"/>
      <c r="BB101" s="7">
        <f ca="1">IF(Table2[[#This Row],[Column17]]="bihar",Table2[[#This Row],[Column15]],0)</f>
        <v>0</v>
      </c>
      <c r="BC101" s="8">
        <f ca="1">IF(Table2[[#This Row],[Column17]]="UP",Table2[[#This Row],[Column15]],0)</f>
        <v>0</v>
      </c>
      <c r="BD101" s="8">
        <f ca="1">IF(Table2[[#This Row],[Column17]]="maharashtra",Table2[[#This Row],[Column15]],0)</f>
        <v>0</v>
      </c>
      <c r="BE101" s="8">
        <f ca="1">IF(Table2[[#This Row],[Column17]]="telangana",Table2[[#This Row],[Column15]],0)</f>
        <v>0</v>
      </c>
      <c r="BF101" s="8">
        <f ca="1">IF(Table2[[#This Row],[Column17]]="delhi",Table2[[#This Row],[Column15]],0)</f>
        <v>0</v>
      </c>
      <c r="BG101" s="8">
        <f ca="1">IF(Table2[[#This Row],[Column17]]="goa",Table2[[#This Row],[Column15]],0)</f>
        <v>54452</v>
      </c>
      <c r="BH101" s="8">
        <f ca="1">IF(Table2[[#This Row],[Column17]]="kolkata",Table2[[#This Row],[Column15]],0)</f>
        <v>0</v>
      </c>
      <c r="BI101" s="8">
        <f ca="1">IF(Table2[[#This Row],[Column17]]="patna",Table2[[#This Row],[Column15]],0)</f>
        <v>0</v>
      </c>
      <c r="BJ101" s="8">
        <f ca="1">IF(Table2[[#This Row],[Column17]]="simultala",Table2[[#This Row],[Column15]],0)</f>
        <v>0</v>
      </c>
      <c r="BK101" s="8">
        <f ca="1">IF(Table2[[#This Row],[Column17]]="panji",Table2[[#This Row],[Column15]],0)</f>
        <v>0</v>
      </c>
      <c r="BL101" s="8">
        <f ca="1">IF(Table2[[#This Row],[Column17]]="bangalore",Table2[[#This Row],[Column15]],0)</f>
        <v>0</v>
      </c>
      <c r="BM101" s="8">
        <f ca="1">IF(Table2[[#This Row],[Column17]]="florida",Table2[[#This Row],[Column15]],0)</f>
        <v>0</v>
      </c>
      <c r="BN101" s="8">
        <f ca="1">IF(Table2[[#This Row],[Column17]]="valmikinagar",Table2[[#This Row],[Column15]],0)</f>
        <v>0</v>
      </c>
      <c r="BO101" s="9">
        <f ca="1">IF(Table2[[#This Row],[Column17]]="gopalganj",Table2[[#This Row],[Column15]],0)</f>
        <v>0</v>
      </c>
      <c r="BP101" s="7">
        <f ca="1">IF(Table2[[#This Row],[Column4]]="teaching",Table2[[#This Row],[Column15]],0)</f>
        <v>0</v>
      </c>
      <c r="BQ101" s="8">
        <f ca="1">IF(Table2[[#This Row],[Column4]]="health",Table2[[#This Row],[Column15]],0)</f>
        <v>0</v>
      </c>
      <c r="BR101" s="8">
        <f ca="1">IF(Table2[[#This Row],[Column4]]="agriculture",Table2[[#This Row],[Column15]],0)</f>
        <v>0</v>
      </c>
      <c r="BS101" s="8">
        <f ca="1">IF(Table2[[#This Row],[Column4]]="IT",Table2[[#This Row],[Column15]],0)</f>
        <v>0</v>
      </c>
      <c r="BT101" s="8">
        <f ca="1">IF(Table2[[#This Row],[Column4]]="construction",Table2[[#This Row],[Column15]],0)</f>
        <v>54452</v>
      </c>
      <c r="BU101" s="9">
        <f ca="1">IF(Table2[[#This Row],[Column4]]="General work",Table2[[#This Row],[Column15]],0)</f>
        <v>0</v>
      </c>
      <c r="BV101" s="19">
        <f ca="1">IF(Table2[[#This Row],[Column27]]&gt;Table2[[#This Row],[Column15]],1,0)</f>
        <v>1</v>
      </c>
      <c r="CC101" s="19">
        <f ca="1">IF(Table2[[#This Row],[Column28]]&gt;$CD$6,Table2[[#This Row],[Column2]],0)</f>
        <v>37</v>
      </c>
    </row>
    <row r="102" spans="2:81" x14ac:dyDescent="0.35">
      <c r="B102">
        <f t="shared" ca="1" si="25"/>
        <v>2</v>
      </c>
      <c r="C102" t="str">
        <f ca="1">IF(B101=1,"men","women")</f>
        <v>men</v>
      </c>
      <c r="D102">
        <f t="shared" ca="1" si="27"/>
        <v>42</v>
      </c>
      <c r="E102">
        <f t="shared" ca="1" si="28"/>
        <v>2</v>
      </c>
      <c r="F102" t="str">
        <f ca="1">VLOOKUP(E102,$K$4:$L$10,2)</f>
        <v>construction</v>
      </c>
      <c r="G102">
        <f t="shared" ca="1" si="29"/>
        <v>4</v>
      </c>
      <c r="H102" t="str">
        <f ca="1">VLOOKUP(G102,$N$4:$O$9,2)</f>
        <v>technical</v>
      </c>
      <c r="I102">
        <f t="shared" ca="1" si="30"/>
        <v>2</v>
      </c>
      <c r="J102">
        <f t="shared" ca="1" si="26"/>
        <v>3</v>
      </c>
      <c r="Q102">
        <f t="shared" ca="1" si="31"/>
        <v>49723</v>
      </c>
      <c r="R102">
        <f t="shared" ca="1" si="32"/>
        <v>13</v>
      </c>
      <c r="S102" t="str">
        <f ca="1">VLOOKUP(R102,$Y$7:$Z$20,2)</f>
        <v>valmikinagar</v>
      </c>
      <c r="T102">
        <f t="shared" ca="1" si="36"/>
        <v>198892</v>
      </c>
      <c r="U102">
        <f t="shared" ca="1" si="33"/>
        <v>128262.78250583827</v>
      </c>
      <c r="V102">
        <f t="shared" ca="1" si="37"/>
        <v>58307.183664587748</v>
      </c>
      <c r="W102">
        <f t="shared" ca="1" si="34"/>
        <v>26715</v>
      </c>
      <c r="X102">
        <f t="shared" ca="1" si="38"/>
        <v>78577.741194660586</v>
      </c>
      <c r="AA102">
        <f t="shared" ca="1" si="39"/>
        <v>59287.771061825406</v>
      </c>
      <c r="AB102">
        <f t="shared" ca="1" si="40"/>
        <v>316486.95472641313</v>
      </c>
      <c r="AC102">
        <f t="shared" ca="1" si="41"/>
        <v>233555.52370049886</v>
      </c>
      <c r="AD102">
        <f t="shared" ca="1" si="42"/>
        <v>82931.431025914266</v>
      </c>
      <c r="AF102" s="7">
        <f ca="1">IF(Table2[[#This Row],[Column1]]="men",1,0)</f>
        <v>1</v>
      </c>
      <c r="AG102" s="8">
        <f ca="1">IF(Table2[[#This Row],[Column1]]="women",1,0)</f>
        <v>0</v>
      </c>
      <c r="AH102" s="8"/>
      <c r="AI102" s="8"/>
      <c r="AJ102" s="9"/>
      <c r="AM102" s="7">
        <f ca="1">IF(Table2[[#This Row],[Column4]]="teaching",1,0)</f>
        <v>0</v>
      </c>
      <c r="AN102" s="8">
        <f ca="1">IF(Table2[[#This Row],[Column4]]="health",1,0)</f>
        <v>0</v>
      </c>
      <c r="AO102" s="8">
        <f ca="1">IF(Table2[[#This Row],[Column4]]="agriculture",1,0)</f>
        <v>0</v>
      </c>
      <c r="AP102" s="8">
        <f ca="1">IF(Table2[[#This Row],[Column4]]="IT",1,0)</f>
        <v>0</v>
      </c>
      <c r="AQ102" s="8">
        <f ca="1">IF(Table2[[#This Row],[Column4]]="construction",1,0)</f>
        <v>1</v>
      </c>
      <c r="AR102" s="8">
        <f ca="1">IF(Table2[[#This Row],[Column4]]="General work",1,0)</f>
        <v>0</v>
      </c>
      <c r="AS102" s="9"/>
      <c r="AU102" s="17">
        <f ca="1">Table2[[#This Row],[Column20]]/Table2[[#This Row],[Column8]]</f>
        <v>19435.727888195917</v>
      </c>
      <c r="AW102" s="19">
        <f ca="1">IF(Table2[[#This Row],[Column27]]&gt;$AX$7,1,0)</f>
        <v>1</v>
      </c>
      <c r="AY102" s="21">
        <f ca="1">Table2[[#This Row],[Column19]]/Table2[[#This Row],[Column18]]</f>
        <v>0.64488658420569089</v>
      </c>
      <c r="AZ102" s="7">
        <f t="shared" ca="1" si="35"/>
        <v>0</v>
      </c>
      <c r="BA102" s="8"/>
      <c r="BB102" s="7">
        <f ca="1">IF(Table2[[#This Row],[Column17]]="bihar",Table2[[#This Row],[Column15]],0)</f>
        <v>0</v>
      </c>
      <c r="BC102" s="8">
        <f ca="1">IF(Table2[[#This Row],[Column17]]="UP",Table2[[#This Row],[Column15]],0)</f>
        <v>0</v>
      </c>
      <c r="BD102" s="8">
        <f ca="1">IF(Table2[[#This Row],[Column17]]="maharashtra",Table2[[#This Row],[Column15]],0)</f>
        <v>0</v>
      </c>
      <c r="BE102" s="8">
        <f ca="1">IF(Table2[[#This Row],[Column17]]="telangana",Table2[[#This Row],[Column15]],0)</f>
        <v>0</v>
      </c>
      <c r="BF102" s="8">
        <f ca="1">IF(Table2[[#This Row],[Column17]]="delhi",Table2[[#This Row],[Column15]],0)</f>
        <v>0</v>
      </c>
      <c r="BG102" s="8">
        <f ca="1">IF(Table2[[#This Row],[Column17]]="goa",Table2[[#This Row],[Column15]],0)</f>
        <v>0</v>
      </c>
      <c r="BH102" s="8">
        <f ca="1">IF(Table2[[#This Row],[Column17]]="kolkata",Table2[[#This Row],[Column15]],0)</f>
        <v>0</v>
      </c>
      <c r="BI102" s="8">
        <f ca="1">IF(Table2[[#This Row],[Column17]]="patna",Table2[[#This Row],[Column15]],0)</f>
        <v>0</v>
      </c>
      <c r="BJ102" s="8">
        <f ca="1">IF(Table2[[#This Row],[Column17]]="simultala",Table2[[#This Row],[Column15]],0)</f>
        <v>0</v>
      </c>
      <c r="BK102" s="8">
        <f ca="1">IF(Table2[[#This Row],[Column17]]="panji",Table2[[#This Row],[Column15]],0)</f>
        <v>0</v>
      </c>
      <c r="BL102" s="8">
        <f ca="1">IF(Table2[[#This Row],[Column17]]="bangalore",Table2[[#This Row],[Column15]],0)</f>
        <v>0</v>
      </c>
      <c r="BM102" s="8">
        <f ca="1">IF(Table2[[#This Row],[Column17]]="florida",Table2[[#This Row],[Column15]],0)</f>
        <v>0</v>
      </c>
      <c r="BN102" s="8">
        <f ca="1">IF(Table2[[#This Row],[Column17]]="valmikinagar",Table2[[#This Row],[Column15]],0)</f>
        <v>49723</v>
      </c>
      <c r="BO102" s="9">
        <f ca="1">IF(Table2[[#This Row],[Column17]]="gopalganj",Table2[[#This Row],[Column15]],0)</f>
        <v>0</v>
      </c>
      <c r="BP102" s="7">
        <f ca="1">IF(Table2[[#This Row],[Column4]]="teaching",Table2[[#This Row],[Column15]],0)</f>
        <v>0</v>
      </c>
      <c r="BQ102" s="8">
        <f ca="1">IF(Table2[[#This Row],[Column4]]="health",Table2[[#This Row],[Column15]],0)</f>
        <v>0</v>
      </c>
      <c r="BR102" s="8">
        <f ca="1">IF(Table2[[#This Row],[Column4]]="agriculture",Table2[[#This Row],[Column15]],0)</f>
        <v>0</v>
      </c>
      <c r="BS102" s="8">
        <f ca="1">IF(Table2[[#This Row],[Column4]]="IT",Table2[[#This Row],[Column15]],0)</f>
        <v>0</v>
      </c>
      <c r="BT102" s="8">
        <f ca="1">IF(Table2[[#This Row],[Column4]]="construction",Table2[[#This Row],[Column15]],0)</f>
        <v>49723</v>
      </c>
      <c r="BU102" s="9">
        <f ca="1">IF(Table2[[#This Row],[Column4]]="General work",Table2[[#This Row],[Column15]],0)</f>
        <v>0</v>
      </c>
      <c r="BV102" s="19">
        <f ca="1">IF(Table2[[#This Row],[Column27]]&gt;Table2[[#This Row],[Column15]],1,0)</f>
        <v>1</v>
      </c>
      <c r="CC102" s="19">
        <f ca="1">IF(Table2[[#This Row],[Column28]]&gt;$CD$6,Table2[[#This Row],[Column2]],0)</f>
        <v>42</v>
      </c>
    </row>
    <row r="103" spans="2:81" x14ac:dyDescent="0.35">
      <c r="B103">
        <f t="shared" ca="1" si="25"/>
        <v>1</v>
      </c>
      <c r="C103" t="str">
        <f ca="1">IF(B102=1,"men","women")</f>
        <v>women</v>
      </c>
      <c r="D103">
        <f t="shared" ca="1" si="27"/>
        <v>42</v>
      </c>
      <c r="E103">
        <f t="shared" ca="1" si="28"/>
        <v>1</v>
      </c>
      <c r="F103" t="str">
        <f ca="1">VLOOKUP(E103,$K$4:$L$10,2)</f>
        <v xml:space="preserve">health </v>
      </c>
      <c r="G103">
        <f t="shared" ca="1" si="29"/>
        <v>2</v>
      </c>
      <c r="H103" t="str">
        <f ca="1">VLOOKUP(G103,$N$4:$O$9,2)</f>
        <v>college</v>
      </c>
      <c r="I103">
        <f t="shared" ca="1" si="30"/>
        <v>1</v>
      </c>
      <c r="J103">
        <f t="shared" ca="1" si="26"/>
        <v>1</v>
      </c>
      <c r="Q103">
        <f t="shared" ca="1" si="31"/>
        <v>79583</v>
      </c>
      <c r="R103">
        <f t="shared" ca="1" si="32"/>
        <v>4</v>
      </c>
      <c r="S103" t="str">
        <f ca="1">VLOOKUP(R103,$Y$7:$Z$20,2)</f>
        <v>telangana</v>
      </c>
      <c r="T103">
        <f t="shared" ca="1" si="36"/>
        <v>318332</v>
      </c>
      <c r="U103">
        <f t="shared" ca="1" si="33"/>
        <v>40165.665618283041</v>
      </c>
      <c r="V103">
        <f t="shared" ca="1" si="37"/>
        <v>48118.610798092333</v>
      </c>
      <c r="W103">
        <f t="shared" ca="1" si="34"/>
        <v>42457</v>
      </c>
      <c r="X103">
        <f t="shared" ca="1" si="38"/>
        <v>42454.856360387625</v>
      </c>
      <c r="AA103">
        <f t="shared" ca="1" si="39"/>
        <v>40499.8750049601</v>
      </c>
      <c r="AB103">
        <f t="shared" ca="1" si="40"/>
        <v>406950.48580305243</v>
      </c>
      <c r="AC103">
        <f t="shared" ca="1" si="41"/>
        <v>125077.52197867066</v>
      </c>
      <c r="AD103">
        <f t="shared" ca="1" si="42"/>
        <v>281872.96382438176</v>
      </c>
      <c r="AF103" s="7">
        <f ca="1">IF(Table2[[#This Row],[Column1]]="men",1,0)</f>
        <v>0</v>
      </c>
      <c r="AG103" s="8">
        <f ca="1">IF(Table2[[#This Row],[Column1]]="women",1,0)</f>
        <v>1</v>
      </c>
      <c r="AH103" s="8"/>
      <c r="AI103" s="8"/>
      <c r="AJ103" s="9"/>
      <c r="AM103" s="7">
        <f ca="1">IF(Table2[[#This Row],[Column4]]="teaching",1,0)</f>
        <v>0</v>
      </c>
      <c r="AN103" s="8">
        <f ca="1">IF(Table2[[#This Row],[Column4]]="health",1,0)</f>
        <v>0</v>
      </c>
      <c r="AO103" s="8">
        <f ca="1">IF(Table2[[#This Row],[Column4]]="agriculture",1,0)</f>
        <v>0</v>
      </c>
      <c r="AP103" s="8">
        <f ca="1">IF(Table2[[#This Row],[Column4]]="IT",1,0)</f>
        <v>0</v>
      </c>
      <c r="AQ103" s="8">
        <f ca="1">IF(Table2[[#This Row],[Column4]]="construction",1,0)</f>
        <v>0</v>
      </c>
      <c r="AR103" s="8">
        <f ca="1">IF(Table2[[#This Row],[Column4]]="General work",1,0)</f>
        <v>0</v>
      </c>
      <c r="AS103" s="9"/>
      <c r="AU103" s="17">
        <f ca="1">Table2[[#This Row],[Column20]]/Table2[[#This Row],[Column8]]</f>
        <v>48118.610798092333</v>
      </c>
      <c r="AW103" s="19">
        <f ca="1">IF(Table2[[#This Row],[Column27]]&gt;$AX$7,1,0)</f>
        <v>1</v>
      </c>
      <c r="AY103" s="21">
        <f ca="1">Table2[[#This Row],[Column19]]/Table2[[#This Row],[Column18]]</f>
        <v>0.12617539429992286</v>
      </c>
      <c r="AZ103" s="7">
        <f t="shared" ca="1" si="35"/>
        <v>1</v>
      </c>
      <c r="BA103" s="8"/>
      <c r="BB103" s="7">
        <f ca="1">IF(Table2[[#This Row],[Column17]]="bihar",Table2[[#This Row],[Column15]],0)</f>
        <v>0</v>
      </c>
      <c r="BC103" s="8">
        <f ca="1">IF(Table2[[#This Row],[Column17]]="UP",Table2[[#This Row],[Column15]],0)</f>
        <v>0</v>
      </c>
      <c r="BD103" s="8">
        <f ca="1">IF(Table2[[#This Row],[Column17]]="maharashtra",Table2[[#This Row],[Column15]],0)</f>
        <v>0</v>
      </c>
      <c r="BE103" s="8">
        <f ca="1">IF(Table2[[#This Row],[Column17]]="telangana",Table2[[#This Row],[Column15]],0)</f>
        <v>79583</v>
      </c>
      <c r="BF103" s="8">
        <f ca="1">IF(Table2[[#This Row],[Column17]]="delhi",Table2[[#This Row],[Column15]],0)</f>
        <v>0</v>
      </c>
      <c r="BG103" s="8">
        <f ca="1">IF(Table2[[#This Row],[Column17]]="goa",Table2[[#This Row],[Column15]],0)</f>
        <v>0</v>
      </c>
      <c r="BH103" s="8">
        <f ca="1">IF(Table2[[#This Row],[Column17]]="kolkata",Table2[[#This Row],[Column15]],0)</f>
        <v>0</v>
      </c>
      <c r="BI103" s="8">
        <f ca="1">IF(Table2[[#This Row],[Column17]]="patna",Table2[[#This Row],[Column15]],0)</f>
        <v>0</v>
      </c>
      <c r="BJ103" s="8">
        <f ca="1">IF(Table2[[#This Row],[Column17]]="simultala",Table2[[#This Row],[Column15]],0)</f>
        <v>0</v>
      </c>
      <c r="BK103" s="8">
        <f ca="1">IF(Table2[[#This Row],[Column17]]="panji",Table2[[#This Row],[Column15]],0)</f>
        <v>0</v>
      </c>
      <c r="BL103" s="8">
        <f ca="1">IF(Table2[[#This Row],[Column17]]="bangalore",Table2[[#This Row],[Column15]],0)</f>
        <v>0</v>
      </c>
      <c r="BM103" s="8">
        <f ca="1">IF(Table2[[#This Row],[Column17]]="florida",Table2[[#This Row],[Column15]],0)</f>
        <v>0</v>
      </c>
      <c r="BN103" s="8">
        <f ca="1">IF(Table2[[#This Row],[Column17]]="valmikinagar",Table2[[#This Row],[Column15]],0)</f>
        <v>0</v>
      </c>
      <c r="BO103" s="9">
        <f ca="1">IF(Table2[[#This Row],[Column17]]="gopalganj",Table2[[#This Row],[Column15]],0)</f>
        <v>0</v>
      </c>
      <c r="BP103" s="7">
        <f ca="1">IF(Table2[[#This Row],[Column4]]="teaching",Table2[[#This Row],[Column15]],0)</f>
        <v>0</v>
      </c>
      <c r="BQ103" s="8">
        <f ca="1">IF(Table2[[#This Row],[Column4]]="health",Table2[[#This Row],[Column15]],0)</f>
        <v>0</v>
      </c>
      <c r="BR103" s="8">
        <f ca="1">IF(Table2[[#This Row],[Column4]]="agriculture",Table2[[#This Row],[Column15]],0)</f>
        <v>0</v>
      </c>
      <c r="BS103" s="8">
        <f ca="1">IF(Table2[[#This Row],[Column4]]="IT",Table2[[#This Row],[Column15]],0)</f>
        <v>0</v>
      </c>
      <c r="BT103" s="8">
        <f ca="1">IF(Table2[[#This Row],[Column4]]="construction",Table2[[#This Row],[Column15]],0)</f>
        <v>0</v>
      </c>
      <c r="BU103" s="9">
        <f ca="1">IF(Table2[[#This Row],[Column4]]="General work",Table2[[#This Row],[Column15]],0)</f>
        <v>0</v>
      </c>
      <c r="BV103" s="19">
        <f ca="1">IF(Table2[[#This Row],[Column27]]&gt;Table2[[#This Row],[Column15]],1,0)</f>
        <v>1</v>
      </c>
      <c r="CC103" s="19">
        <f ca="1">IF(Table2[[#This Row],[Column28]]&gt;$CD$6,Table2[[#This Row],[Column2]],0)</f>
        <v>42</v>
      </c>
    </row>
    <row r="104" spans="2:81" x14ac:dyDescent="0.35">
      <c r="B104">
        <f t="shared" ca="1" si="25"/>
        <v>1</v>
      </c>
      <c r="C104" t="str">
        <f ca="1">IF(B103=1,"men","women")</f>
        <v>men</v>
      </c>
      <c r="D104">
        <f t="shared" ca="1" si="27"/>
        <v>44</v>
      </c>
      <c r="E104">
        <f t="shared" ca="1" si="28"/>
        <v>6</v>
      </c>
      <c r="F104" t="str">
        <f ca="1">VLOOKUP(E104,$K$4:$L$10,2)</f>
        <v>agriculture</v>
      </c>
      <c r="G104">
        <f t="shared" ca="1" si="29"/>
        <v>1</v>
      </c>
      <c r="H104" t="str">
        <f ca="1">VLOOKUP(G104,$N$4:$O$9,2)</f>
        <v>high school</v>
      </c>
      <c r="I104">
        <f t="shared" ca="1" si="30"/>
        <v>2</v>
      </c>
      <c r="J104">
        <f t="shared" ca="1" si="26"/>
        <v>2</v>
      </c>
      <c r="Q104">
        <f t="shared" ca="1" si="31"/>
        <v>42647</v>
      </c>
      <c r="R104">
        <f t="shared" ca="1" si="32"/>
        <v>8</v>
      </c>
      <c r="S104" t="str">
        <f ca="1">VLOOKUP(R104,$Y$7:$Z$20,2)</f>
        <v>patna</v>
      </c>
      <c r="T104">
        <f t="shared" ca="1" si="36"/>
        <v>255882</v>
      </c>
      <c r="U104">
        <f t="shared" ca="1" si="33"/>
        <v>140645.60339706112</v>
      </c>
      <c r="V104">
        <f t="shared" ca="1" si="37"/>
        <v>49121.088455907906</v>
      </c>
      <c r="W104">
        <f t="shared" ca="1" si="34"/>
        <v>49068</v>
      </c>
      <c r="X104">
        <f t="shared" ca="1" si="38"/>
        <v>11648.983462724787</v>
      </c>
      <c r="AA104">
        <f t="shared" ca="1" si="39"/>
        <v>36000.846038766409</v>
      </c>
      <c r="AB104">
        <f t="shared" ca="1" si="40"/>
        <v>341003.93449467432</v>
      </c>
      <c r="AC104">
        <f t="shared" ca="1" si="41"/>
        <v>201362.58685978589</v>
      </c>
      <c r="AD104">
        <f t="shared" ca="1" si="42"/>
        <v>139641.34763488843</v>
      </c>
      <c r="AF104" s="7">
        <f ca="1">IF(Table2[[#This Row],[Column1]]="men",1,0)</f>
        <v>1</v>
      </c>
      <c r="AG104" s="8">
        <f ca="1">IF(Table2[[#This Row],[Column1]]="women",1,0)</f>
        <v>0</v>
      </c>
      <c r="AH104" s="8"/>
      <c r="AI104" s="8"/>
      <c r="AJ104" s="9"/>
      <c r="AM104" s="7">
        <f ca="1">IF(Table2[[#This Row],[Column4]]="teaching",1,0)</f>
        <v>0</v>
      </c>
      <c r="AN104" s="8">
        <f ca="1">IF(Table2[[#This Row],[Column4]]="health",1,0)</f>
        <v>0</v>
      </c>
      <c r="AO104" s="8">
        <f ca="1">IF(Table2[[#This Row],[Column4]]="agriculture",1,0)</f>
        <v>1</v>
      </c>
      <c r="AP104" s="8">
        <f ca="1">IF(Table2[[#This Row],[Column4]]="IT",1,0)</f>
        <v>0</v>
      </c>
      <c r="AQ104" s="8">
        <f ca="1">IF(Table2[[#This Row],[Column4]]="construction",1,0)</f>
        <v>0</v>
      </c>
      <c r="AR104" s="8">
        <f ca="1">IF(Table2[[#This Row],[Column4]]="General work",1,0)</f>
        <v>0</v>
      </c>
      <c r="AS104" s="9"/>
      <c r="AU104" s="17">
        <f ca="1">Table2[[#This Row],[Column20]]/Table2[[#This Row],[Column8]]</f>
        <v>24560.544227953953</v>
      </c>
      <c r="AW104" s="19">
        <f ca="1">IF(Table2[[#This Row],[Column27]]&gt;$AX$7,1,0)</f>
        <v>1</v>
      </c>
      <c r="AY104" s="21">
        <f ca="1">Table2[[#This Row],[Column19]]/Table2[[#This Row],[Column18]]</f>
        <v>0.5496502426785046</v>
      </c>
      <c r="AZ104" s="7">
        <f t="shared" ca="1" si="35"/>
        <v>0</v>
      </c>
      <c r="BA104" s="8"/>
      <c r="BB104" s="7">
        <f ca="1">IF(Table2[[#This Row],[Column17]]="bihar",Table2[[#This Row],[Column15]],0)</f>
        <v>0</v>
      </c>
      <c r="BC104" s="8">
        <f ca="1">IF(Table2[[#This Row],[Column17]]="UP",Table2[[#This Row],[Column15]],0)</f>
        <v>0</v>
      </c>
      <c r="BD104" s="8">
        <f ca="1">IF(Table2[[#This Row],[Column17]]="maharashtra",Table2[[#This Row],[Column15]],0)</f>
        <v>0</v>
      </c>
      <c r="BE104" s="8">
        <f ca="1">IF(Table2[[#This Row],[Column17]]="telangana",Table2[[#This Row],[Column15]],0)</f>
        <v>0</v>
      </c>
      <c r="BF104" s="8">
        <f ca="1">IF(Table2[[#This Row],[Column17]]="delhi",Table2[[#This Row],[Column15]],0)</f>
        <v>0</v>
      </c>
      <c r="BG104" s="8">
        <f ca="1">IF(Table2[[#This Row],[Column17]]="goa",Table2[[#This Row],[Column15]],0)</f>
        <v>0</v>
      </c>
      <c r="BH104" s="8">
        <f ca="1">IF(Table2[[#This Row],[Column17]]="kolkata",Table2[[#This Row],[Column15]],0)</f>
        <v>0</v>
      </c>
      <c r="BI104" s="8">
        <f ca="1">IF(Table2[[#This Row],[Column17]]="patna",Table2[[#This Row],[Column15]],0)</f>
        <v>42647</v>
      </c>
      <c r="BJ104" s="8">
        <f ca="1">IF(Table2[[#This Row],[Column17]]="simultala",Table2[[#This Row],[Column15]],0)</f>
        <v>0</v>
      </c>
      <c r="BK104" s="8">
        <f ca="1">IF(Table2[[#This Row],[Column17]]="panji",Table2[[#This Row],[Column15]],0)</f>
        <v>0</v>
      </c>
      <c r="BL104" s="8">
        <f ca="1">IF(Table2[[#This Row],[Column17]]="bangalore",Table2[[#This Row],[Column15]],0)</f>
        <v>0</v>
      </c>
      <c r="BM104" s="8">
        <f ca="1">IF(Table2[[#This Row],[Column17]]="florida",Table2[[#This Row],[Column15]],0)</f>
        <v>0</v>
      </c>
      <c r="BN104" s="8">
        <f ca="1">IF(Table2[[#This Row],[Column17]]="valmikinagar",Table2[[#This Row],[Column15]],0)</f>
        <v>0</v>
      </c>
      <c r="BO104" s="9">
        <f ca="1">IF(Table2[[#This Row],[Column17]]="gopalganj",Table2[[#This Row],[Column15]],0)</f>
        <v>0</v>
      </c>
      <c r="BP104" s="7">
        <f ca="1">IF(Table2[[#This Row],[Column4]]="teaching",Table2[[#This Row],[Column15]],0)</f>
        <v>0</v>
      </c>
      <c r="BQ104" s="8">
        <f ca="1">IF(Table2[[#This Row],[Column4]]="health",Table2[[#This Row],[Column15]],0)</f>
        <v>0</v>
      </c>
      <c r="BR104" s="8">
        <f ca="1">IF(Table2[[#This Row],[Column4]]="agriculture",Table2[[#This Row],[Column15]],0)</f>
        <v>42647</v>
      </c>
      <c r="BS104" s="8">
        <f ca="1">IF(Table2[[#This Row],[Column4]]="IT",Table2[[#This Row],[Column15]],0)</f>
        <v>0</v>
      </c>
      <c r="BT104" s="8">
        <f ca="1">IF(Table2[[#This Row],[Column4]]="construction",Table2[[#This Row],[Column15]],0)</f>
        <v>0</v>
      </c>
      <c r="BU104" s="9">
        <f ca="1">IF(Table2[[#This Row],[Column4]]="General work",Table2[[#This Row],[Column15]],0)</f>
        <v>0</v>
      </c>
      <c r="BV104" s="19">
        <f ca="1">IF(Table2[[#This Row],[Column27]]&gt;Table2[[#This Row],[Column15]],1,0)</f>
        <v>1</v>
      </c>
      <c r="CC104" s="19">
        <f ca="1">IF(Table2[[#This Row],[Column28]]&gt;$CD$6,Table2[[#This Row],[Column2]],0)</f>
        <v>44</v>
      </c>
    </row>
    <row r="105" spans="2:81" x14ac:dyDescent="0.35">
      <c r="B105">
        <f t="shared" ca="1" si="25"/>
        <v>2</v>
      </c>
      <c r="C105" t="str">
        <f ca="1">IF(B104=1,"men","women")</f>
        <v>men</v>
      </c>
      <c r="D105">
        <f t="shared" ca="1" si="27"/>
        <v>43</v>
      </c>
      <c r="E105">
        <f t="shared" ca="1" si="28"/>
        <v>4</v>
      </c>
      <c r="F105" t="str">
        <f ca="1">VLOOKUP(E105,$K$4:$L$10,2)</f>
        <v>IT</v>
      </c>
      <c r="G105">
        <f t="shared" ca="1" si="29"/>
        <v>4</v>
      </c>
      <c r="H105" t="str">
        <f ca="1">VLOOKUP(G105,$N$4:$O$9,2)</f>
        <v>technical</v>
      </c>
      <c r="I105">
        <f t="shared" ca="1" si="30"/>
        <v>4</v>
      </c>
      <c r="J105">
        <f t="shared" ca="1" si="26"/>
        <v>1</v>
      </c>
      <c r="Q105">
        <f t="shared" ca="1" si="31"/>
        <v>75571</v>
      </c>
      <c r="R105">
        <f t="shared" ca="1" si="32"/>
        <v>2</v>
      </c>
      <c r="S105" t="str">
        <f ca="1">VLOOKUP(R105,$Y$7:$Z$20,2)</f>
        <v>up</v>
      </c>
      <c r="T105">
        <f t="shared" ca="1" si="36"/>
        <v>226713</v>
      </c>
      <c r="U105">
        <f t="shared" ca="1" si="33"/>
        <v>184035.57692140809</v>
      </c>
      <c r="V105">
        <f t="shared" ca="1" si="37"/>
        <v>63909.678909493938</v>
      </c>
      <c r="W105">
        <f t="shared" ca="1" si="34"/>
        <v>5559</v>
      </c>
      <c r="X105">
        <f t="shared" ca="1" si="38"/>
        <v>138472.8276051945</v>
      </c>
      <c r="AA105">
        <f t="shared" ca="1" si="39"/>
        <v>84444.476508482534</v>
      </c>
      <c r="AB105">
        <f t="shared" ca="1" si="40"/>
        <v>375067.15541797649</v>
      </c>
      <c r="AC105">
        <f t="shared" ca="1" si="41"/>
        <v>328067.40452660259</v>
      </c>
      <c r="AD105">
        <f t="shared" ca="1" si="42"/>
        <v>46999.7508913739</v>
      </c>
      <c r="AF105" s="7">
        <f ca="1">IF(Table2[[#This Row],[Column1]]="men",1,0)</f>
        <v>1</v>
      </c>
      <c r="AG105" s="8">
        <f ca="1">IF(Table2[[#This Row],[Column1]]="women",1,0)</f>
        <v>0</v>
      </c>
      <c r="AH105" s="8"/>
      <c r="AI105" s="8"/>
      <c r="AJ105" s="9"/>
      <c r="AM105" s="7">
        <f ca="1">IF(Table2[[#This Row],[Column4]]="teaching",1,0)</f>
        <v>0</v>
      </c>
      <c r="AN105" s="8">
        <f ca="1">IF(Table2[[#This Row],[Column4]]="health",1,0)</f>
        <v>0</v>
      </c>
      <c r="AO105" s="8">
        <f ca="1">IF(Table2[[#This Row],[Column4]]="agriculture",1,0)</f>
        <v>0</v>
      </c>
      <c r="AP105" s="8">
        <f ca="1">IF(Table2[[#This Row],[Column4]]="IT",1,0)</f>
        <v>1</v>
      </c>
      <c r="AQ105" s="8">
        <f ca="1">IF(Table2[[#This Row],[Column4]]="construction",1,0)</f>
        <v>0</v>
      </c>
      <c r="AR105" s="8">
        <f ca="1">IF(Table2[[#This Row],[Column4]]="General work",1,0)</f>
        <v>0</v>
      </c>
      <c r="AS105" s="9"/>
      <c r="AU105" s="17">
        <f ca="1">Table2[[#This Row],[Column20]]/Table2[[#This Row],[Column8]]</f>
        <v>63909.678909493938</v>
      </c>
      <c r="AW105" s="19">
        <f ca="1">IF(Table2[[#This Row],[Column27]]&gt;$AX$7,1,0)</f>
        <v>1</v>
      </c>
      <c r="AY105" s="21">
        <f ca="1">Table2[[#This Row],[Column19]]/Table2[[#This Row],[Column18]]</f>
        <v>0.81175573046719018</v>
      </c>
      <c r="AZ105" s="7">
        <f t="shared" ca="1" si="35"/>
        <v>0</v>
      </c>
      <c r="BA105" s="8"/>
      <c r="BB105" s="7">
        <f ca="1">IF(Table2[[#This Row],[Column17]]="bihar",Table2[[#This Row],[Column15]],0)</f>
        <v>0</v>
      </c>
      <c r="BC105" s="8">
        <f ca="1">IF(Table2[[#This Row],[Column17]]="UP",Table2[[#This Row],[Column15]],0)</f>
        <v>75571</v>
      </c>
      <c r="BD105" s="8">
        <f ca="1">IF(Table2[[#This Row],[Column17]]="maharashtra",Table2[[#This Row],[Column15]],0)</f>
        <v>0</v>
      </c>
      <c r="BE105" s="8">
        <f ca="1">IF(Table2[[#This Row],[Column17]]="telangana",Table2[[#This Row],[Column15]],0)</f>
        <v>0</v>
      </c>
      <c r="BF105" s="8">
        <f ca="1">IF(Table2[[#This Row],[Column17]]="delhi",Table2[[#This Row],[Column15]],0)</f>
        <v>0</v>
      </c>
      <c r="BG105" s="8">
        <f ca="1">IF(Table2[[#This Row],[Column17]]="goa",Table2[[#This Row],[Column15]],0)</f>
        <v>0</v>
      </c>
      <c r="BH105" s="8">
        <f ca="1">IF(Table2[[#This Row],[Column17]]="kolkata",Table2[[#This Row],[Column15]],0)</f>
        <v>0</v>
      </c>
      <c r="BI105" s="8">
        <f ca="1">IF(Table2[[#This Row],[Column17]]="patna",Table2[[#This Row],[Column15]],0)</f>
        <v>0</v>
      </c>
      <c r="BJ105" s="8">
        <f ca="1">IF(Table2[[#This Row],[Column17]]="simultala",Table2[[#This Row],[Column15]],0)</f>
        <v>0</v>
      </c>
      <c r="BK105" s="8">
        <f ca="1">IF(Table2[[#This Row],[Column17]]="panji",Table2[[#This Row],[Column15]],0)</f>
        <v>0</v>
      </c>
      <c r="BL105" s="8">
        <f ca="1">IF(Table2[[#This Row],[Column17]]="bangalore",Table2[[#This Row],[Column15]],0)</f>
        <v>0</v>
      </c>
      <c r="BM105" s="8">
        <f ca="1">IF(Table2[[#This Row],[Column17]]="florida",Table2[[#This Row],[Column15]],0)</f>
        <v>0</v>
      </c>
      <c r="BN105" s="8">
        <f ca="1">IF(Table2[[#This Row],[Column17]]="valmikinagar",Table2[[#This Row],[Column15]],0)</f>
        <v>0</v>
      </c>
      <c r="BO105" s="9">
        <f ca="1">IF(Table2[[#This Row],[Column17]]="gopalganj",Table2[[#This Row],[Column15]],0)</f>
        <v>0</v>
      </c>
      <c r="BP105" s="7">
        <f ca="1">IF(Table2[[#This Row],[Column4]]="teaching",Table2[[#This Row],[Column15]],0)</f>
        <v>0</v>
      </c>
      <c r="BQ105" s="8">
        <f ca="1">IF(Table2[[#This Row],[Column4]]="health",Table2[[#This Row],[Column15]],0)</f>
        <v>0</v>
      </c>
      <c r="BR105" s="8">
        <f ca="1">IF(Table2[[#This Row],[Column4]]="agriculture",Table2[[#This Row],[Column15]],0)</f>
        <v>0</v>
      </c>
      <c r="BS105" s="8">
        <f ca="1">IF(Table2[[#This Row],[Column4]]="IT",Table2[[#This Row],[Column15]],0)</f>
        <v>75571</v>
      </c>
      <c r="BT105" s="8">
        <f ca="1">IF(Table2[[#This Row],[Column4]]="construction",Table2[[#This Row],[Column15]],0)</f>
        <v>0</v>
      </c>
      <c r="BU105" s="9">
        <f ca="1">IF(Table2[[#This Row],[Column4]]="General work",Table2[[#This Row],[Column15]],0)</f>
        <v>0</v>
      </c>
      <c r="BV105" s="19">
        <f ca="1">IF(Table2[[#This Row],[Column27]]&gt;Table2[[#This Row],[Column15]],1,0)</f>
        <v>1</v>
      </c>
      <c r="CC105" s="19">
        <f ca="1">IF(Table2[[#This Row],[Column28]]&gt;$CD$6,Table2[[#This Row],[Column2]],0)</f>
        <v>43</v>
      </c>
    </row>
    <row r="106" spans="2:81" x14ac:dyDescent="0.35">
      <c r="B106">
        <f t="shared" ca="1" si="25"/>
        <v>1</v>
      </c>
      <c r="C106" t="str">
        <f ca="1">IF(B105=1,"men","women")</f>
        <v>women</v>
      </c>
      <c r="D106">
        <f t="shared" ca="1" si="27"/>
        <v>40</v>
      </c>
      <c r="E106">
        <f t="shared" ca="1" si="28"/>
        <v>5</v>
      </c>
      <c r="F106" t="str">
        <f ca="1">VLOOKUP(E106,$K$4:$L$10,2)</f>
        <v>General work</v>
      </c>
      <c r="G106">
        <f t="shared" ca="1" si="29"/>
        <v>3</v>
      </c>
      <c r="H106" t="str">
        <f ca="1">VLOOKUP(G106,$N$4:$O$9,2)</f>
        <v>university</v>
      </c>
      <c r="I106">
        <f t="shared" ca="1" si="30"/>
        <v>1</v>
      </c>
      <c r="J106">
        <f t="shared" ca="1" si="26"/>
        <v>2</v>
      </c>
      <c r="Q106">
        <f t="shared" ca="1" si="31"/>
        <v>59918</v>
      </c>
      <c r="R106">
        <f t="shared" ca="1" si="32"/>
        <v>1</v>
      </c>
      <c r="S106" t="str">
        <f ca="1">VLOOKUP(R106,$Y$7:$Z$20,2)</f>
        <v>bihar</v>
      </c>
      <c r="T106">
        <f t="shared" ca="1" si="36"/>
        <v>179754</v>
      </c>
      <c r="U106">
        <f t="shared" ca="1" si="33"/>
        <v>154740.78885248952</v>
      </c>
      <c r="V106">
        <f t="shared" ca="1" si="37"/>
        <v>4356.953131861369</v>
      </c>
      <c r="W106">
        <f t="shared" ca="1" si="34"/>
        <v>317</v>
      </c>
      <c r="X106">
        <f t="shared" ca="1" si="38"/>
        <v>104209.3987370246</v>
      </c>
      <c r="AA106">
        <f t="shared" ca="1" si="39"/>
        <v>4434.546067009639</v>
      </c>
      <c r="AB106">
        <f t="shared" ca="1" si="40"/>
        <v>188545.49919887102</v>
      </c>
      <c r="AC106">
        <f t="shared" ca="1" si="41"/>
        <v>259267.18758951413</v>
      </c>
      <c r="AD106">
        <f t="shared" ca="1" si="42"/>
        <v>-70721.688390643103</v>
      </c>
      <c r="AF106" s="7">
        <f ca="1">IF(Table2[[#This Row],[Column1]]="men",1,0)</f>
        <v>0</v>
      </c>
      <c r="AG106" s="8">
        <f ca="1">IF(Table2[[#This Row],[Column1]]="women",1,0)</f>
        <v>1</v>
      </c>
      <c r="AH106" s="8"/>
      <c r="AI106" s="8"/>
      <c r="AJ106" s="9"/>
      <c r="AM106" s="7">
        <f ca="1">IF(Table2[[#This Row],[Column4]]="teaching",1,0)</f>
        <v>0</v>
      </c>
      <c r="AN106" s="8">
        <f ca="1">IF(Table2[[#This Row],[Column4]]="health",1,0)</f>
        <v>0</v>
      </c>
      <c r="AO106" s="8">
        <f ca="1">IF(Table2[[#This Row],[Column4]]="agriculture",1,0)</f>
        <v>0</v>
      </c>
      <c r="AP106" s="8">
        <f ca="1">IF(Table2[[#This Row],[Column4]]="IT",1,0)</f>
        <v>0</v>
      </c>
      <c r="AQ106" s="8">
        <f ca="1">IF(Table2[[#This Row],[Column4]]="construction",1,0)</f>
        <v>0</v>
      </c>
      <c r="AR106" s="8">
        <f ca="1">IF(Table2[[#This Row],[Column4]]="General work",1,0)</f>
        <v>1</v>
      </c>
      <c r="AS106" s="9"/>
      <c r="AU106" s="17">
        <f ca="1">Table2[[#This Row],[Column20]]/Table2[[#This Row],[Column8]]</f>
        <v>2178.4765659306845</v>
      </c>
      <c r="AW106" s="19">
        <f ca="1">IF(Table2[[#This Row],[Column27]]&gt;$AX$7,1,0)</f>
        <v>1</v>
      </c>
      <c r="AY106" s="21">
        <f ca="1">Table2[[#This Row],[Column19]]/Table2[[#This Row],[Column18]]</f>
        <v>0.86084754081961745</v>
      </c>
      <c r="AZ106" s="7">
        <f t="shared" ca="1" si="35"/>
        <v>0</v>
      </c>
      <c r="BA106" s="8"/>
      <c r="BB106" s="7">
        <f ca="1">IF(Table2[[#This Row],[Column17]]="bihar",Table2[[#This Row],[Column15]],0)</f>
        <v>59918</v>
      </c>
      <c r="BC106" s="8">
        <f ca="1">IF(Table2[[#This Row],[Column17]]="UP",Table2[[#This Row],[Column15]],0)</f>
        <v>0</v>
      </c>
      <c r="BD106" s="8">
        <f ca="1">IF(Table2[[#This Row],[Column17]]="maharashtra",Table2[[#This Row],[Column15]],0)</f>
        <v>0</v>
      </c>
      <c r="BE106" s="8">
        <f ca="1">IF(Table2[[#This Row],[Column17]]="telangana",Table2[[#This Row],[Column15]],0)</f>
        <v>0</v>
      </c>
      <c r="BF106" s="8">
        <f ca="1">IF(Table2[[#This Row],[Column17]]="delhi",Table2[[#This Row],[Column15]],0)</f>
        <v>0</v>
      </c>
      <c r="BG106" s="8">
        <f ca="1">IF(Table2[[#This Row],[Column17]]="goa",Table2[[#This Row],[Column15]],0)</f>
        <v>0</v>
      </c>
      <c r="BH106" s="8">
        <f ca="1">IF(Table2[[#This Row],[Column17]]="kolkata",Table2[[#This Row],[Column15]],0)</f>
        <v>0</v>
      </c>
      <c r="BI106" s="8">
        <f ca="1">IF(Table2[[#This Row],[Column17]]="patna",Table2[[#This Row],[Column15]],0)</f>
        <v>0</v>
      </c>
      <c r="BJ106" s="8">
        <f ca="1">IF(Table2[[#This Row],[Column17]]="simultala",Table2[[#This Row],[Column15]],0)</f>
        <v>0</v>
      </c>
      <c r="BK106" s="8">
        <f ca="1">IF(Table2[[#This Row],[Column17]]="panji",Table2[[#This Row],[Column15]],0)</f>
        <v>0</v>
      </c>
      <c r="BL106" s="8">
        <f ca="1">IF(Table2[[#This Row],[Column17]]="bangalore",Table2[[#This Row],[Column15]],0)</f>
        <v>0</v>
      </c>
      <c r="BM106" s="8">
        <f ca="1">IF(Table2[[#This Row],[Column17]]="florida",Table2[[#This Row],[Column15]],0)</f>
        <v>0</v>
      </c>
      <c r="BN106" s="8">
        <f ca="1">IF(Table2[[#This Row],[Column17]]="valmikinagar",Table2[[#This Row],[Column15]],0)</f>
        <v>0</v>
      </c>
      <c r="BO106" s="9">
        <f ca="1">IF(Table2[[#This Row],[Column17]]="gopalganj",Table2[[#This Row],[Column15]],0)</f>
        <v>0</v>
      </c>
      <c r="BP106" s="7">
        <f ca="1">IF(Table2[[#This Row],[Column4]]="teaching",Table2[[#This Row],[Column15]],0)</f>
        <v>0</v>
      </c>
      <c r="BQ106" s="8">
        <f ca="1">IF(Table2[[#This Row],[Column4]]="health",Table2[[#This Row],[Column15]],0)</f>
        <v>0</v>
      </c>
      <c r="BR106" s="8">
        <f ca="1">IF(Table2[[#This Row],[Column4]]="agriculture",Table2[[#This Row],[Column15]],0)</f>
        <v>0</v>
      </c>
      <c r="BS106" s="8">
        <f ca="1">IF(Table2[[#This Row],[Column4]]="IT",Table2[[#This Row],[Column15]],0)</f>
        <v>0</v>
      </c>
      <c r="BT106" s="8">
        <f ca="1">IF(Table2[[#This Row],[Column4]]="construction",Table2[[#This Row],[Column15]],0)</f>
        <v>0</v>
      </c>
      <c r="BU106" s="9">
        <f ca="1">IF(Table2[[#This Row],[Column4]]="General work",Table2[[#This Row],[Column15]],0)</f>
        <v>59918</v>
      </c>
      <c r="BV106" s="19">
        <f ca="1">IF(Table2[[#This Row],[Column27]]&gt;Table2[[#This Row],[Column15]],1,0)</f>
        <v>1</v>
      </c>
      <c r="CC106" s="19">
        <f ca="1">IF(Table2[[#This Row],[Column28]]&gt;$CD$6,Table2[[#This Row],[Column2]],0)</f>
        <v>0</v>
      </c>
    </row>
    <row r="107" spans="2:81" x14ac:dyDescent="0.35">
      <c r="B107">
        <f t="shared" ca="1" si="25"/>
        <v>2</v>
      </c>
      <c r="C107" t="str">
        <f ca="1">IF(B106=1,"men","women")</f>
        <v>men</v>
      </c>
      <c r="D107">
        <f t="shared" ca="1" si="27"/>
        <v>39</v>
      </c>
      <c r="E107">
        <f t="shared" ca="1" si="28"/>
        <v>4</v>
      </c>
      <c r="F107" t="str">
        <f ca="1">VLOOKUP(E107,$K$4:$L$10,2)</f>
        <v>IT</v>
      </c>
      <c r="G107">
        <f t="shared" ca="1" si="29"/>
        <v>2</v>
      </c>
      <c r="H107" t="str">
        <f ca="1">VLOOKUP(G107,$N$4:$O$9,2)</f>
        <v>college</v>
      </c>
      <c r="I107">
        <f t="shared" ca="1" si="30"/>
        <v>1</v>
      </c>
      <c r="J107">
        <f t="shared" ca="1" si="26"/>
        <v>2</v>
      </c>
      <c r="Q107">
        <f t="shared" ca="1" si="31"/>
        <v>83935</v>
      </c>
      <c r="R107">
        <f t="shared" ca="1" si="32"/>
        <v>4</v>
      </c>
      <c r="S107" t="str">
        <f ca="1">VLOOKUP(R107,$Y$7:$Z$20,2)</f>
        <v>telangana</v>
      </c>
      <c r="T107">
        <f t="shared" ca="1" si="36"/>
        <v>251805</v>
      </c>
      <c r="U107">
        <f t="shared" ca="1" si="33"/>
        <v>187136.56402681852</v>
      </c>
      <c r="V107">
        <f t="shared" ca="1" si="37"/>
        <v>159500.33841410567</v>
      </c>
      <c r="W107">
        <f t="shared" ca="1" si="34"/>
        <v>2510</v>
      </c>
      <c r="X107">
        <f t="shared" ca="1" si="38"/>
        <v>136151.25429668865</v>
      </c>
      <c r="AA107">
        <f t="shared" ca="1" si="39"/>
        <v>95045.004518199246</v>
      </c>
      <c r="AB107">
        <f t="shared" ca="1" si="40"/>
        <v>506350.34293230495</v>
      </c>
      <c r="AC107">
        <f t="shared" ca="1" si="41"/>
        <v>325797.81832350721</v>
      </c>
      <c r="AD107">
        <f t="shared" ca="1" si="42"/>
        <v>180552.52460879774</v>
      </c>
      <c r="AF107" s="7">
        <f ca="1">IF(Table2[[#This Row],[Column1]]="men",1,0)</f>
        <v>1</v>
      </c>
      <c r="AG107" s="8">
        <f ca="1">IF(Table2[[#This Row],[Column1]]="women",1,0)</f>
        <v>0</v>
      </c>
      <c r="AH107" s="8"/>
      <c r="AI107" s="8"/>
      <c r="AJ107" s="9"/>
      <c r="AM107" s="7">
        <f ca="1">IF(Table2[[#This Row],[Column4]]="teaching",1,0)</f>
        <v>0</v>
      </c>
      <c r="AN107" s="8">
        <f ca="1">IF(Table2[[#This Row],[Column4]]="health",1,0)</f>
        <v>0</v>
      </c>
      <c r="AO107" s="8">
        <f ca="1">IF(Table2[[#This Row],[Column4]]="agriculture",1,0)</f>
        <v>0</v>
      </c>
      <c r="AP107" s="8">
        <f ca="1">IF(Table2[[#This Row],[Column4]]="IT",1,0)</f>
        <v>1</v>
      </c>
      <c r="AQ107" s="8">
        <f ca="1">IF(Table2[[#This Row],[Column4]]="construction",1,0)</f>
        <v>0</v>
      </c>
      <c r="AR107" s="8">
        <f ca="1">IF(Table2[[#This Row],[Column4]]="General work",1,0)</f>
        <v>0</v>
      </c>
      <c r="AS107" s="9"/>
      <c r="AU107" s="17">
        <f ca="1">Table2[[#This Row],[Column20]]/Table2[[#This Row],[Column8]]</f>
        <v>79750.169207052837</v>
      </c>
      <c r="AW107" s="19">
        <f ca="1">IF(Table2[[#This Row],[Column27]]&gt;$AX$7,1,0)</f>
        <v>1</v>
      </c>
      <c r="AY107" s="21">
        <f ca="1">Table2[[#This Row],[Column19]]/Table2[[#This Row],[Column18]]</f>
        <v>0.74318049294818822</v>
      </c>
      <c r="AZ107" s="7">
        <f t="shared" ca="1" si="35"/>
        <v>0</v>
      </c>
      <c r="BA107" s="8"/>
      <c r="BB107" s="7">
        <f ca="1">IF(Table2[[#This Row],[Column17]]="bihar",Table2[[#This Row],[Column15]],0)</f>
        <v>0</v>
      </c>
      <c r="BC107" s="8">
        <f ca="1">IF(Table2[[#This Row],[Column17]]="UP",Table2[[#This Row],[Column15]],0)</f>
        <v>0</v>
      </c>
      <c r="BD107" s="8">
        <f ca="1">IF(Table2[[#This Row],[Column17]]="maharashtra",Table2[[#This Row],[Column15]],0)</f>
        <v>0</v>
      </c>
      <c r="BE107" s="8">
        <f ca="1">IF(Table2[[#This Row],[Column17]]="telangana",Table2[[#This Row],[Column15]],0)</f>
        <v>83935</v>
      </c>
      <c r="BF107" s="8">
        <f ca="1">IF(Table2[[#This Row],[Column17]]="delhi",Table2[[#This Row],[Column15]],0)</f>
        <v>0</v>
      </c>
      <c r="BG107" s="8">
        <f ca="1">IF(Table2[[#This Row],[Column17]]="goa",Table2[[#This Row],[Column15]],0)</f>
        <v>0</v>
      </c>
      <c r="BH107" s="8">
        <f ca="1">IF(Table2[[#This Row],[Column17]]="kolkata",Table2[[#This Row],[Column15]],0)</f>
        <v>0</v>
      </c>
      <c r="BI107" s="8">
        <f ca="1">IF(Table2[[#This Row],[Column17]]="patna",Table2[[#This Row],[Column15]],0)</f>
        <v>0</v>
      </c>
      <c r="BJ107" s="8">
        <f ca="1">IF(Table2[[#This Row],[Column17]]="simultala",Table2[[#This Row],[Column15]],0)</f>
        <v>0</v>
      </c>
      <c r="BK107" s="8">
        <f ca="1">IF(Table2[[#This Row],[Column17]]="panji",Table2[[#This Row],[Column15]],0)</f>
        <v>0</v>
      </c>
      <c r="BL107" s="8">
        <f ca="1">IF(Table2[[#This Row],[Column17]]="bangalore",Table2[[#This Row],[Column15]],0)</f>
        <v>0</v>
      </c>
      <c r="BM107" s="8">
        <f ca="1">IF(Table2[[#This Row],[Column17]]="florida",Table2[[#This Row],[Column15]],0)</f>
        <v>0</v>
      </c>
      <c r="BN107" s="8">
        <f ca="1">IF(Table2[[#This Row],[Column17]]="valmikinagar",Table2[[#This Row],[Column15]],0)</f>
        <v>0</v>
      </c>
      <c r="BO107" s="9">
        <f ca="1">IF(Table2[[#This Row],[Column17]]="gopalganj",Table2[[#This Row],[Column15]],0)</f>
        <v>0</v>
      </c>
      <c r="BP107" s="7">
        <f ca="1">IF(Table2[[#This Row],[Column4]]="teaching",Table2[[#This Row],[Column15]],0)</f>
        <v>0</v>
      </c>
      <c r="BQ107" s="8">
        <f ca="1">IF(Table2[[#This Row],[Column4]]="health",Table2[[#This Row],[Column15]],0)</f>
        <v>0</v>
      </c>
      <c r="BR107" s="8">
        <f ca="1">IF(Table2[[#This Row],[Column4]]="agriculture",Table2[[#This Row],[Column15]],0)</f>
        <v>0</v>
      </c>
      <c r="BS107" s="8">
        <f ca="1">IF(Table2[[#This Row],[Column4]]="IT",Table2[[#This Row],[Column15]],0)</f>
        <v>83935</v>
      </c>
      <c r="BT107" s="8">
        <f ca="1">IF(Table2[[#This Row],[Column4]]="construction",Table2[[#This Row],[Column15]],0)</f>
        <v>0</v>
      </c>
      <c r="BU107" s="9">
        <f ca="1">IF(Table2[[#This Row],[Column4]]="General work",Table2[[#This Row],[Column15]],0)</f>
        <v>0</v>
      </c>
      <c r="BV107" s="19">
        <f ca="1">IF(Table2[[#This Row],[Column27]]&gt;Table2[[#This Row],[Column15]],1,0)</f>
        <v>1</v>
      </c>
      <c r="CC107" s="19">
        <f ca="1">IF(Table2[[#This Row],[Column28]]&gt;$CD$6,Table2[[#This Row],[Column2]],0)</f>
        <v>39</v>
      </c>
    </row>
    <row r="108" spans="2:81" x14ac:dyDescent="0.35">
      <c r="B108">
        <f t="shared" ca="1" si="25"/>
        <v>2</v>
      </c>
      <c r="C108" t="str">
        <f ca="1">IF(B107=1,"men","women")</f>
        <v>women</v>
      </c>
      <c r="D108">
        <f t="shared" ca="1" si="27"/>
        <v>29</v>
      </c>
      <c r="E108">
        <f t="shared" ca="1" si="28"/>
        <v>4</v>
      </c>
      <c r="F108" t="str">
        <f ca="1">VLOOKUP(E108,$K$4:$L$10,2)</f>
        <v>IT</v>
      </c>
      <c r="G108">
        <f t="shared" ca="1" si="29"/>
        <v>5</v>
      </c>
      <c r="H108" t="str">
        <f ca="1">VLOOKUP(G108,$N$4:$O$9,2)</f>
        <v>other</v>
      </c>
      <c r="I108">
        <f t="shared" ca="1" si="30"/>
        <v>1</v>
      </c>
      <c r="J108">
        <f t="shared" ca="1" si="26"/>
        <v>2</v>
      </c>
      <c r="Q108">
        <f t="shared" ca="1" si="31"/>
        <v>73333</v>
      </c>
      <c r="R108">
        <f t="shared" ca="1" si="32"/>
        <v>6</v>
      </c>
      <c r="S108" t="str">
        <f ca="1">VLOOKUP(R108,$Y$7:$Z$20,2)</f>
        <v>goa</v>
      </c>
      <c r="T108">
        <f t="shared" ca="1" si="36"/>
        <v>219999</v>
      </c>
      <c r="U108">
        <f t="shared" ca="1" si="33"/>
        <v>107332.46802207864</v>
      </c>
      <c r="V108">
        <f t="shared" ca="1" si="37"/>
        <v>112353.02803036294</v>
      </c>
      <c r="W108">
        <f t="shared" ca="1" si="34"/>
        <v>4216</v>
      </c>
      <c r="X108">
        <f t="shared" ca="1" si="38"/>
        <v>72876.282612887473</v>
      </c>
      <c r="AA108">
        <f t="shared" ca="1" si="39"/>
        <v>22535.9098347084</v>
      </c>
      <c r="AB108">
        <f t="shared" ca="1" si="40"/>
        <v>354887.93786507129</v>
      </c>
      <c r="AC108">
        <f t="shared" ca="1" si="41"/>
        <v>184424.75063496613</v>
      </c>
      <c r="AD108">
        <f t="shared" ca="1" si="42"/>
        <v>170463.18723010516</v>
      </c>
      <c r="AF108" s="7">
        <f ca="1">IF(Table2[[#This Row],[Column1]]="men",1,0)</f>
        <v>0</v>
      </c>
      <c r="AG108" s="8">
        <f ca="1">IF(Table2[[#This Row],[Column1]]="women",1,0)</f>
        <v>1</v>
      </c>
      <c r="AH108" s="8"/>
      <c r="AI108" s="8"/>
      <c r="AJ108" s="9"/>
      <c r="AM108" s="7">
        <f ca="1">IF(Table2[[#This Row],[Column4]]="teaching",1,0)</f>
        <v>0</v>
      </c>
      <c r="AN108" s="8">
        <f ca="1">IF(Table2[[#This Row],[Column4]]="health",1,0)</f>
        <v>0</v>
      </c>
      <c r="AO108" s="8">
        <f ca="1">IF(Table2[[#This Row],[Column4]]="agriculture",1,0)</f>
        <v>0</v>
      </c>
      <c r="AP108" s="8">
        <f ca="1">IF(Table2[[#This Row],[Column4]]="IT",1,0)</f>
        <v>1</v>
      </c>
      <c r="AQ108" s="8">
        <f ca="1">IF(Table2[[#This Row],[Column4]]="construction",1,0)</f>
        <v>0</v>
      </c>
      <c r="AR108" s="8">
        <f ca="1">IF(Table2[[#This Row],[Column4]]="General work",1,0)</f>
        <v>0</v>
      </c>
      <c r="AS108" s="9"/>
      <c r="AU108" s="17">
        <f ca="1">Table2[[#This Row],[Column20]]/Table2[[#This Row],[Column8]]</f>
        <v>56176.51401518147</v>
      </c>
      <c r="AW108" s="19">
        <f ca="1">IF(Table2[[#This Row],[Column27]]&gt;$AX$7,1,0)</f>
        <v>1</v>
      </c>
      <c r="AY108" s="21">
        <f ca="1">Table2[[#This Row],[Column19]]/Table2[[#This Row],[Column18]]</f>
        <v>0.48787707226886778</v>
      </c>
      <c r="AZ108" s="7">
        <f t="shared" ca="1" si="35"/>
        <v>0</v>
      </c>
      <c r="BA108" s="8"/>
      <c r="BB108" s="7">
        <f ca="1">IF(Table2[[#This Row],[Column17]]="bihar",Table2[[#This Row],[Column15]],0)</f>
        <v>0</v>
      </c>
      <c r="BC108" s="8">
        <f ca="1">IF(Table2[[#This Row],[Column17]]="UP",Table2[[#This Row],[Column15]],0)</f>
        <v>0</v>
      </c>
      <c r="BD108" s="8">
        <f ca="1">IF(Table2[[#This Row],[Column17]]="maharashtra",Table2[[#This Row],[Column15]],0)</f>
        <v>0</v>
      </c>
      <c r="BE108" s="8">
        <f ca="1">IF(Table2[[#This Row],[Column17]]="telangana",Table2[[#This Row],[Column15]],0)</f>
        <v>0</v>
      </c>
      <c r="BF108" s="8">
        <f ca="1">IF(Table2[[#This Row],[Column17]]="delhi",Table2[[#This Row],[Column15]],0)</f>
        <v>0</v>
      </c>
      <c r="BG108" s="8">
        <f ca="1">IF(Table2[[#This Row],[Column17]]="goa",Table2[[#This Row],[Column15]],0)</f>
        <v>73333</v>
      </c>
      <c r="BH108" s="8">
        <f ca="1">IF(Table2[[#This Row],[Column17]]="kolkata",Table2[[#This Row],[Column15]],0)</f>
        <v>0</v>
      </c>
      <c r="BI108" s="8">
        <f ca="1">IF(Table2[[#This Row],[Column17]]="patna",Table2[[#This Row],[Column15]],0)</f>
        <v>0</v>
      </c>
      <c r="BJ108" s="8">
        <f ca="1">IF(Table2[[#This Row],[Column17]]="simultala",Table2[[#This Row],[Column15]],0)</f>
        <v>0</v>
      </c>
      <c r="BK108" s="8">
        <f ca="1">IF(Table2[[#This Row],[Column17]]="panji",Table2[[#This Row],[Column15]],0)</f>
        <v>0</v>
      </c>
      <c r="BL108" s="8">
        <f ca="1">IF(Table2[[#This Row],[Column17]]="bangalore",Table2[[#This Row],[Column15]],0)</f>
        <v>0</v>
      </c>
      <c r="BM108" s="8">
        <f ca="1">IF(Table2[[#This Row],[Column17]]="florida",Table2[[#This Row],[Column15]],0)</f>
        <v>0</v>
      </c>
      <c r="BN108" s="8">
        <f ca="1">IF(Table2[[#This Row],[Column17]]="valmikinagar",Table2[[#This Row],[Column15]],0)</f>
        <v>0</v>
      </c>
      <c r="BO108" s="9">
        <f ca="1">IF(Table2[[#This Row],[Column17]]="gopalganj",Table2[[#This Row],[Column15]],0)</f>
        <v>0</v>
      </c>
      <c r="BP108" s="7">
        <f ca="1">IF(Table2[[#This Row],[Column4]]="teaching",Table2[[#This Row],[Column15]],0)</f>
        <v>0</v>
      </c>
      <c r="BQ108" s="8">
        <f ca="1">IF(Table2[[#This Row],[Column4]]="health",Table2[[#This Row],[Column15]],0)</f>
        <v>0</v>
      </c>
      <c r="BR108" s="8">
        <f ca="1">IF(Table2[[#This Row],[Column4]]="agriculture",Table2[[#This Row],[Column15]],0)</f>
        <v>0</v>
      </c>
      <c r="BS108" s="8">
        <f ca="1">IF(Table2[[#This Row],[Column4]]="IT",Table2[[#This Row],[Column15]],0)</f>
        <v>73333</v>
      </c>
      <c r="BT108" s="8">
        <f ca="1">IF(Table2[[#This Row],[Column4]]="construction",Table2[[#This Row],[Column15]],0)</f>
        <v>0</v>
      </c>
      <c r="BU108" s="9">
        <f ca="1">IF(Table2[[#This Row],[Column4]]="General work",Table2[[#This Row],[Column15]],0)</f>
        <v>0</v>
      </c>
      <c r="BV108" s="19">
        <f ca="1">IF(Table2[[#This Row],[Column27]]&gt;Table2[[#This Row],[Column15]],1,0)</f>
        <v>1</v>
      </c>
      <c r="CC108" s="19">
        <f ca="1">IF(Table2[[#This Row],[Column28]]&gt;$CD$6,Table2[[#This Row],[Column2]],0)</f>
        <v>29</v>
      </c>
    </row>
    <row r="109" spans="2:81" x14ac:dyDescent="0.35">
      <c r="B109">
        <f t="shared" ca="1" si="25"/>
        <v>1</v>
      </c>
      <c r="C109" t="str">
        <f ca="1">IF(B108=1,"men","women")</f>
        <v>women</v>
      </c>
      <c r="D109">
        <f t="shared" ca="1" si="27"/>
        <v>29</v>
      </c>
      <c r="E109">
        <f t="shared" ca="1" si="28"/>
        <v>2</v>
      </c>
      <c r="F109" t="str">
        <f ca="1">VLOOKUP(E109,$K$4:$L$10,2)</f>
        <v>construction</v>
      </c>
      <c r="G109">
        <f t="shared" ca="1" si="29"/>
        <v>2</v>
      </c>
      <c r="H109" t="str">
        <f ca="1">VLOOKUP(G109,$N$4:$O$9,2)</f>
        <v>college</v>
      </c>
      <c r="I109">
        <f t="shared" ca="1" si="30"/>
        <v>3</v>
      </c>
      <c r="J109">
        <f t="shared" ca="1" si="26"/>
        <v>2</v>
      </c>
      <c r="Q109">
        <f t="shared" ca="1" si="31"/>
        <v>62494</v>
      </c>
      <c r="R109">
        <f t="shared" ca="1" si="32"/>
        <v>3</v>
      </c>
      <c r="S109" t="str">
        <f ca="1">VLOOKUP(R109,$Y$7:$Z$20,2)</f>
        <v>maharashtra</v>
      </c>
      <c r="T109">
        <f t="shared" ca="1" si="36"/>
        <v>374964</v>
      </c>
      <c r="U109">
        <f t="shared" ca="1" si="33"/>
        <v>29526.02957232414</v>
      </c>
      <c r="V109">
        <f t="shared" ca="1" si="37"/>
        <v>94227.52193019609</v>
      </c>
      <c r="W109">
        <f t="shared" ca="1" si="34"/>
        <v>53667</v>
      </c>
      <c r="X109">
        <f t="shared" ca="1" si="38"/>
        <v>110957.38513538288</v>
      </c>
      <c r="AA109">
        <f t="shared" ca="1" si="39"/>
        <v>89947.067827206265</v>
      </c>
      <c r="AB109">
        <f t="shared" ca="1" si="40"/>
        <v>559138.58975740231</v>
      </c>
      <c r="AC109">
        <f t="shared" ca="1" si="41"/>
        <v>194150.41470770701</v>
      </c>
      <c r="AD109">
        <f t="shared" ca="1" si="42"/>
        <v>364988.1750496953</v>
      </c>
      <c r="AF109" s="7">
        <f ca="1">IF(Table2[[#This Row],[Column1]]="men",1,0)</f>
        <v>0</v>
      </c>
      <c r="AG109" s="8">
        <f ca="1">IF(Table2[[#This Row],[Column1]]="women",1,0)</f>
        <v>1</v>
      </c>
      <c r="AH109" s="8"/>
      <c r="AI109" s="8"/>
      <c r="AJ109" s="9"/>
      <c r="AM109" s="7">
        <f ca="1">IF(Table2[[#This Row],[Column4]]="teaching",1,0)</f>
        <v>0</v>
      </c>
      <c r="AN109" s="8">
        <f ca="1">IF(Table2[[#This Row],[Column4]]="health",1,0)</f>
        <v>0</v>
      </c>
      <c r="AO109" s="8">
        <f ca="1">IF(Table2[[#This Row],[Column4]]="agriculture",1,0)</f>
        <v>0</v>
      </c>
      <c r="AP109" s="8">
        <f ca="1">IF(Table2[[#This Row],[Column4]]="IT",1,0)</f>
        <v>0</v>
      </c>
      <c r="AQ109" s="8">
        <f ca="1">IF(Table2[[#This Row],[Column4]]="construction",1,0)</f>
        <v>1</v>
      </c>
      <c r="AR109" s="8">
        <f ca="1">IF(Table2[[#This Row],[Column4]]="General work",1,0)</f>
        <v>0</v>
      </c>
      <c r="AS109" s="9"/>
      <c r="AU109" s="17">
        <f ca="1">Table2[[#This Row],[Column20]]/Table2[[#This Row],[Column8]]</f>
        <v>47113.760965098045</v>
      </c>
      <c r="AW109" s="19">
        <f ca="1">IF(Table2[[#This Row],[Column27]]&gt;$AX$7,1,0)</f>
        <v>1</v>
      </c>
      <c r="AY109" s="21">
        <f ca="1">Table2[[#This Row],[Column19]]/Table2[[#This Row],[Column18]]</f>
        <v>7.8743638248802927E-2</v>
      </c>
      <c r="AZ109" s="7">
        <f t="shared" ca="1" si="35"/>
        <v>1</v>
      </c>
      <c r="BA109" s="8"/>
      <c r="BB109" s="7">
        <f ca="1">IF(Table2[[#This Row],[Column17]]="bihar",Table2[[#This Row],[Column15]],0)</f>
        <v>0</v>
      </c>
      <c r="BC109" s="8">
        <f ca="1">IF(Table2[[#This Row],[Column17]]="UP",Table2[[#This Row],[Column15]],0)</f>
        <v>0</v>
      </c>
      <c r="BD109" s="8">
        <f ca="1">IF(Table2[[#This Row],[Column17]]="maharashtra",Table2[[#This Row],[Column15]],0)</f>
        <v>62494</v>
      </c>
      <c r="BE109" s="8">
        <f ca="1">IF(Table2[[#This Row],[Column17]]="telangana",Table2[[#This Row],[Column15]],0)</f>
        <v>0</v>
      </c>
      <c r="BF109" s="8">
        <f ca="1">IF(Table2[[#This Row],[Column17]]="delhi",Table2[[#This Row],[Column15]],0)</f>
        <v>0</v>
      </c>
      <c r="BG109" s="8">
        <f ca="1">IF(Table2[[#This Row],[Column17]]="goa",Table2[[#This Row],[Column15]],0)</f>
        <v>0</v>
      </c>
      <c r="BH109" s="8">
        <f ca="1">IF(Table2[[#This Row],[Column17]]="kolkata",Table2[[#This Row],[Column15]],0)</f>
        <v>0</v>
      </c>
      <c r="BI109" s="8">
        <f ca="1">IF(Table2[[#This Row],[Column17]]="patna",Table2[[#This Row],[Column15]],0)</f>
        <v>0</v>
      </c>
      <c r="BJ109" s="8">
        <f ca="1">IF(Table2[[#This Row],[Column17]]="simultala",Table2[[#This Row],[Column15]],0)</f>
        <v>0</v>
      </c>
      <c r="BK109" s="8">
        <f ca="1">IF(Table2[[#This Row],[Column17]]="panji",Table2[[#This Row],[Column15]],0)</f>
        <v>0</v>
      </c>
      <c r="BL109" s="8">
        <f ca="1">IF(Table2[[#This Row],[Column17]]="bangalore",Table2[[#This Row],[Column15]],0)</f>
        <v>0</v>
      </c>
      <c r="BM109" s="8">
        <f ca="1">IF(Table2[[#This Row],[Column17]]="florida",Table2[[#This Row],[Column15]],0)</f>
        <v>0</v>
      </c>
      <c r="BN109" s="8">
        <f ca="1">IF(Table2[[#This Row],[Column17]]="valmikinagar",Table2[[#This Row],[Column15]],0)</f>
        <v>0</v>
      </c>
      <c r="BO109" s="9">
        <f ca="1">IF(Table2[[#This Row],[Column17]]="gopalganj",Table2[[#This Row],[Column15]],0)</f>
        <v>0</v>
      </c>
      <c r="BP109" s="7">
        <f ca="1">IF(Table2[[#This Row],[Column4]]="teaching",Table2[[#This Row],[Column15]],0)</f>
        <v>0</v>
      </c>
      <c r="BQ109" s="8">
        <f ca="1">IF(Table2[[#This Row],[Column4]]="health",Table2[[#This Row],[Column15]],0)</f>
        <v>0</v>
      </c>
      <c r="BR109" s="8">
        <f ca="1">IF(Table2[[#This Row],[Column4]]="agriculture",Table2[[#This Row],[Column15]],0)</f>
        <v>0</v>
      </c>
      <c r="BS109" s="8">
        <f ca="1">IF(Table2[[#This Row],[Column4]]="IT",Table2[[#This Row],[Column15]],0)</f>
        <v>0</v>
      </c>
      <c r="BT109" s="8">
        <f ca="1">IF(Table2[[#This Row],[Column4]]="construction",Table2[[#This Row],[Column15]],0)</f>
        <v>62494</v>
      </c>
      <c r="BU109" s="9">
        <f ca="1">IF(Table2[[#This Row],[Column4]]="General work",Table2[[#This Row],[Column15]],0)</f>
        <v>0</v>
      </c>
      <c r="BV109" s="19">
        <f ca="1">IF(Table2[[#This Row],[Column27]]&gt;Table2[[#This Row],[Column15]],1,0)</f>
        <v>1</v>
      </c>
      <c r="CC109" s="19">
        <f ca="1">IF(Table2[[#This Row],[Column28]]&gt;$CD$6,Table2[[#This Row],[Column2]],0)</f>
        <v>29</v>
      </c>
    </row>
    <row r="110" spans="2:81" x14ac:dyDescent="0.35">
      <c r="B110">
        <f t="shared" ca="1" si="25"/>
        <v>1</v>
      </c>
      <c r="C110" t="str">
        <f ca="1">IF(B109=1,"men","women")</f>
        <v>men</v>
      </c>
      <c r="D110">
        <f t="shared" ca="1" si="27"/>
        <v>38</v>
      </c>
      <c r="E110">
        <f t="shared" ca="1" si="28"/>
        <v>2</v>
      </c>
      <c r="F110" t="str">
        <f ca="1">VLOOKUP(E110,$K$4:$L$10,2)</f>
        <v>construction</v>
      </c>
      <c r="G110">
        <f t="shared" ca="1" si="29"/>
        <v>5</v>
      </c>
      <c r="H110" t="str">
        <f ca="1">VLOOKUP(G110,$N$4:$O$9,2)</f>
        <v>other</v>
      </c>
      <c r="I110">
        <f t="shared" ca="1" si="30"/>
        <v>1</v>
      </c>
      <c r="J110">
        <f t="shared" ca="1" si="26"/>
        <v>2</v>
      </c>
      <c r="Q110">
        <f t="shared" ca="1" si="31"/>
        <v>39225</v>
      </c>
      <c r="R110">
        <f t="shared" ca="1" si="32"/>
        <v>6</v>
      </c>
      <c r="S110" t="str">
        <f ca="1">VLOOKUP(R110,$Y$7:$Z$20,2)</f>
        <v>goa</v>
      </c>
      <c r="T110">
        <f t="shared" ca="1" si="36"/>
        <v>156900</v>
      </c>
      <c r="U110">
        <f t="shared" ca="1" si="33"/>
        <v>30659.52161855864</v>
      </c>
      <c r="V110">
        <f t="shared" ca="1" si="37"/>
        <v>41916.637875106957</v>
      </c>
      <c r="W110">
        <f t="shared" ca="1" si="34"/>
        <v>10743</v>
      </c>
      <c r="X110">
        <f t="shared" ca="1" si="38"/>
        <v>64391.580322864196</v>
      </c>
      <c r="AA110">
        <f t="shared" ca="1" si="39"/>
        <v>43807.801585426132</v>
      </c>
      <c r="AB110">
        <f t="shared" ca="1" si="40"/>
        <v>242624.43946053309</v>
      </c>
      <c r="AC110">
        <f t="shared" ca="1" si="41"/>
        <v>105794.10194142284</v>
      </c>
      <c r="AD110">
        <f t="shared" ca="1" si="42"/>
        <v>136830.33751911024</v>
      </c>
      <c r="AF110" s="7">
        <f ca="1">IF(Table2[[#This Row],[Column1]]="men",1,0)</f>
        <v>1</v>
      </c>
      <c r="AG110" s="8">
        <f ca="1">IF(Table2[[#This Row],[Column1]]="women",1,0)</f>
        <v>0</v>
      </c>
      <c r="AH110" s="8"/>
      <c r="AI110" s="8"/>
      <c r="AJ110" s="9"/>
      <c r="AM110" s="7">
        <f ca="1">IF(Table2[[#This Row],[Column4]]="teaching",1,0)</f>
        <v>0</v>
      </c>
      <c r="AN110" s="8">
        <f ca="1">IF(Table2[[#This Row],[Column4]]="health",1,0)</f>
        <v>0</v>
      </c>
      <c r="AO110" s="8">
        <f ca="1">IF(Table2[[#This Row],[Column4]]="agriculture",1,0)</f>
        <v>0</v>
      </c>
      <c r="AP110" s="8">
        <f ca="1">IF(Table2[[#This Row],[Column4]]="IT",1,0)</f>
        <v>0</v>
      </c>
      <c r="AQ110" s="8">
        <f ca="1">IF(Table2[[#This Row],[Column4]]="construction",1,0)</f>
        <v>1</v>
      </c>
      <c r="AR110" s="8">
        <f ca="1">IF(Table2[[#This Row],[Column4]]="General work",1,0)</f>
        <v>0</v>
      </c>
      <c r="AS110" s="9"/>
      <c r="AU110" s="17">
        <f ca="1">Table2[[#This Row],[Column20]]/Table2[[#This Row],[Column8]]</f>
        <v>20958.318937553478</v>
      </c>
      <c r="AW110" s="19">
        <f ca="1">IF(Table2[[#This Row],[Column27]]&gt;$AX$7,1,0)</f>
        <v>1</v>
      </c>
      <c r="AY110" s="21">
        <f ca="1">Table2[[#This Row],[Column19]]/Table2[[#This Row],[Column18]]</f>
        <v>0.19540804090859554</v>
      </c>
      <c r="AZ110" s="7">
        <f t="shared" ca="1" si="35"/>
        <v>1</v>
      </c>
      <c r="BA110" s="8"/>
      <c r="BB110" s="7">
        <f ca="1">IF(Table2[[#This Row],[Column17]]="bihar",Table2[[#This Row],[Column15]],0)</f>
        <v>0</v>
      </c>
      <c r="BC110" s="8">
        <f ca="1">IF(Table2[[#This Row],[Column17]]="UP",Table2[[#This Row],[Column15]],0)</f>
        <v>0</v>
      </c>
      <c r="BD110" s="8">
        <f ca="1">IF(Table2[[#This Row],[Column17]]="maharashtra",Table2[[#This Row],[Column15]],0)</f>
        <v>0</v>
      </c>
      <c r="BE110" s="8">
        <f ca="1">IF(Table2[[#This Row],[Column17]]="telangana",Table2[[#This Row],[Column15]],0)</f>
        <v>0</v>
      </c>
      <c r="BF110" s="8">
        <f ca="1">IF(Table2[[#This Row],[Column17]]="delhi",Table2[[#This Row],[Column15]],0)</f>
        <v>0</v>
      </c>
      <c r="BG110" s="8">
        <f ca="1">IF(Table2[[#This Row],[Column17]]="goa",Table2[[#This Row],[Column15]],0)</f>
        <v>39225</v>
      </c>
      <c r="BH110" s="8">
        <f ca="1">IF(Table2[[#This Row],[Column17]]="kolkata",Table2[[#This Row],[Column15]],0)</f>
        <v>0</v>
      </c>
      <c r="BI110" s="8">
        <f ca="1">IF(Table2[[#This Row],[Column17]]="patna",Table2[[#This Row],[Column15]],0)</f>
        <v>0</v>
      </c>
      <c r="BJ110" s="8">
        <f ca="1">IF(Table2[[#This Row],[Column17]]="simultala",Table2[[#This Row],[Column15]],0)</f>
        <v>0</v>
      </c>
      <c r="BK110" s="8">
        <f ca="1">IF(Table2[[#This Row],[Column17]]="panji",Table2[[#This Row],[Column15]],0)</f>
        <v>0</v>
      </c>
      <c r="BL110" s="8">
        <f ca="1">IF(Table2[[#This Row],[Column17]]="bangalore",Table2[[#This Row],[Column15]],0)</f>
        <v>0</v>
      </c>
      <c r="BM110" s="8">
        <f ca="1">IF(Table2[[#This Row],[Column17]]="florida",Table2[[#This Row],[Column15]],0)</f>
        <v>0</v>
      </c>
      <c r="BN110" s="8">
        <f ca="1">IF(Table2[[#This Row],[Column17]]="valmikinagar",Table2[[#This Row],[Column15]],0)</f>
        <v>0</v>
      </c>
      <c r="BO110" s="9">
        <f ca="1">IF(Table2[[#This Row],[Column17]]="gopalganj",Table2[[#This Row],[Column15]],0)</f>
        <v>0</v>
      </c>
      <c r="BP110" s="7">
        <f ca="1">IF(Table2[[#This Row],[Column4]]="teaching",Table2[[#This Row],[Column15]],0)</f>
        <v>0</v>
      </c>
      <c r="BQ110" s="8">
        <f ca="1">IF(Table2[[#This Row],[Column4]]="health",Table2[[#This Row],[Column15]],0)</f>
        <v>0</v>
      </c>
      <c r="BR110" s="8">
        <f ca="1">IF(Table2[[#This Row],[Column4]]="agriculture",Table2[[#This Row],[Column15]],0)</f>
        <v>0</v>
      </c>
      <c r="BS110" s="8">
        <f ca="1">IF(Table2[[#This Row],[Column4]]="IT",Table2[[#This Row],[Column15]],0)</f>
        <v>0</v>
      </c>
      <c r="BT110" s="8">
        <f ca="1">IF(Table2[[#This Row],[Column4]]="construction",Table2[[#This Row],[Column15]],0)</f>
        <v>39225</v>
      </c>
      <c r="BU110" s="9">
        <f ca="1">IF(Table2[[#This Row],[Column4]]="General work",Table2[[#This Row],[Column15]],0)</f>
        <v>0</v>
      </c>
      <c r="BV110" s="19">
        <f ca="1">IF(Table2[[#This Row],[Column27]]&gt;Table2[[#This Row],[Column15]],1,0)</f>
        <v>1</v>
      </c>
      <c r="CC110" s="19">
        <f ca="1">IF(Table2[[#This Row],[Column28]]&gt;$CD$6,Table2[[#This Row],[Column2]],0)</f>
        <v>38</v>
      </c>
    </row>
    <row r="111" spans="2:81" x14ac:dyDescent="0.35">
      <c r="B111">
        <f t="shared" ca="1" si="25"/>
        <v>1</v>
      </c>
      <c r="C111" t="str">
        <f ca="1">IF(B110=1,"men","women")</f>
        <v>men</v>
      </c>
      <c r="D111">
        <f t="shared" ca="1" si="27"/>
        <v>33</v>
      </c>
      <c r="E111">
        <f t="shared" ca="1" si="28"/>
        <v>6</v>
      </c>
      <c r="F111" t="str">
        <f ca="1">VLOOKUP(E111,$K$4:$L$10,2)</f>
        <v>agriculture</v>
      </c>
      <c r="G111">
        <f t="shared" ca="1" si="29"/>
        <v>1</v>
      </c>
      <c r="H111" t="str">
        <f ca="1">VLOOKUP(G111,$N$4:$O$9,2)</f>
        <v>high school</v>
      </c>
      <c r="I111">
        <f t="shared" ca="1" si="30"/>
        <v>3</v>
      </c>
      <c r="J111">
        <f t="shared" ca="1" si="26"/>
        <v>2</v>
      </c>
      <c r="Q111">
        <f t="shared" ca="1" si="31"/>
        <v>29921</v>
      </c>
      <c r="R111">
        <f t="shared" ca="1" si="32"/>
        <v>10</v>
      </c>
      <c r="S111" t="str">
        <f ca="1">VLOOKUP(R111,$Y$7:$Z$20,2)</f>
        <v>panji</v>
      </c>
      <c r="T111">
        <f t="shared" ca="1" si="36"/>
        <v>179526</v>
      </c>
      <c r="U111">
        <f t="shared" ca="1" si="33"/>
        <v>167363.86091069132</v>
      </c>
      <c r="V111">
        <f t="shared" ca="1" si="37"/>
        <v>35542.516067237157</v>
      </c>
      <c r="W111">
        <f t="shared" ca="1" si="34"/>
        <v>7996</v>
      </c>
      <c r="X111">
        <f t="shared" ca="1" si="38"/>
        <v>35047.342620533258</v>
      </c>
      <c r="AA111">
        <f t="shared" ca="1" si="39"/>
        <v>38420.108881492386</v>
      </c>
      <c r="AB111">
        <f t="shared" ca="1" si="40"/>
        <v>253488.62494872953</v>
      </c>
      <c r="AC111">
        <f t="shared" ca="1" si="41"/>
        <v>210407.20353122457</v>
      </c>
      <c r="AD111">
        <f t="shared" ca="1" si="42"/>
        <v>43081.421417504956</v>
      </c>
      <c r="AF111" s="7">
        <f ca="1">IF(Table2[[#This Row],[Column1]]="men",1,0)</f>
        <v>1</v>
      </c>
      <c r="AG111" s="8">
        <f ca="1">IF(Table2[[#This Row],[Column1]]="women",1,0)</f>
        <v>0</v>
      </c>
      <c r="AH111" s="8"/>
      <c r="AI111" s="8"/>
      <c r="AJ111" s="9"/>
      <c r="AM111" s="7">
        <f ca="1">IF(Table2[[#This Row],[Column4]]="teaching",1,0)</f>
        <v>0</v>
      </c>
      <c r="AN111" s="8">
        <f ca="1">IF(Table2[[#This Row],[Column4]]="health",1,0)</f>
        <v>0</v>
      </c>
      <c r="AO111" s="8">
        <f ca="1">IF(Table2[[#This Row],[Column4]]="agriculture",1,0)</f>
        <v>1</v>
      </c>
      <c r="AP111" s="8">
        <f ca="1">IF(Table2[[#This Row],[Column4]]="IT",1,0)</f>
        <v>0</v>
      </c>
      <c r="AQ111" s="8">
        <f ca="1">IF(Table2[[#This Row],[Column4]]="construction",1,0)</f>
        <v>0</v>
      </c>
      <c r="AR111" s="8">
        <f ca="1">IF(Table2[[#This Row],[Column4]]="General work",1,0)</f>
        <v>0</v>
      </c>
      <c r="AS111" s="9"/>
      <c r="AU111" s="17">
        <f ca="1">Table2[[#This Row],[Column20]]/Table2[[#This Row],[Column8]]</f>
        <v>17771.258033618578</v>
      </c>
      <c r="AW111" s="19">
        <f ca="1">IF(Table2[[#This Row],[Column27]]&gt;$AX$7,1,0)</f>
        <v>1</v>
      </c>
      <c r="AY111" s="21">
        <f ca="1">Table2[[#This Row],[Column19]]/Table2[[#This Row],[Column18]]</f>
        <v>0.93225416324482979</v>
      </c>
      <c r="AZ111" s="7">
        <f t="shared" ca="1" si="35"/>
        <v>0</v>
      </c>
      <c r="BA111" s="8"/>
      <c r="BB111" s="7">
        <f ca="1">IF(Table2[[#This Row],[Column17]]="bihar",Table2[[#This Row],[Column15]],0)</f>
        <v>0</v>
      </c>
      <c r="BC111" s="8">
        <f ca="1">IF(Table2[[#This Row],[Column17]]="UP",Table2[[#This Row],[Column15]],0)</f>
        <v>0</v>
      </c>
      <c r="BD111" s="8">
        <f ca="1">IF(Table2[[#This Row],[Column17]]="maharashtra",Table2[[#This Row],[Column15]],0)</f>
        <v>0</v>
      </c>
      <c r="BE111" s="8">
        <f ca="1">IF(Table2[[#This Row],[Column17]]="telangana",Table2[[#This Row],[Column15]],0)</f>
        <v>0</v>
      </c>
      <c r="BF111" s="8">
        <f ca="1">IF(Table2[[#This Row],[Column17]]="delhi",Table2[[#This Row],[Column15]],0)</f>
        <v>0</v>
      </c>
      <c r="BG111" s="8">
        <f ca="1">IF(Table2[[#This Row],[Column17]]="goa",Table2[[#This Row],[Column15]],0)</f>
        <v>0</v>
      </c>
      <c r="BH111" s="8">
        <f ca="1">IF(Table2[[#This Row],[Column17]]="kolkata",Table2[[#This Row],[Column15]],0)</f>
        <v>0</v>
      </c>
      <c r="BI111" s="8">
        <f ca="1">IF(Table2[[#This Row],[Column17]]="patna",Table2[[#This Row],[Column15]],0)</f>
        <v>0</v>
      </c>
      <c r="BJ111" s="8">
        <f ca="1">IF(Table2[[#This Row],[Column17]]="simultala",Table2[[#This Row],[Column15]],0)</f>
        <v>0</v>
      </c>
      <c r="BK111" s="8">
        <f ca="1">IF(Table2[[#This Row],[Column17]]="panji",Table2[[#This Row],[Column15]],0)</f>
        <v>29921</v>
      </c>
      <c r="BL111" s="8">
        <f ca="1">IF(Table2[[#This Row],[Column17]]="bangalore",Table2[[#This Row],[Column15]],0)</f>
        <v>0</v>
      </c>
      <c r="BM111" s="8">
        <f ca="1">IF(Table2[[#This Row],[Column17]]="florida",Table2[[#This Row],[Column15]],0)</f>
        <v>0</v>
      </c>
      <c r="BN111" s="8">
        <f ca="1">IF(Table2[[#This Row],[Column17]]="valmikinagar",Table2[[#This Row],[Column15]],0)</f>
        <v>0</v>
      </c>
      <c r="BO111" s="9">
        <f ca="1">IF(Table2[[#This Row],[Column17]]="gopalganj",Table2[[#This Row],[Column15]],0)</f>
        <v>0</v>
      </c>
      <c r="BP111" s="7">
        <f ca="1">IF(Table2[[#This Row],[Column4]]="teaching",Table2[[#This Row],[Column15]],0)</f>
        <v>0</v>
      </c>
      <c r="BQ111" s="8">
        <f ca="1">IF(Table2[[#This Row],[Column4]]="health",Table2[[#This Row],[Column15]],0)</f>
        <v>0</v>
      </c>
      <c r="BR111" s="8">
        <f ca="1">IF(Table2[[#This Row],[Column4]]="agriculture",Table2[[#This Row],[Column15]],0)</f>
        <v>29921</v>
      </c>
      <c r="BS111" s="8">
        <f ca="1">IF(Table2[[#This Row],[Column4]]="IT",Table2[[#This Row],[Column15]],0)</f>
        <v>0</v>
      </c>
      <c r="BT111" s="8">
        <f ca="1">IF(Table2[[#This Row],[Column4]]="construction",Table2[[#This Row],[Column15]],0)</f>
        <v>0</v>
      </c>
      <c r="BU111" s="9">
        <f ca="1">IF(Table2[[#This Row],[Column4]]="General work",Table2[[#This Row],[Column15]],0)</f>
        <v>0</v>
      </c>
      <c r="BV111" s="19">
        <f ca="1">IF(Table2[[#This Row],[Column27]]&gt;Table2[[#This Row],[Column15]],1,0)</f>
        <v>1</v>
      </c>
      <c r="CC111" s="19">
        <f ca="1">IF(Table2[[#This Row],[Column28]]&gt;$CD$6,Table2[[#This Row],[Column2]],0)</f>
        <v>33</v>
      </c>
    </row>
    <row r="112" spans="2:81" x14ac:dyDescent="0.35">
      <c r="B112">
        <f t="shared" ca="1" si="25"/>
        <v>1</v>
      </c>
      <c r="C112" t="str">
        <f ca="1">IF(B111=1,"men","women")</f>
        <v>men</v>
      </c>
      <c r="D112">
        <f t="shared" ca="1" si="27"/>
        <v>38</v>
      </c>
      <c r="E112">
        <f t="shared" ca="1" si="28"/>
        <v>1</v>
      </c>
      <c r="F112" t="str">
        <f ca="1">VLOOKUP(E112,$K$4:$L$10,2)</f>
        <v xml:space="preserve">health </v>
      </c>
      <c r="G112">
        <f t="shared" ca="1" si="29"/>
        <v>4</v>
      </c>
      <c r="H112" t="str">
        <f ca="1">VLOOKUP(G112,$N$4:$O$9,2)</f>
        <v>technical</v>
      </c>
      <c r="I112">
        <f t="shared" ca="1" si="30"/>
        <v>3</v>
      </c>
      <c r="J112">
        <f t="shared" ca="1" si="26"/>
        <v>1</v>
      </c>
      <c r="Q112">
        <f t="shared" ca="1" si="31"/>
        <v>67839</v>
      </c>
      <c r="R112">
        <f t="shared" ca="1" si="32"/>
        <v>8</v>
      </c>
      <c r="S112" t="str">
        <f ca="1">VLOOKUP(R112,$Y$7:$Z$20,2)</f>
        <v>patna</v>
      </c>
      <c r="T112">
        <f t="shared" ca="1" si="36"/>
        <v>407034</v>
      </c>
      <c r="U112">
        <f t="shared" ca="1" si="33"/>
        <v>201733.86729456182</v>
      </c>
      <c r="V112">
        <f t="shared" ca="1" si="37"/>
        <v>25646.056820401005</v>
      </c>
      <c r="W112">
        <f t="shared" ca="1" si="34"/>
        <v>8645</v>
      </c>
      <c r="X112">
        <f t="shared" ca="1" si="38"/>
        <v>17134.052997749142</v>
      </c>
      <c r="AA112">
        <f t="shared" ca="1" si="39"/>
        <v>21882.439244198962</v>
      </c>
      <c r="AB112">
        <f t="shared" ca="1" si="40"/>
        <v>454562.49606459995</v>
      </c>
      <c r="AC112">
        <f t="shared" ca="1" si="41"/>
        <v>227512.92029231097</v>
      </c>
      <c r="AD112">
        <f t="shared" ca="1" si="42"/>
        <v>227049.57577228898</v>
      </c>
      <c r="AF112" s="7">
        <f ca="1">IF(Table2[[#This Row],[Column1]]="men",1,0)</f>
        <v>1</v>
      </c>
      <c r="AG112" s="8">
        <f ca="1">IF(Table2[[#This Row],[Column1]]="women",1,0)</f>
        <v>0</v>
      </c>
      <c r="AH112" s="8"/>
      <c r="AI112" s="8"/>
      <c r="AJ112" s="9"/>
      <c r="AM112" s="7">
        <f ca="1">IF(Table2[[#This Row],[Column4]]="teaching",1,0)</f>
        <v>0</v>
      </c>
      <c r="AN112" s="8">
        <f ca="1">IF(Table2[[#This Row],[Column4]]="health",1,0)</f>
        <v>0</v>
      </c>
      <c r="AO112" s="8">
        <f ca="1">IF(Table2[[#This Row],[Column4]]="agriculture",1,0)</f>
        <v>0</v>
      </c>
      <c r="AP112" s="8">
        <f ca="1">IF(Table2[[#This Row],[Column4]]="IT",1,0)</f>
        <v>0</v>
      </c>
      <c r="AQ112" s="8">
        <f ca="1">IF(Table2[[#This Row],[Column4]]="construction",1,0)</f>
        <v>0</v>
      </c>
      <c r="AR112" s="8">
        <f ca="1">IF(Table2[[#This Row],[Column4]]="General work",1,0)</f>
        <v>0</v>
      </c>
      <c r="AS112" s="9"/>
      <c r="AU112" s="17">
        <f ca="1">Table2[[#This Row],[Column20]]/Table2[[#This Row],[Column8]]</f>
        <v>25646.056820401005</v>
      </c>
      <c r="AW112" s="19">
        <f ca="1">IF(Table2[[#This Row],[Column27]]&gt;$AX$7,1,0)</f>
        <v>1</v>
      </c>
      <c r="AY112" s="21">
        <f ca="1">Table2[[#This Row],[Column19]]/Table2[[#This Row],[Column18]]</f>
        <v>0.49561920452483532</v>
      </c>
      <c r="AZ112" s="7">
        <f t="shared" ca="1" si="35"/>
        <v>0</v>
      </c>
      <c r="BA112" s="8"/>
      <c r="BB112" s="7">
        <f ca="1">IF(Table2[[#This Row],[Column17]]="bihar",Table2[[#This Row],[Column15]],0)</f>
        <v>0</v>
      </c>
      <c r="BC112" s="8">
        <f ca="1">IF(Table2[[#This Row],[Column17]]="UP",Table2[[#This Row],[Column15]],0)</f>
        <v>0</v>
      </c>
      <c r="BD112" s="8">
        <f ca="1">IF(Table2[[#This Row],[Column17]]="maharashtra",Table2[[#This Row],[Column15]],0)</f>
        <v>0</v>
      </c>
      <c r="BE112" s="8">
        <f ca="1">IF(Table2[[#This Row],[Column17]]="telangana",Table2[[#This Row],[Column15]],0)</f>
        <v>0</v>
      </c>
      <c r="BF112" s="8">
        <f ca="1">IF(Table2[[#This Row],[Column17]]="delhi",Table2[[#This Row],[Column15]],0)</f>
        <v>0</v>
      </c>
      <c r="BG112" s="8">
        <f ca="1">IF(Table2[[#This Row],[Column17]]="goa",Table2[[#This Row],[Column15]],0)</f>
        <v>0</v>
      </c>
      <c r="BH112" s="8">
        <f ca="1">IF(Table2[[#This Row],[Column17]]="kolkata",Table2[[#This Row],[Column15]],0)</f>
        <v>0</v>
      </c>
      <c r="BI112" s="8">
        <f ca="1">IF(Table2[[#This Row],[Column17]]="patna",Table2[[#This Row],[Column15]],0)</f>
        <v>67839</v>
      </c>
      <c r="BJ112" s="8">
        <f ca="1">IF(Table2[[#This Row],[Column17]]="simultala",Table2[[#This Row],[Column15]],0)</f>
        <v>0</v>
      </c>
      <c r="BK112" s="8">
        <f ca="1">IF(Table2[[#This Row],[Column17]]="panji",Table2[[#This Row],[Column15]],0)</f>
        <v>0</v>
      </c>
      <c r="BL112" s="8">
        <f ca="1">IF(Table2[[#This Row],[Column17]]="bangalore",Table2[[#This Row],[Column15]],0)</f>
        <v>0</v>
      </c>
      <c r="BM112" s="8">
        <f ca="1">IF(Table2[[#This Row],[Column17]]="florida",Table2[[#This Row],[Column15]],0)</f>
        <v>0</v>
      </c>
      <c r="BN112" s="8">
        <f ca="1">IF(Table2[[#This Row],[Column17]]="valmikinagar",Table2[[#This Row],[Column15]],0)</f>
        <v>0</v>
      </c>
      <c r="BO112" s="9">
        <f ca="1">IF(Table2[[#This Row],[Column17]]="gopalganj",Table2[[#This Row],[Column15]],0)</f>
        <v>0</v>
      </c>
      <c r="BP112" s="7">
        <f ca="1">IF(Table2[[#This Row],[Column4]]="teaching",Table2[[#This Row],[Column15]],0)</f>
        <v>0</v>
      </c>
      <c r="BQ112" s="8">
        <f ca="1">IF(Table2[[#This Row],[Column4]]="health",Table2[[#This Row],[Column15]],0)</f>
        <v>0</v>
      </c>
      <c r="BR112" s="8">
        <f ca="1">IF(Table2[[#This Row],[Column4]]="agriculture",Table2[[#This Row],[Column15]],0)</f>
        <v>0</v>
      </c>
      <c r="BS112" s="8">
        <f ca="1">IF(Table2[[#This Row],[Column4]]="IT",Table2[[#This Row],[Column15]],0)</f>
        <v>0</v>
      </c>
      <c r="BT112" s="8">
        <f ca="1">IF(Table2[[#This Row],[Column4]]="construction",Table2[[#This Row],[Column15]],0)</f>
        <v>0</v>
      </c>
      <c r="BU112" s="9">
        <f ca="1">IF(Table2[[#This Row],[Column4]]="General work",Table2[[#This Row],[Column15]],0)</f>
        <v>0</v>
      </c>
      <c r="BV112" s="19">
        <f ca="1">IF(Table2[[#This Row],[Column27]]&gt;Table2[[#This Row],[Column15]],1,0)</f>
        <v>1</v>
      </c>
      <c r="CC112" s="19">
        <f ca="1">IF(Table2[[#This Row],[Column28]]&gt;$CD$6,Table2[[#This Row],[Column2]],0)</f>
        <v>38</v>
      </c>
    </row>
    <row r="113" spans="2:81" x14ac:dyDescent="0.35">
      <c r="B113">
        <f t="shared" ca="1" si="25"/>
        <v>1</v>
      </c>
      <c r="C113" t="str">
        <f ca="1">IF(B112=1,"men","women")</f>
        <v>men</v>
      </c>
      <c r="D113">
        <f t="shared" ca="1" si="27"/>
        <v>41</v>
      </c>
      <c r="E113">
        <f t="shared" ca="1" si="28"/>
        <v>2</v>
      </c>
      <c r="F113" t="str">
        <f ca="1">VLOOKUP(E113,$K$4:$L$10,2)</f>
        <v>construction</v>
      </c>
      <c r="G113">
        <f t="shared" ca="1" si="29"/>
        <v>1</v>
      </c>
      <c r="H113" t="str">
        <f ca="1">VLOOKUP(G113,$N$4:$O$9,2)</f>
        <v>high school</v>
      </c>
      <c r="I113">
        <f t="shared" ca="1" si="30"/>
        <v>0</v>
      </c>
      <c r="J113">
        <f t="shared" ca="1" si="26"/>
        <v>3</v>
      </c>
      <c r="Q113">
        <f t="shared" ca="1" si="31"/>
        <v>36097</v>
      </c>
      <c r="R113">
        <f t="shared" ca="1" si="32"/>
        <v>10</v>
      </c>
      <c r="S113" t="str">
        <f ca="1">VLOOKUP(R113,$Y$7:$Z$20,2)</f>
        <v>panji</v>
      </c>
      <c r="T113">
        <f t="shared" ca="1" si="36"/>
        <v>144388</v>
      </c>
      <c r="U113">
        <f t="shared" ca="1" si="33"/>
        <v>97106.790778043374</v>
      </c>
      <c r="V113">
        <f t="shared" ca="1" si="37"/>
        <v>67051.768998181287</v>
      </c>
      <c r="W113">
        <f t="shared" ca="1" si="34"/>
        <v>56192</v>
      </c>
      <c r="X113">
        <f t="shared" ca="1" si="38"/>
        <v>15976.966941781871</v>
      </c>
      <c r="AA113">
        <f t="shared" ca="1" si="39"/>
        <v>37106.576472814413</v>
      </c>
      <c r="AB113">
        <f t="shared" ca="1" si="40"/>
        <v>248546.3454709957</v>
      </c>
      <c r="AC113">
        <f t="shared" ca="1" si="41"/>
        <v>169275.75771982525</v>
      </c>
      <c r="AD113">
        <f t="shared" ca="1" si="42"/>
        <v>79270.587751170446</v>
      </c>
      <c r="AF113" s="7">
        <f ca="1">IF(Table2[[#This Row],[Column1]]="men",1,0)</f>
        <v>1</v>
      </c>
      <c r="AG113" s="8">
        <f ca="1">IF(Table2[[#This Row],[Column1]]="women",1,0)</f>
        <v>0</v>
      </c>
      <c r="AH113" s="8"/>
      <c r="AI113" s="8"/>
      <c r="AJ113" s="9"/>
      <c r="AM113" s="7">
        <f ca="1">IF(Table2[[#This Row],[Column4]]="teaching",1,0)</f>
        <v>0</v>
      </c>
      <c r="AN113" s="8">
        <f ca="1">IF(Table2[[#This Row],[Column4]]="health",1,0)</f>
        <v>0</v>
      </c>
      <c r="AO113" s="8">
        <f ca="1">IF(Table2[[#This Row],[Column4]]="agriculture",1,0)</f>
        <v>0</v>
      </c>
      <c r="AP113" s="8">
        <f ca="1">IF(Table2[[#This Row],[Column4]]="IT",1,0)</f>
        <v>0</v>
      </c>
      <c r="AQ113" s="8">
        <f ca="1">IF(Table2[[#This Row],[Column4]]="construction",1,0)</f>
        <v>1</v>
      </c>
      <c r="AR113" s="8">
        <f ca="1">IF(Table2[[#This Row],[Column4]]="General work",1,0)</f>
        <v>0</v>
      </c>
      <c r="AS113" s="9"/>
      <c r="AU113" s="17">
        <f ca="1">Table2[[#This Row],[Column20]]/Table2[[#This Row],[Column8]]</f>
        <v>22350.58966606043</v>
      </c>
      <c r="AW113" s="19">
        <f ca="1">IF(Table2[[#This Row],[Column27]]&gt;$AX$7,1,0)</f>
        <v>1</v>
      </c>
      <c r="AY113" s="21">
        <f ca="1">Table2[[#This Row],[Column19]]/Table2[[#This Row],[Column18]]</f>
        <v>0.67254059047873349</v>
      </c>
      <c r="AZ113" s="7">
        <f t="shared" ca="1" si="35"/>
        <v>0</v>
      </c>
      <c r="BA113" s="8"/>
      <c r="BB113" s="7">
        <f ca="1">IF(Table2[[#This Row],[Column17]]="bihar",Table2[[#This Row],[Column15]],0)</f>
        <v>0</v>
      </c>
      <c r="BC113" s="8">
        <f ca="1">IF(Table2[[#This Row],[Column17]]="UP",Table2[[#This Row],[Column15]],0)</f>
        <v>0</v>
      </c>
      <c r="BD113" s="8">
        <f ca="1">IF(Table2[[#This Row],[Column17]]="maharashtra",Table2[[#This Row],[Column15]],0)</f>
        <v>0</v>
      </c>
      <c r="BE113" s="8">
        <f ca="1">IF(Table2[[#This Row],[Column17]]="telangana",Table2[[#This Row],[Column15]],0)</f>
        <v>0</v>
      </c>
      <c r="BF113" s="8">
        <f ca="1">IF(Table2[[#This Row],[Column17]]="delhi",Table2[[#This Row],[Column15]],0)</f>
        <v>0</v>
      </c>
      <c r="BG113" s="8">
        <f ca="1">IF(Table2[[#This Row],[Column17]]="goa",Table2[[#This Row],[Column15]],0)</f>
        <v>0</v>
      </c>
      <c r="BH113" s="8">
        <f ca="1">IF(Table2[[#This Row],[Column17]]="kolkata",Table2[[#This Row],[Column15]],0)</f>
        <v>0</v>
      </c>
      <c r="BI113" s="8">
        <f ca="1">IF(Table2[[#This Row],[Column17]]="patna",Table2[[#This Row],[Column15]],0)</f>
        <v>0</v>
      </c>
      <c r="BJ113" s="8">
        <f ca="1">IF(Table2[[#This Row],[Column17]]="simultala",Table2[[#This Row],[Column15]],0)</f>
        <v>0</v>
      </c>
      <c r="BK113" s="8">
        <f ca="1">IF(Table2[[#This Row],[Column17]]="panji",Table2[[#This Row],[Column15]],0)</f>
        <v>36097</v>
      </c>
      <c r="BL113" s="8">
        <f ca="1">IF(Table2[[#This Row],[Column17]]="bangalore",Table2[[#This Row],[Column15]],0)</f>
        <v>0</v>
      </c>
      <c r="BM113" s="8">
        <f ca="1">IF(Table2[[#This Row],[Column17]]="florida",Table2[[#This Row],[Column15]],0)</f>
        <v>0</v>
      </c>
      <c r="BN113" s="8">
        <f ca="1">IF(Table2[[#This Row],[Column17]]="valmikinagar",Table2[[#This Row],[Column15]],0)</f>
        <v>0</v>
      </c>
      <c r="BO113" s="9">
        <f ca="1">IF(Table2[[#This Row],[Column17]]="gopalganj",Table2[[#This Row],[Column15]],0)</f>
        <v>0</v>
      </c>
      <c r="BP113" s="7">
        <f ca="1">IF(Table2[[#This Row],[Column4]]="teaching",Table2[[#This Row],[Column15]],0)</f>
        <v>0</v>
      </c>
      <c r="BQ113" s="8">
        <f ca="1">IF(Table2[[#This Row],[Column4]]="health",Table2[[#This Row],[Column15]],0)</f>
        <v>0</v>
      </c>
      <c r="BR113" s="8">
        <f ca="1">IF(Table2[[#This Row],[Column4]]="agriculture",Table2[[#This Row],[Column15]],0)</f>
        <v>0</v>
      </c>
      <c r="BS113" s="8">
        <f ca="1">IF(Table2[[#This Row],[Column4]]="IT",Table2[[#This Row],[Column15]],0)</f>
        <v>0</v>
      </c>
      <c r="BT113" s="8">
        <f ca="1">IF(Table2[[#This Row],[Column4]]="construction",Table2[[#This Row],[Column15]],0)</f>
        <v>36097</v>
      </c>
      <c r="BU113" s="9">
        <f ca="1">IF(Table2[[#This Row],[Column4]]="General work",Table2[[#This Row],[Column15]],0)</f>
        <v>0</v>
      </c>
      <c r="BV113" s="19">
        <f ca="1">IF(Table2[[#This Row],[Column27]]&gt;Table2[[#This Row],[Column15]],1,0)</f>
        <v>1</v>
      </c>
      <c r="CC113" s="19">
        <f ca="1">IF(Table2[[#This Row],[Column28]]&gt;$CD$6,Table2[[#This Row],[Column2]],0)</f>
        <v>41</v>
      </c>
    </row>
    <row r="114" spans="2:81" x14ac:dyDescent="0.35">
      <c r="B114">
        <f t="shared" ca="1" si="25"/>
        <v>2</v>
      </c>
      <c r="C114" t="str">
        <f ca="1">IF(B113=1,"men","women")</f>
        <v>men</v>
      </c>
      <c r="D114">
        <f t="shared" ca="1" si="27"/>
        <v>43</v>
      </c>
      <c r="E114">
        <f t="shared" ca="1" si="28"/>
        <v>6</v>
      </c>
      <c r="F114" t="str">
        <f ca="1">VLOOKUP(E114,$K$4:$L$10,2)</f>
        <v>agriculture</v>
      </c>
      <c r="G114">
        <f t="shared" ca="1" si="29"/>
        <v>1</v>
      </c>
      <c r="H114" t="str">
        <f ca="1">VLOOKUP(G114,$N$4:$O$9,2)</f>
        <v>high school</v>
      </c>
      <c r="I114">
        <f t="shared" ca="1" si="30"/>
        <v>4</v>
      </c>
      <c r="J114">
        <f t="shared" ca="1" si="26"/>
        <v>1</v>
      </c>
      <c r="Q114">
        <f t="shared" ca="1" si="31"/>
        <v>38997</v>
      </c>
      <c r="R114">
        <f t="shared" ca="1" si="32"/>
        <v>10</v>
      </c>
      <c r="S114" t="str">
        <f ca="1">VLOOKUP(R114,$Y$7:$Z$20,2)</f>
        <v>panji</v>
      </c>
      <c r="T114">
        <f t="shared" ca="1" si="36"/>
        <v>233982</v>
      </c>
      <c r="U114">
        <f t="shared" ca="1" si="33"/>
        <v>149199.80875047494</v>
      </c>
      <c r="V114">
        <f t="shared" ca="1" si="37"/>
        <v>23130.406677864379</v>
      </c>
      <c r="W114">
        <f t="shared" ca="1" si="34"/>
        <v>11712</v>
      </c>
      <c r="X114">
        <f t="shared" ca="1" si="38"/>
        <v>58701.631444578838</v>
      </c>
      <c r="AA114">
        <f t="shared" ca="1" si="39"/>
        <v>32990.596093809283</v>
      </c>
      <c r="AB114">
        <f t="shared" ca="1" si="40"/>
        <v>290103.00277167367</v>
      </c>
      <c r="AC114">
        <f t="shared" ca="1" si="41"/>
        <v>219613.44019505379</v>
      </c>
      <c r="AD114">
        <f t="shared" ca="1" si="42"/>
        <v>70489.562576619879</v>
      </c>
      <c r="AF114" s="7">
        <f ca="1">IF(Table2[[#This Row],[Column1]]="men",1,0)</f>
        <v>1</v>
      </c>
      <c r="AG114" s="8">
        <f ca="1">IF(Table2[[#This Row],[Column1]]="women",1,0)</f>
        <v>0</v>
      </c>
      <c r="AH114" s="8"/>
      <c r="AI114" s="8"/>
      <c r="AJ114" s="9"/>
      <c r="AM114" s="7">
        <f ca="1">IF(Table2[[#This Row],[Column4]]="teaching",1,0)</f>
        <v>0</v>
      </c>
      <c r="AN114" s="8">
        <f ca="1">IF(Table2[[#This Row],[Column4]]="health",1,0)</f>
        <v>0</v>
      </c>
      <c r="AO114" s="8">
        <f ca="1">IF(Table2[[#This Row],[Column4]]="agriculture",1,0)</f>
        <v>1</v>
      </c>
      <c r="AP114" s="8">
        <f ca="1">IF(Table2[[#This Row],[Column4]]="IT",1,0)</f>
        <v>0</v>
      </c>
      <c r="AQ114" s="8">
        <f ca="1">IF(Table2[[#This Row],[Column4]]="construction",1,0)</f>
        <v>0</v>
      </c>
      <c r="AR114" s="8">
        <f ca="1">IF(Table2[[#This Row],[Column4]]="General work",1,0)</f>
        <v>0</v>
      </c>
      <c r="AS114" s="9"/>
      <c r="AU114" s="17">
        <f ca="1">Table2[[#This Row],[Column20]]/Table2[[#This Row],[Column8]]</f>
        <v>23130.406677864379</v>
      </c>
      <c r="AW114" s="19">
        <f ca="1">IF(Table2[[#This Row],[Column27]]&gt;$AX$7,1,0)</f>
        <v>1</v>
      </c>
      <c r="AY114" s="21">
        <f ca="1">Table2[[#This Row],[Column19]]/Table2[[#This Row],[Column18]]</f>
        <v>0.63765507069122818</v>
      </c>
      <c r="AZ114" s="7">
        <f t="shared" ca="1" si="35"/>
        <v>0</v>
      </c>
      <c r="BA114" s="8"/>
      <c r="BB114" s="7">
        <f ca="1">IF(Table2[[#This Row],[Column17]]="bihar",Table2[[#This Row],[Column15]],0)</f>
        <v>0</v>
      </c>
      <c r="BC114" s="8">
        <f ca="1">IF(Table2[[#This Row],[Column17]]="UP",Table2[[#This Row],[Column15]],0)</f>
        <v>0</v>
      </c>
      <c r="BD114" s="8">
        <f ca="1">IF(Table2[[#This Row],[Column17]]="maharashtra",Table2[[#This Row],[Column15]],0)</f>
        <v>0</v>
      </c>
      <c r="BE114" s="8">
        <f ca="1">IF(Table2[[#This Row],[Column17]]="telangana",Table2[[#This Row],[Column15]],0)</f>
        <v>0</v>
      </c>
      <c r="BF114" s="8">
        <f ca="1">IF(Table2[[#This Row],[Column17]]="delhi",Table2[[#This Row],[Column15]],0)</f>
        <v>0</v>
      </c>
      <c r="BG114" s="8">
        <f ca="1">IF(Table2[[#This Row],[Column17]]="goa",Table2[[#This Row],[Column15]],0)</f>
        <v>0</v>
      </c>
      <c r="BH114" s="8">
        <f ca="1">IF(Table2[[#This Row],[Column17]]="kolkata",Table2[[#This Row],[Column15]],0)</f>
        <v>0</v>
      </c>
      <c r="BI114" s="8">
        <f ca="1">IF(Table2[[#This Row],[Column17]]="patna",Table2[[#This Row],[Column15]],0)</f>
        <v>0</v>
      </c>
      <c r="BJ114" s="8">
        <f ca="1">IF(Table2[[#This Row],[Column17]]="simultala",Table2[[#This Row],[Column15]],0)</f>
        <v>0</v>
      </c>
      <c r="BK114" s="8">
        <f ca="1">IF(Table2[[#This Row],[Column17]]="panji",Table2[[#This Row],[Column15]],0)</f>
        <v>38997</v>
      </c>
      <c r="BL114" s="8">
        <f ca="1">IF(Table2[[#This Row],[Column17]]="bangalore",Table2[[#This Row],[Column15]],0)</f>
        <v>0</v>
      </c>
      <c r="BM114" s="8">
        <f ca="1">IF(Table2[[#This Row],[Column17]]="florida",Table2[[#This Row],[Column15]],0)</f>
        <v>0</v>
      </c>
      <c r="BN114" s="8">
        <f ca="1">IF(Table2[[#This Row],[Column17]]="valmikinagar",Table2[[#This Row],[Column15]],0)</f>
        <v>0</v>
      </c>
      <c r="BO114" s="9">
        <f ca="1">IF(Table2[[#This Row],[Column17]]="gopalganj",Table2[[#This Row],[Column15]],0)</f>
        <v>0</v>
      </c>
      <c r="BP114" s="7">
        <f ca="1">IF(Table2[[#This Row],[Column4]]="teaching",Table2[[#This Row],[Column15]],0)</f>
        <v>0</v>
      </c>
      <c r="BQ114" s="8">
        <f ca="1">IF(Table2[[#This Row],[Column4]]="health",Table2[[#This Row],[Column15]],0)</f>
        <v>0</v>
      </c>
      <c r="BR114" s="8">
        <f ca="1">IF(Table2[[#This Row],[Column4]]="agriculture",Table2[[#This Row],[Column15]],0)</f>
        <v>38997</v>
      </c>
      <c r="BS114" s="8">
        <f ca="1">IF(Table2[[#This Row],[Column4]]="IT",Table2[[#This Row],[Column15]],0)</f>
        <v>0</v>
      </c>
      <c r="BT114" s="8">
        <f ca="1">IF(Table2[[#This Row],[Column4]]="construction",Table2[[#This Row],[Column15]],0)</f>
        <v>0</v>
      </c>
      <c r="BU114" s="9">
        <f ca="1">IF(Table2[[#This Row],[Column4]]="General work",Table2[[#This Row],[Column15]],0)</f>
        <v>0</v>
      </c>
      <c r="BV114" s="19">
        <f ca="1">IF(Table2[[#This Row],[Column27]]&gt;Table2[[#This Row],[Column15]],1,0)</f>
        <v>1</v>
      </c>
      <c r="CC114" s="19">
        <f ca="1">IF(Table2[[#This Row],[Column28]]&gt;$CD$6,Table2[[#This Row],[Column2]],0)</f>
        <v>43</v>
      </c>
    </row>
    <row r="115" spans="2:81" x14ac:dyDescent="0.35">
      <c r="B115">
        <f t="shared" ca="1" si="25"/>
        <v>1</v>
      </c>
      <c r="C115" t="str">
        <f ca="1">IF(B114=1,"men","women")</f>
        <v>women</v>
      </c>
      <c r="D115">
        <f t="shared" ca="1" si="27"/>
        <v>25</v>
      </c>
      <c r="E115">
        <f t="shared" ca="1" si="28"/>
        <v>4</v>
      </c>
      <c r="F115" t="str">
        <f ca="1">VLOOKUP(E115,$K$4:$L$10,2)</f>
        <v>IT</v>
      </c>
      <c r="G115">
        <f t="shared" ca="1" si="29"/>
        <v>2</v>
      </c>
      <c r="H115" t="str">
        <f ca="1">VLOOKUP(G115,$N$4:$O$9,2)</f>
        <v>college</v>
      </c>
      <c r="I115">
        <f t="shared" ca="1" si="30"/>
        <v>3</v>
      </c>
      <c r="J115">
        <f t="shared" ca="1" si="26"/>
        <v>3</v>
      </c>
      <c r="Q115">
        <f t="shared" ca="1" si="31"/>
        <v>60596</v>
      </c>
      <c r="R115">
        <f t="shared" ca="1" si="32"/>
        <v>6</v>
      </c>
      <c r="S115" t="str">
        <f ca="1">VLOOKUP(R115,$Y$7:$Z$20,2)</f>
        <v>goa</v>
      </c>
      <c r="T115">
        <f t="shared" ca="1" si="36"/>
        <v>302980</v>
      </c>
      <c r="U115">
        <f t="shared" ca="1" si="33"/>
        <v>208655.24536007716</v>
      </c>
      <c r="V115">
        <f t="shared" ca="1" si="37"/>
        <v>14770.323057919502</v>
      </c>
      <c r="W115">
        <f t="shared" ca="1" si="34"/>
        <v>12084</v>
      </c>
      <c r="X115">
        <f t="shared" ca="1" si="38"/>
        <v>64677.152316765023</v>
      </c>
      <c r="AA115">
        <f t="shared" ca="1" si="39"/>
        <v>4670.1085565729918</v>
      </c>
      <c r="AB115">
        <f t="shared" ca="1" si="40"/>
        <v>322420.4316144925</v>
      </c>
      <c r="AC115">
        <f t="shared" ca="1" si="41"/>
        <v>285416.39767684217</v>
      </c>
      <c r="AD115">
        <f t="shared" ca="1" si="42"/>
        <v>37004.033937650325</v>
      </c>
      <c r="AF115" s="7">
        <f ca="1">IF(Table2[[#This Row],[Column1]]="men",1,0)</f>
        <v>0</v>
      </c>
      <c r="AG115" s="8">
        <f ca="1">IF(Table2[[#This Row],[Column1]]="women",1,0)</f>
        <v>1</v>
      </c>
      <c r="AH115" s="8"/>
      <c r="AI115" s="8"/>
      <c r="AJ115" s="9"/>
      <c r="AM115" s="7">
        <f ca="1">IF(Table2[[#This Row],[Column4]]="teaching",1,0)</f>
        <v>0</v>
      </c>
      <c r="AN115" s="8">
        <f ca="1">IF(Table2[[#This Row],[Column4]]="health",1,0)</f>
        <v>0</v>
      </c>
      <c r="AO115" s="8">
        <f ca="1">IF(Table2[[#This Row],[Column4]]="agriculture",1,0)</f>
        <v>0</v>
      </c>
      <c r="AP115" s="8">
        <f ca="1">IF(Table2[[#This Row],[Column4]]="IT",1,0)</f>
        <v>1</v>
      </c>
      <c r="AQ115" s="8">
        <f ca="1">IF(Table2[[#This Row],[Column4]]="construction",1,0)</f>
        <v>0</v>
      </c>
      <c r="AR115" s="8">
        <f ca="1">IF(Table2[[#This Row],[Column4]]="General work",1,0)</f>
        <v>0</v>
      </c>
      <c r="AS115" s="9"/>
      <c r="AU115" s="17">
        <f ca="1">Table2[[#This Row],[Column20]]/Table2[[#This Row],[Column8]]</f>
        <v>4923.4410193065005</v>
      </c>
      <c r="AW115" s="19">
        <f ca="1">IF(Table2[[#This Row],[Column27]]&gt;$AX$7,1,0)</f>
        <v>1</v>
      </c>
      <c r="AY115" s="21">
        <f ca="1">Table2[[#This Row],[Column19]]/Table2[[#This Row],[Column18]]</f>
        <v>0.68867663000883605</v>
      </c>
      <c r="AZ115" s="7">
        <f t="shared" ca="1" si="35"/>
        <v>0</v>
      </c>
      <c r="BA115" s="8"/>
      <c r="BB115" s="7">
        <f ca="1">IF(Table2[[#This Row],[Column17]]="bihar",Table2[[#This Row],[Column15]],0)</f>
        <v>0</v>
      </c>
      <c r="BC115" s="8">
        <f ca="1">IF(Table2[[#This Row],[Column17]]="UP",Table2[[#This Row],[Column15]],0)</f>
        <v>0</v>
      </c>
      <c r="BD115" s="8">
        <f ca="1">IF(Table2[[#This Row],[Column17]]="maharashtra",Table2[[#This Row],[Column15]],0)</f>
        <v>0</v>
      </c>
      <c r="BE115" s="8">
        <f ca="1">IF(Table2[[#This Row],[Column17]]="telangana",Table2[[#This Row],[Column15]],0)</f>
        <v>0</v>
      </c>
      <c r="BF115" s="8">
        <f ca="1">IF(Table2[[#This Row],[Column17]]="delhi",Table2[[#This Row],[Column15]],0)</f>
        <v>0</v>
      </c>
      <c r="BG115" s="8">
        <f ca="1">IF(Table2[[#This Row],[Column17]]="goa",Table2[[#This Row],[Column15]],0)</f>
        <v>60596</v>
      </c>
      <c r="BH115" s="8">
        <f ca="1">IF(Table2[[#This Row],[Column17]]="kolkata",Table2[[#This Row],[Column15]],0)</f>
        <v>0</v>
      </c>
      <c r="BI115" s="8">
        <f ca="1">IF(Table2[[#This Row],[Column17]]="patna",Table2[[#This Row],[Column15]],0)</f>
        <v>0</v>
      </c>
      <c r="BJ115" s="8">
        <f ca="1">IF(Table2[[#This Row],[Column17]]="simultala",Table2[[#This Row],[Column15]],0)</f>
        <v>0</v>
      </c>
      <c r="BK115" s="8">
        <f ca="1">IF(Table2[[#This Row],[Column17]]="panji",Table2[[#This Row],[Column15]],0)</f>
        <v>0</v>
      </c>
      <c r="BL115" s="8">
        <f ca="1">IF(Table2[[#This Row],[Column17]]="bangalore",Table2[[#This Row],[Column15]],0)</f>
        <v>0</v>
      </c>
      <c r="BM115" s="8">
        <f ca="1">IF(Table2[[#This Row],[Column17]]="florida",Table2[[#This Row],[Column15]],0)</f>
        <v>0</v>
      </c>
      <c r="BN115" s="8">
        <f ca="1">IF(Table2[[#This Row],[Column17]]="valmikinagar",Table2[[#This Row],[Column15]],0)</f>
        <v>0</v>
      </c>
      <c r="BO115" s="9">
        <f ca="1">IF(Table2[[#This Row],[Column17]]="gopalganj",Table2[[#This Row],[Column15]],0)</f>
        <v>0</v>
      </c>
      <c r="BP115" s="7">
        <f ca="1">IF(Table2[[#This Row],[Column4]]="teaching",Table2[[#This Row],[Column15]],0)</f>
        <v>0</v>
      </c>
      <c r="BQ115" s="8">
        <f ca="1">IF(Table2[[#This Row],[Column4]]="health",Table2[[#This Row],[Column15]],0)</f>
        <v>0</v>
      </c>
      <c r="BR115" s="8">
        <f ca="1">IF(Table2[[#This Row],[Column4]]="agriculture",Table2[[#This Row],[Column15]],0)</f>
        <v>0</v>
      </c>
      <c r="BS115" s="8">
        <f ca="1">IF(Table2[[#This Row],[Column4]]="IT",Table2[[#This Row],[Column15]],0)</f>
        <v>60596</v>
      </c>
      <c r="BT115" s="8">
        <f ca="1">IF(Table2[[#This Row],[Column4]]="construction",Table2[[#This Row],[Column15]],0)</f>
        <v>0</v>
      </c>
      <c r="BU115" s="9">
        <f ca="1">IF(Table2[[#This Row],[Column4]]="General work",Table2[[#This Row],[Column15]],0)</f>
        <v>0</v>
      </c>
      <c r="BV115" s="19">
        <f ca="1">IF(Table2[[#This Row],[Column27]]&gt;Table2[[#This Row],[Column15]],1,0)</f>
        <v>1</v>
      </c>
      <c r="CC115" s="19">
        <f ca="1">IF(Table2[[#This Row],[Column28]]&gt;$CD$6,Table2[[#This Row],[Column2]],0)</f>
        <v>25</v>
      </c>
    </row>
    <row r="116" spans="2:81" x14ac:dyDescent="0.35">
      <c r="B116">
        <f t="shared" ca="1" si="25"/>
        <v>1</v>
      </c>
      <c r="C116" t="str">
        <f ca="1">IF(B115=1,"men","women")</f>
        <v>men</v>
      </c>
      <c r="D116">
        <f t="shared" ca="1" si="27"/>
        <v>33</v>
      </c>
      <c r="E116">
        <f t="shared" ca="1" si="28"/>
        <v>3</v>
      </c>
      <c r="F116" t="str">
        <f ca="1">VLOOKUP(E116,$K$4:$L$10,2)</f>
        <v>teaching</v>
      </c>
      <c r="G116">
        <f t="shared" ca="1" si="29"/>
        <v>2</v>
      </c>
      <c r="H116" t="str">
        <f ca="1">VLOOKUP(G116,$N$4:$O$9,2)</f>
        <v>college</v>
      </c>
      <c r="I116">
        <f t="shared" ca="1" si="30"/>
        <v>2</v>
      </c>
      <c r="J116">
        <f t="shared" ca="1" si="26"/>
        <v>1</v>
      </c>
      <c r="Q116">
        <f t="shared" ca="1" si="31"/>
        <v>71703</v>
      </c>
      <c r="R116">
        <f t="shared" ca="1" si="32"/>
        <v>2</v>
      </c>
      <c r="S116" t="str">
        <f ca="1">VLOOKUP(R116,$Y$7:$Z$20,2)</f>
        <v>up</v>
      </c>
      <c r="T116">
        <f t="shared" ca="1" si="36"/>
        <v>430218</v>
      </c>
      <c r="U116">
        <f t="shared" ca="1" si="33"/>
        <v>327661.1908292548</v>
      </c>
      <c r="V116">
        <f t="shared" ca="1" si="37"/>
        <v>25024.050675618219</v>
      </c>
      <c r="W116">
        <f t="shared" ca="1" si="34"/>
        <v>19237</v>
      </c>
      <c r="X116">
        <f t="shared" ca="1" si="38"/>
        <v>54429.341373612202</v>
      </c>
      <c r="AA116">
        <f t="shared" ca="1" si="39"/>
        <v>102415.254086138</v>
      </c>
      <c r="AB116">
        <f t="shared" ca="1" si="40"/>
        <v>557657.30476175621</v>
      </c>
      <c r="AC116">
        <f t="shared" ca="1" si="41"/>
        <v>401327.53220286698</v>
      </c>
      <c r="AD116">
        <f t="shared" ca="1" si="42"/>
        <v>156329.77255888924</v>
      </c>
      <c r="AF116" s="7">
        <f ca="1">IF(Table2[[#This Row],[Column1]]="men",1,0)</f>
        <v>1</v>
      </c>
      <c r="AG116" s="8">
        <f ca="1">IF(Table2[[#This Row],[Column1]]="women",1,0)</f>
        <v>0</v>
      </c>
      <c r="AH116" s="8"/>
      <c r="AI116" s="8"/>
      <c r="AJ116" s="9"/>
      <c r="AM116" s="7">
        <f ca="1">IF(Table2[[#This Row],[Column4]]="teaching",1,0)</f>
        <v>1</v>
      </c>
      <c r="AN116" s="8">
        <f ca="1">IF(Table2[[#This Row],[Column4]]="health",1,0)</f>
        <v>0</v>
      </c>
      <c r="AO116" s="8">
        <f ca="1">IF(Table2[[#This Row],[Column4]]="agriculture",1,0)</f>
        <v>0</v>
      </c>
      <c r="AP116" s="8">
        <f ca="1">IF(Table2[[#This Row],[Column4]]="IT",1,0)</f>
        <v>0</v>
      </c>
      <c r="AQ116" s="8">
        <f ca="1">IF(Table2[[#This Row],[Column4]]="construction",1,0)</f>
        <v>0</v>
      </c>
      <c r="AR116" s="8">
        <f ca="1">IF(Table2[[#This Row],[Column4]]="General work",1,0)</f>
        <v>0</v>
      </c>
      <c r="AS116" s="9"/>
      <c r="AU116" s="17">
        <f ca="1">Table2[[#This Row],[Column20]]/Table2[[#This Row],[Column8]]</f>
        <v>25024.050675618219</v>
      </c>
      <c r="AW116" s="19">
        <f ca="1">IF(Table2[[#This Row],[Column27]]&gt;$AX$7,1,0)</f>
        <v>1</v>
      </c>
      <c r="AY116" s="21">
        <f ca="1">Table2[[#This Row],[Column19]]/Table2[[#This Row],[Column18]]</f>
        <v>0.76161664744212187</v>
      </c>
      <c r="AZ116" s="7">
        <f t="shared" ca="1" si="35"/>
        <v>0</v>
      </c>
      <c r="BA116" s="8"/>
      <c r="BB116" s="7">
        <f ca="1">IF(Table2[[#This Row],[Column17]]="bihar",Table2[[#This Row],[Column15]],0)</f>
        <v>0</v>
      </c>
      <c r="BC116" s="8">
        <f ca="1">IF(Table2[[#This Row],[Column17]]="UP",Table2[[#This Row],[Column15]],0)</f>
        <v>71703</v>
      </c>
      <c r="BD116" s="8">
        <f ca="1">IF(Table2[[#This Row],[Column17]]="maharashtra",Table2[[#This Row],[Column15]],0)</f>
        <v>0</v>
      </c>
      <c r="BE116" s="8">
        <f ca="1">IF(Table2[[#This Row],[Column17]]="telangana",Table2[[#This Row],[Column15]],0)</f>
        <v>0</v>
      </c>
      <c r="BF116" s="8">
        <f ca="1">IF(Table2[[#This Row],[Column17]]="delhi",Table2[[#This Row],[Column15]],0)</f>
        <v>0</v>
      </c>
      <c r="BG116" s="8">
        <f ca="1">IF(Table2[[#This Row],[Column17]]="goa",Table2[[#This Row],[Column15]],0)</f>
        <v>0</v>
      </c>
      <c r="BH116" s="8">
        <f ca="1">IF(Table2[[#This Row],[Column17]]="kolkata",Table2[[#This Row],[Column15]],0)</f>
        <v>0</v>
      </c>
      <c r="BI116" s="8">
        <f ca="1">IF(Table2[[#This Row],[Column17]]="patna",Table2[[#This Row],[Column15]],0)</f>
        <v>0</v>
      </c>
      <c r="BJ116" s="8">
        <f ca="1">IF(Table2[[#This Row],[Column17]]="simultala",Table2[[#This Row],[Column15]],0)</f>
        <v>0</v>
      </c>
      <c r="BK116" s="8">
        <f ca="1">IF(Table2[[#This Row],[Column17]]="panji",Table2[[#This Row],[Column15]],0)</f>
        <v>0</v>
      </c>
      <c r="BL116" s="8">
        <f ca="1">IF(Table2[[#This Row],[Column17]]="bangalore",Table2[[#This Row],[Column15]],0)</f>
        <v>0</v>
      </c>
      <c r="BM116" s="8">
        <f ca="1">IF(Table2[[#This Row],[Column17]]="florida",Table2[[#This Row],[Column15]],0)</f>
        <v>0</v>
      </c>
      <c r="BN116" s="8">
        <f ca="1">IF(Table2[[#This Row],[Column17]]="valmikinagar",Table2[[#This Row],[Column15]],0)</f>
        <v>0</v>
      </c>
      <c r="BO116" s="9">
        <f ca="1">IF(Table2[[#This Row],[Column17]]="gopalganj",Table2[[#This Row],[Column15]],0)</f>
        <v>0</v>
      </c>
      <c r="BP116" s="7">
        <f ca="1">IF(Table2[[#This Row],[Column4]]="teaching",Table2[[#This Row],[Column15]],0)</f>
        <v>71703</v>
      </c>
      <c r="BQ116" s="8">
        <f ca="1">IF(Table2[[#This Row],[Column4]]="health",Table2[[#This Row],[Column15]],0)</f>
        <v>0</v>
      </c>
      <c r="BR116" s="8">
        <f ca="1">IF(Table2[[#This Row],[Column4]]="agriculture",Table2[[#This Row],[Column15]],0)</f>
        <v>0</v>
      </c>
      <c r="BS116" s="8">
        <f ca="1">IF(Table2[[#This Row],[Column4]]="IT",Table2[[#This Row],[Column15]],0)</f>
        <v>0</v>
      </c>
      <c r="BT116" s="8">
        <f ca="1">IF(Table2[[#This Row],[Column4]]="construction",Table2[[#This Row],[Column15]],0)</f>
        <v>0</v>
      </c>
      <c r="BU116" s="9">
        <f ca="1">IF(Table2[[#This Row],[Column4]]="General work",Table2[[#This Row],[Column15]],0)</f>
        <v>0</v>
      </c>
      <c r="BV116" s="19">
        <f ca="1">IF(Table2[[#This Row],[Column27]]&gt;Table2[[#This Row],[Column15]],1,0)</f>
        <v>1</v>
      </c>
      <c r="CC116" s="19">
        <f ca="1">IF(Table2[[#This Row],[Column28]]&gt;$CD$6,Table2[[#This Row],[Column2]],0)</f>
        <v>33</v>
      </c>
    </row>
    <row r="117" spans="2:81" x14ac:dyDescent="0.35">
      <c r="B117">
        <f t="shared" ca="1" si="25"/>
        <v>1</v>
      </c>
      <c r="C117" t="str">
        <f ca="1">IF(B116=1,"men","women")</f>
        <v>men</v>
      </c>
      <c r="D117">
        <f t="shared" ca="1" si="27"/>
        <v>32</v>
      </c>
      <c r="E117">
        <f t="shared" ca="1" si="28"/>
        <v>4</v>
      </c>
      <c r="F117" t="str">
        <f ca="1">VLOOKUP(E117,$K$4:$L$10,2)</f>
        <v>IT</v>
      </c>
      <c r="G117">
        <f t="shared" ca="1" si="29"/>
        <v>2</v>
      </c>
      <c r="H117" t="str">
        <f ca="1">VLOOKUP(G117,$N$4:$O$9,2)</f>
        <v>college</v>
      </c>
      <c r="I117">
        <f t="shared" ca="1" si="30"/>
        <v>3</v>
      </c>
      <c r="J117">
        <f t="shared" ca="1" si="26"/>
        <v>1</v>
      </c>
      <c r="Q117">
        <f t="shared" ca="1" si="31"/>
        <v>50611</v>
      </c>
      <c r="R117">
        <f t="shared" ca="1" si="32"/>
        <v>1</v>
      </c>
      <c r="S117" t="str">
        <f ca="1">VLOOKUP(R117,$Y$7:$Z$20,2)</f>
        <v>bihar</v>
      </c>
      <c r="T117">
        <f t="shared" ca="1" si="36"/>
        <v>253055</v>
      </c>
      <c r="U117">
        <f t="shared" ca="1" si="33"/>
        <v>15859.980460919827</v>
      </c>
      <c r="V117">
        <f t="shared" ca="1" si="37"/>
        <v>32810.510649093696</v>
      </c>
      <c r="W117">
        <f t="shared" ca="1" si="34"/>
        <v>4904</v>
      </c>
      <c r="X117">
        <f t="shared" ca="1" si="38"/>
        <v>32165.648857972472</v>
      </c>
      <c r="AA117">
        <f t="shared" ca="1" si="39"/>
        <v>58447.650378127728</v>
      </c>
      <c r="AB117">
        <f t="shared" ca="1" si="40"/>
        <v>344313.16102722147</v>
      </c>
      <c r="AC117">
        <f t="shared" ca="1" si="41"/>
        <v>52929.629318892301</v>
      </c>
      <c r="AD117">
        <f t="shared" ca="1" si="42"/>
        <v>291383.53170832916</v>
      </c>
      <c r="AF117" s="7">
        <f ca="1">IF(Table2[[#This Row],[Column1]]="men",1,0)</f>
        <v>1</v>
      </c>
      <c r="AG117" s="8">
        <f ca="1">IF(Table2[[#This Row],[Column1]]="women",1,0)</f>
        <v>0</v>
      </c>
      <c r="AH117" s="8"/>
      <c r="AI117" s="8"/>
      <c r="AJ117" s="9"/>
      <c r="AM117" s="7">
        <f ca="1">IF(Table2[[#This Row],[Column4]]="teaching",1,0)</f>
        <v>0</v>
      </c>
      <c r="AN117" s="8">
        <f ca="1">IF(Table2[[#This Row],[Column4]]="health",1,0)</f>
        <v>0</v>
      </c>
      <c r="AO117" s="8">
        <f ca="1">IF(Table2[[#This Row],[Column4]]="agriculture",1,0)</f>
        <v>0</v>
      </c>
      <c r="AP117" s="8">
        <f ca="1">IF(Table2[[#This Row],[Column4]]="IT",1,0)</f>
        <v>1</v>
      </c>
      <c r="AQ117" s="8">
        <f ca="1">IF(Table2[[#This Row],[Column4]]="construction",1,0)</f>
        <v>0</v>
      </c>
      <c r="AR117" s="8">
        <f ca="1">IF(Table2[[#This Row],[Column4]]="General work",1,0)</f>
        <v>0</v>
      </c>
      <c r="AS117" s="9"/>
      <c r="AU117" s="17">
        <f ca="1">Table2[[#This Row],[Column20]]/Table2[[#This Row],[Column8]]</f>
        <v>32810.510649093696</v>
      </c>
      <c r="AW117" s="19">
        <f ca="1">IF(Table2[[#This Row],[Column27]]&gt;$AX$7,1,0)</f>
        <v>0</v>
      </c>
      <c r="AY117" s="21">
        <f ca="1">Table2[[#This Row],[Column19]]/Table2[[#This Row],[Column18]]</f>
        <v>6.2674045013612956E-2</v>
      </c>
      <c r="AZ117" s="7">
        <f t="shared" ca="1" si="35"/>
        <v>1</v>
      </c>
      <c r="BA117" s="8"/>
      <c r="BB117" s="7">
        <f ca="1">IF(Table2[[#This Row],[Column17]]="bihar",Table2[[#This Row],[Column15]],0)</f>
        <v>50611</v>
      </c>
      <c r="BC117" s="8">
        <f ca="1">IF(Table2[[#This Row],[Column17]]="UP",Table2[[#This Row],[Column15]],0)</f>
        <v>0</v>
      </c>
      <c r="BD117" s="8">
        <f ca="1">IF(Table2[[#This Row],[Column17]]="maharashtra",Table2[[#This Row],[Column15]],0)</f>
        <v>0</v>
      </c>
      <c r="BE117" s="8">
        <f ca="1">IF(Table2[[#This Row],[Column17]]="telangana",Table2[[#This Row],[Column15]],0)</f>
        <v>0</v>
      </c>
      <c r="BF117" s="8">
        <f ca="1">IF(Table2[[#This Row],[Column17]]="delhi",Table2[[#This Row],[Column15]],0)</f>
        <v>0</v>
      </c>
      <c r="BG117" s="8">
        <f ca="1">IF(Table2[[#This Row],[Column17]]="goa",Table2[[#This Row],[Column15]],0)</f>
        <v>0</v>
      </c>
      <c r="BH117" s="8">
        <f ca="1">IF(Table2[[#This Row],[Column17]]="kolkata",Table2[[#This Row],[Column15]],0)</f>
        <v>0</v>
      </c>
      <c r="BI117" s="8">
        <f ca="1">IF(Table2[[#This Row],[Column17]]="patna",Table2[[#This Row],[Column15]],0)</f>
        <v>0</v>
      </c>
      <c r="BJ117" s="8">
        <f ca="1">IF(Table2[[#This Row],[Column17]]="simultala",Table2[[#This Row],[Column15]],0)</f>
        <v>0</v>
      </c>
      <c r="BK117" s="8">
        <f ca="1">IF(Table2[[#This Row],[Column17]]="panji",Table2[[#This Row],[Column15]],0)</f>
        <v>0</v>
      </c>
      <c r="BL117" s="8">
        <f ca="1">IF(Table2[[#This Row],[Column17]]="bangalore",Table2[[#This Row],[Column15]],0)</f>
        <v>0</v>
      </c>
      <c r="BM117" s="8">
        <f ca="1">IF(Table2[[#This Row],[Column17]]="florida",Table2[[#This Row],[Column15]],0)</f>
        <v>0</v>
      </c>
      <c r="BN117" s="8">
        <f ca="1">IF(Table2[[#This Row],[Column17]]="valmikinagar",Table2[[#This Row],[Column15]],0)</f>
        <v>0</v>
      </c>
      <c r="BO117" s="9">
        <f ca="1">IF(Table2[[#This Row],[Column17]]="gopalganj",Table2[[#This Row],[Column15]],0)</f>
        <v>0</v>
      </c>
      <c r="BP117" s="7">
        <f ca="1">IF(Table2[[#This Row],[Column4]]="teaching",Table2[[#This Row],[Column15]],0)</f>
        <v>0</v>
      </c>
      <c r="BQ117" s="8">
        <f ca="1">IF(Table2[[#This Row],[Column4]]="health",Table2[[#This Row],[Column15]],0)</f>
        <v>0</v>
      </c>
      <c r="BR117" s="8">
        <f ca="1">IF(Table2[[#This Row],[Column4]]="agriculture",Table2[[#This Row],[Column15]],0)</f>
        <v>0</v>
      </c>
      <c r="BS117" s="8">
        <f ca="1">IF(Table2[[#This Row],[Column4]]="IT",Table2[[#This Row],[Column15]],0)</f>
        <v>50611</v>
      </c>
      <c r="BT117" s="8">
        <f ca="1">IF(Table2[[#This Row],[Column4]]="construction",Table2[[#This Row],[Column15]],0)</f>
        <v>0</v>
      </c>
      <c r="BU117" s="9">
        <f ca="1">IF(Table2[[#This Row],[Column4]]="General work",Table2[[#This Row],[Column15]],0)</f>
        <v>0</v>
      </c>
      <c r="BV117" s="19">
        <f ca="1">IF(Table2[[#This Row],[Column27]]&gt;Table2[[#This Row],[Column15]],1,0)</f>
        <v>1</v>
      </c>
      <c r="CC117" s="19">
        <f ca="1">IF(Table2[[#This Row],[Column28]]&gt;$CD$6,Table2[[#This Row],[Column2]],0)</f>
        <v>32</v>
      </c>
    </row>
    <row r="118" spans="2:81" x14ac:dyDescent="0.35">
      <c r="B118">
        <f t="shared" ca="1" si="25"/>
        <v>2</v>
      </c>
      <c r="C118" t="str">
        <f ca="1">IF(B117=1,"men","women")</f>
        <v>men</v>
      </c>
      <c r="D118">
        <f t="shared" ca="1" si="27"/>
        <v>36</v>
      </c>
      <c r="E118">
        <f t="shared" ca="1" si="28"/>
        <v>4</v>
      </c>
      <c r="F118" t="str">
        <f ca="1">VLOOKUP(E118,$K$4:$L$10,2)</f>
        <v>IT</v>
      </c>
      <c r="G118">
        <f t="shared" ca="1" si="29"/>
        <v>3</v>
      </c>
      <c r="H118" t="str">
        <f ca="1">VLOOKUP(G118,$N$4:$O$9,2)</f>
        <v>university</v>
      </c>
      <c r="I118">
        <f t="shared" ca="1" si="30"/>
        <v>4</v>
      </c>
      <c r="J118">
        <f t="shared" ca="1" si="26"/>
        <v>3</v>
      </c>
      <c r="Q118">
        <f t="shared" ca="1" si="31"/>
        <v>71644</v>
      </c>
      <c r="R118">
        <f t="shared" ca="1" si="32"/>
        <v>14</v>
      </c>
      <c r="S118" t="str">
        <f ca="1">VLOOKUP(R118,$Y$7:$Z$20,2)</f>
        <v>gopalganj</v>
      </c>
      <c r="T118">
        <f t="shared" ca="1" si="36"/>
        <v>214932</v>
      </c>
      <c r="U118">
        <f t="shared" ca="1" si="33"/>
        <v>204665.23971004609</v>
      </c>
      <c r="V118">
        <f t="shared" ca="1" si="37"/>
        <v>177427.49881804822</v>
      </c>
      <c r="W118">
        <f t="shared" ca="1" si="34"/>
        <v>51179</v>
      </c>
      <c r="X118">
        <f t="shared" ca="1" si="38"/>
        <v>16072.001346743264</v>
      </c>
      <c r="AA118">
        <f t="shared" ca="1" si="39"/>
        <v>9102.2537219737824</v>
      </c>
      <c r="AB118">
        <f t="shared" ca="1" si="40"/>
        <v>401461.75254002202</v>
      </c>
      <c r="AC118">
        <f t="shared" ca="1" si="41"/>
        <v>271916.24105678935</v>
      </c>
      <c r="AD118">
        <f t="shared" ca="1" si="42"/>
        <v>129545.51148323267</v>
      </c>
      <c r="AF118" s="7">
        <f ca="1">IF(Table2[[#This Row],[Column1]]="men",1,0)</f>
        <v>1</v>
      </c>
      <c r="AG118" s="8">
        <f ca="1">IF(Table2[[#This Row],[Column1]]="women",1,0)</f>
        <v>0</v>
      </c>
      <c r="AH118" s="8"/>
      <c r="AI118" s="8"/>
      <c r="AJ118" s="9"/>
      <c r="AM118" s="7">
        <f ca="1">IF(Table2[[#This Row],[Column4]]="teaching",1,0)</f>
        <v>0</v>
      </c>
      <c r="AN118" s="8">
        <f ca="1">IF(Table2[[#This Row],[Column4]]="health",1,0)</f>
        <v>0</v>
      </c>
      <c r="AO118" s="8">
        <f ca="1">IF(Table2[[#This Row],[Column4]]="agriculture",1,0)</f>
        <v>0</v>
      </c>
      <c r="AP118" s="8">
        <f ca="1">IF(Table2[[#This Row],[Column4]]="IT",1,0)</f>
        <v>1</v>
      </c>
      <c r="AQ118" s="8">
        <f ca="1">IF(Table2[[#This Row],[Column4]]="construction",1,0)</f>
        <v>0</v>
      </c>
      <c r="AR118" s="8">
        <f ca="1">IF(Table2[[#This Row],[Column4]]="General work",1,0)</f>
        <v>0</v>
      </c>
      <c r="AS118" s="9"/>
      <c r="AU118" s="17">
        <f ca="1">Table2[[#This Row],[Column20]]/Table2[[#This Row],[Column8]]</f>
        <v>59142.49960601607</v>
      </c>
      <c r="AW118" s="19">
        <f ca="1">IF(Table2[[#This Row],[Column27]]&gt;$AX$7,1,0)</f>
        <v>1</v>
      </c>
      <c r="AY118" s="21">
        <f ca="1">Table2[[#This Row],[Column19]]/Table2[[#This Row],[Column18]]</f>
        <v>0.95223251870380443</v>
      </c>
      <c r="AZ118" s="7">
        <f t="shared" ca="1" si="35"/>
        <v>0</v>
      </c>
      <c r="BA118" s="8"/>
      <c r="BB118" s="7">
        <f ca="1">IF(Table2[[#This Row],[Column17]]="bihar",Table2[[#This Row],[Column15]],0)</f>
        <v>0</v>
      </c>
      <c r="BC118" s="8">
        <f ca="1">IF(Table2[[#This Row],[Column17]]="UP",Table2[[#This Row],[Column15]],0)</f>
        <v>0</v>
      </c>
      <c r="BD118" s="8">
        <f ca="1">IF(Table2[[#This Row],[Column17]]="maharashtra",Table2[[#This Row],[Column15]],0)</f>
        <v>0</v>
      </c>
      <c r="BE118" s="8">
        <f ca="1">IF(Table2[[#This Row],[Column17]]="telangana",Table2[[#This Row],[Column15]],0)</f>
        <v>0</v>
      </c>
      <c r="BF118" s="8">
        <f ca="1">IF(Table2[[#This Row],[Column17]]="delhi",Table2[[#This Row],[Column15]],0)</f>
        <v>0</v>
      </c>
      <c r="BG118" s="8">
        <f ca="1">IF(Table2[[#This Row],[Column17]]="goa",Table2[[#This Row],[Column15]],0)</f>
        <v>0</v>
      </c>
      <c r="BH118" s="8">
        <f ca="1">IF(Table2[[#This Row],[Column17]]="kolkata",Table2[[#This Row],[Column15]],0)</f>
        <v>0</v>
      </c>
      <c r="BI118" s="8">
        <f ca="1">IF(Table2[[#This Row],[Column17]]="patna",Table2[[#This Row],[Column15]],0)</f>
        <v>0</v>
      </c>
      <c r="BJ118" s="8">
        <f ca="1">IF(Table2[[#This Row],[Column17]]="simultala",Table2[[#This Row],[Column15]],0)</f>
        <v>0</v>
      </c>
      <c r="BK118" s="8">
        <f ca="1">IF(Table2[[#This Row],[Column17]]="panji",Table2[[#This Row],[Column15]],0)</f>
        <v>0</v>
      </c>
      <c r="BL118" s="8">
        <f ca="1">IF(Table2[[#This Row],[Column17]]="bangalore",Table2[[#This Row],[Column15]],0)</f>
        <v>0</v>
      </c>
      <c r="BM118" s="8">
        <f ca="1">IF(Table2[[#This Row],[Column17]]="florida",Table2[[#This Row],[Column15]],0)</f>
        <v>0</v>
      </c>
      <c r="BN118" s="8">
        <f ca="1">IF(Table2[[#This Row],[Column17]]="valmikinagar",Table2[[#This Row],[Column15]],0)</f>
        <v>0</v>
      </c>
      <c r="BO118" s="9">
        <f ca="1">IF(Table2[[#This Row],[Column17]]="gopalganj",Table2[[#This Row],[Column15]],0)</f>
        <v>71644</v>
      </c>
      <c r="BP118" s="7">
        <f ca="1">IF(Table2[[#This Row],[Column4]]="teaching",Table2[[#This Row],[Column15]],0)</f>
        <v>0</v>
      </c>
      <c r="BQ118" s="8">
        <f ca="1">IF(Table2[[#This Row],[Column4]]="health",Table2[[#This Row],[Column15]],0)</f>
        <v>0</v>
      </c>
      <c r="BR118" s="8">
        <f ca="1">IF(Table2[[#This Row],[Column4]]="agriculture",Table2[[#This Row],[Column15]],0)</f>
        <v>0</v>
      </c>
      <c r="BS118" s="8">
        <f ca="1">IF(Table2[[#This Row],[Column4]]="IT",Table2[[#This Row],[Column15]],0)</f>
        <v>71644</v>
      </c>
      <c r="BT118" s="8">
        <f ca="1">IF(Table2[[#This Row],[Column4]]="construction",Table2[[#This Row],[Column15]],0)</f>
        <v>0</v>
      </c>
      <c r="BU118" s="9">
        <f ca="1">IF(Table2[[#This Row],[Column4]]="General work",Table2[[#This Row],[Column15]],0)</f>
        <v>0</v>
      </c>
      <c r="BV118" s="19">
        <f ca="1">IF(Table2[[#This Row],[Column27]]&gt;Table2[[#This Row],[Column15]],1,0)</f>
        <v>1</v>
      </c>
      <c r="CC118" s="19">
        <f ca="1">IF(Table2[[#This Row],[Column28]]&gt;$CD$6,Table2[[#This Row],[Column2]],0)</f>
        <v>36</v>
      </c>
    </row>
    <row r="119" spans="2:81" x14ac:dyDescent="0.35">
      <c r="B119">
        <f t="shared" ca="1" si="25"/>
        <v>2</v>
      </c>
      <c r="C119" t="str">
        <f ca="1">IF(B118=1,"men","women")</f>
        <v>women</v>
      </c>
      <c r="D119">
        <f t="shared" ca="1" si="27"/>
        <v>37</v>
      </c>
      <c r="E119">
        <f t="shared" ca="1" si="28"/>
        <v>1</v>
      </c>
      <c r="F119" t="str">
        <f ca="1">VLOOKUP(E119,$K$4:$L$10,2)</f>
        <v xml:space="preserve">health </v>
      </c>
      <c r="G119">
        <f t="shared" ca="1" si="29"/>
        <v>2</v>
      </c>
      <c r="H119" t="str">
        <f ca="1">VLOOKUP(G119,$N$4:$O$9,2)</f>
        <v>college</v>
      </c>
      <c r="I119">
        <f t="shared" ca="1" si="30"/>
        <v>0</v>
      </c>
      <c r="J119">
        <f t="shared" ca="1" si="26"/>
        <v>2</v>
      </c>
      <c r="Q119">
        <f t="shared" ca="1" si="31"/>
        <v>41361</v>
      </c>
      <c r="R119">
        <f t="shared" ca="1" si="32"/>
        <v>4</v>
      </c>
      <c r="S119" t="str">
        <f ca="1">VLOOKUP(R119,$Y$7:$Z$20,2)</f>
        <v>telangana</v>
      </c>
      <c r="T119">
        <f t="shared" ca="1" si="36"/>
        <v>165444</v>
      </c>
      <c r="U119">
        <f t="shared" ca="1" si="33"/>
        <v>12846.565651945328</v>
      </c>
      <c r="V119">
        <f t="shared" ca="1" si="37"/>
        <v>4748.7643764138156</v>
      </c>
      <c r="W119">
        <f t="shared" ca="1" si="34"/>
        <v>742</v>
      </c>
      <c r="X119">
        <f t="shared" ca="1" si="38"/>
        <v>11461.975754172126</v>
      </c>
      <c r="AA119">
        <f t="shared" ca="1" si="39"/>
        <v>60697.699203180717</v>
      </c>
      <c r="AB119">
        <f t="shared" ca="1" si="40"/>
        <v>230890.46357959451</v>
      </c>
      <c r="AC119">
        <f t="shared" ca="1" si="41"/>
        <v>25050.541406117452</v>
      </c>
      <c r="AD119">
        <f t="shared" ca="1" si="42"/>
        <v>205839.92217347707</v>
      </c>
      <c r="AF119" s="7">
        <f ca="1">IF(Table2[[#This Row],[Column1]]="men",1,0)</f>
        <v>0</v>
      </c>
      <c r="AG119" s="8">
        <f ca="1">IF(Table2[[#This Row],[Column1]]="women",1,0)</f>
        <v>1</v>
      </c>
      <c r="AH119" s="8"/>
      <c r="AI119" s="8"/>
      <c r="AJ119" s="9"/>
      <c r="AM119" s="7">
        <f ca="1">IF(Table2[[#This Row],[Column4]]="teaching",1,0)</f>
        <v>0</v>
      </c>
      <c r="AN119" s="8">
        <f ca="1">IF(Table2[[#This Row],[Column4]]="health",1,0)</f>
        <v>0</v>
      </c>
      <c r="AO119" s="8">
        <f ca="1">IF(Table2[[#This Row],[Column4]]="agriculture",1,0)</f>
        <v>0</v>
      </c>
      <c r="AP119" s="8">
        <f ca="1">IF(Table2[[#This Row],[Column4]]="IT",1,0)</f>
        <v>0</v>
      </c>
      <c r="AQ119" s="8">
        <f ca="1">IF(Table2[[#This Row],[Column4]]="construction",1,0)</f>
        <v>0</v>
      </c>
      <c r="AR119" s="8">
        <f ca="1">IF(Table2[[#This Row],[Column4]]="General work",1,0)</f>
        <v>0</v>
      </c>
      <c r="AS119" s="9"/>
      <c r="AU119" s="17">
        <f ca="1">Table2[[#This Row],[Column20]]/Table2[[#This Row],[Column8]]</f>
        <v>2374.3821882069078</v>
      </c>
      <c r="AW119" s="19">
        <f ca="1">IF(Table2[[#This Row],[Column27]]&gt;$AX$7,1,0)</f>
        <v>0</v>
      </c>
      <c r="AY119" s="21">
        <f ca="1">Table2[[#This Row],[Column19]]/Table2[[#This Row],[Column18]]</f>
        <v>7.7649027175027974E-2</v>
      </c>
      <c r="AZ119" s="7">
        <f t="shared" ca="1" si="35"/>
        <v>1</v>
      </c>
      <c r="BA119" s="8"/>
      <c r="BB119" s="7">
        <f ca="1">IF(Table2[[#This Row],[Column17]]="bihar",Table2[[#This Row],[Column15]],0)</f>
        <v>0</v>
      </c>
      <c r="BC119" s="8">
        <f ca="1">IF(Table2[[#This Row],[Column17]]="UP",Table2[[#This Row],[Column15]],0)</f>
        <v>0</v>
      </c>
      <c r="BD119" s="8">
        <f ca="1">IF(Table2[[#This Row],[Column17]]="maharashtra",Table2[[#This Row],[Column15]],0)</f>
        <v>0</v>
      </c>
      <c r="BE119" s="8">
        <f ca="1">IF(Table2[[#This Row],[Column17]]="telangana",Table2[[#This Row],[Column15]],0)</f>
        <v>41361</v>
      </c>
      <c r="BF119" s="8">
        <f ca="1">IF(Table2[[#This Row],[Column17]]="delhi",Table2[[#This Row],[Column15]],0)</f>
        <v>0</v>
      </c>
      <c r="BG119" s="8">
        <f ca="1">IF(Table2[[#This Row],[Column17]]="goa",Table2[[#This Row],[Column15]],0)</f>
        <v>0</v>
      </c>
      <c r="BH119" s="8">
        <f ca="1">IF(Table2[[#This Row],[Column17]]="kolkata",Table2[[#This Row],[Column15]],0)</f>
        <v>0</v>
      </c>
      <c r="BI119" s="8">
        <f ca="1">IF(Table2[[#This Row],[Column17]]="patna",Table2[[#This Row],[Column15]],0)</f>
        <v>0</v>
      </c>
      <c r="BJ119" s="8">
        <f ca="1">IF(Table2[[#This Row],[Column17]]="simultala",Table2[[#This Row],[Column15]],0)</f>
        <v>0</v>
      </c>
      <c r="BK119" s="8">
        <f ca="1">IF(Table2[[#This Row],[Column17]]="panji",Table2[[#This Row],[Column15]],0)</f>
        <v>0</v>
      </c>
      <c r="BL119" s="8">
        <f ca="1">IF(Table2[[#This Row],[Column17]]="bangalore",Table2[[#This Row],[Column15]],0)</f>
        <v>0</v>
      </c>
      <c r="BM119" s="8">
        <f ca="1">IF(Table2[[#This Row],[Column17]]="florida",Table2[[#This Row],[Column15]],0)</f>
        <v>0</v>
      </c>
      <c r="BN119" s="8">
        <f ca="1">IF(Table2[[#This Row],[Column17]]="valmikinagar",Table2[[#This Row],[Column15]],0)</f>
        <v>0</v>
      </c>
      <c r="BO119" s="9">
        <f ca="1">IF(Table2[[#This Row],[Column17]]="gopalganj",Table2[[#This Row],[Column15]],0)</f>
        <v>0</v>
      </c>
      <c r="BP119" s="7">
        <f ca="1">IF(Table2[[#This Row],[Column4]]="teaching",Table2[[#This Row],[Column15]],0)</f>
        <v>0</v>
      </c>
      <c r="BQ119" s="8">
        <f ca="1">IF(Table2[[#This Row],[Column4]]="health",Table2[[#This Row],[Column15]],0)</f>
        <v>0</v>
      </c>
      <c r="BR119" s="8">
        <f ca="1">IF(Table2[[#This Row],[Column4]]="agriculture",Table2[[#This Row],[Column15]],0)</f>
        <v>0</v>
      </c>
      <c r="BS119" s="8">
        <f ca="1">IF(Table2[[#This Row],[Column4]]="IT",Table2[[#This Row],[Column15]],0)</f>
        <v>0</v>
      </c>
      <c r="BT119" s="8">
        <f ca="1">IF(Table2[[#This Row],[Column4]]="construction",Table2[[#This Row],[Column15]],0)</f>
        <v>0</v>
      </c>
      <c r="BU119" s="9">
        <f ca="1">IF(Table2[[#This Row],[Column4]]="General work",Table2[[#This Row],[Column15]],0)</f>
        <v>0</v>
      </c>
      <c r="BV119" s="19">
        <f ca="1">IF(Table2[[#This Row],[Column27]]&gt;Table2[[#This Row],[Column15]],1,0)</f>
        <v>0</v>
      </c>
      <c r="CC119" s="19">
        <f ca="1">IF(Table2[[#This Row],[Column28]]&gt;$CD$6,Table2[[#This Row],[Column2]],0)</f>
        <v>37</v>
      </c>
    </row>
    <row r="120" spans="2:81" x14ac:dyDescent="0.35">
      <c r="B120">
        <f t="shared" ca="1" si="25"/>
        <v>1</v>
      </c>
      <c r="C120" t="str">
        <f ca="1">IF(B119=1,"men","women")</f>
        <v>women</v>
      </c>
      <c r="D120">
        <f t="shared" ca="1" si="27"/>
        <v>37</v>
      </c>
      <c r="E120">
        <f t="shared" ca="1" si="28"/>
        <v>2</v>
      </c>
      <c r="F120" t="str">
        <f ca="1">VLOOKUP(E120,$K$4:$L$10,2)</f>
        <v>construction</v>
      </c>
      <c r="G120">
        <f t="shared" ca="1" si="29"/>
        <v>3</v>
      </c>
      <c r="H120" t="str">
        <f ca="1">VLOOKUP(G120,$N$4:$O$9,2)</f>
        <v>university</v>
      </c>
      <c r="I120">
        <f t="shared" ca="1" si="30"/>
        <v>1</v>
      </c>
      <c r="J120">
        <f t="shared" ca="1" si="26"/>
        <v>1</v>
      </c>
      <c r="Q120">
        <f t="shared" ca="1" si="31"/>
        <v>48182</v>
      </c>
      <c r="R120">
        <f t="shared" ca="1" si="32"/>
        <v>2</v>
      </c>
      <c r="S120" t="str">
        <f ca="1">VLOOKUP(R120,$Y$7:$Z$20,2)</f>
        <v>up</v>
      </c>
      <c r="T120">
        <f t="shared" ca="1" si="36"/>
        <v>144546</v>
      </c>
      <c r="U120">
        <f t="shared" ca="1" si="33"/>
        <v>141914.33209449169</v>
      </c>
      <c r="V120">
        <f t="shared" ca="1" si="37"/>
        <v>6234.1605157369695</v>
      </c>
      <c r="W120">
        <f t="shared" ca="1" si="34"/>
        <v>5052</v>
      </c>
      <c r="X120">
        <f t="shared" ca="1" si="38"/>
        <v>6849.8514870242134</v>
      </c>
      <c r="AA120">
        <f t="shared" ca="1" si="39"/>
        <v>34624.738446569194</v>
      </c>
      <c r="AB120">
        <f t="shared" ca="1" si="40"/>
        <v>185404.89896230615</v>
      </c>
      <c r="AC120">
        <f t="shared" ca="1" si="41"/>
        <v>153816.18358151591</v>
      </c>
      <c r="AD120">
        <f t="shared" ca="1" si="42"/>
        <v>31588.715380790236</v>
      </c>
      <c r="AF120" s="7">
        <f ca="1">IF(Table2[[#This Row],[Column1]]="men",1,0)</f>
        <v>0</v>
      </c>
      <c r="AG120" s="8">
        <f ca="1">IF(Table2[[#This Row],[Column1]]="women",1,0)</f>
        <v>1</v>
      </c>
      <c r="AH120" s="8"/>
      <c r="AI120" s="8"/>
      <c r="AJ120" s="9"/>
      <c r="AM120" s="7">
        <f ca="1">IF(Table2[[#This Row],[Column4]]="teaching",1,0)</f>
        <v>0</v>
      </c>
      <c r="AN120" s="8">
        <f ca="1">IF(Table2[[#This Row],[Column4]]="health",1,0)</f>
        <v>0</v>
      </c>
      <c r="AO120" s="8">
        <f ca="1">IF(Table2[[#This Row],[Column4]]="agriculture",1,0)</f>
        <v>0</v>
      </c>
      <c r="AP120" s="8">
        <f ca="1">IF(Table2[[#This Row],[Column4]]="IT",1,0)</f>
        <v>0</v>
      </c>
      <c r="AQ120" s="8">
        <f ca="1">IF(Table2[[#This Row],[Column4]]="construction",1,0)</f>
        <v>1</v>
      </c>
      <c r="AR120" s="8">
        <f ca="1">IF(Table2[[#This Row],[Column4]]="General work",1,0)</f>
        <v>0</v>
      </c>
      <c r="AS120" s="9"/>
      <c r="AU120" s="17">
        <f ca="1">Table2[[#This Row],[Column20]]/Table2[[#This Row],[Column8]]</f>
        <v>6234.1605157369695</v>
      </c>
      <c r="AW120" s="19">
        <f ca="1">IF(Table2[[#This Row],[Column27]]&gt;$AX$7,1,0)</f>
        <v>1</v>
      </c>
      <c r="AY120" s="21">
        <f ca="1">Table2[[#This Row],[Column19]]/Table2[[#This Row],[Column18]]</f>
        <v>0.98179356118115824</v>
      </c>
      <c r="AZ120" s="7">
        <f t="shared" ca="1" si="35"/>
        <v>0</v>
      </c>
      <c r="BA120" s="8"/>
      <c r="BB120" s="7">
        <f ca="1">IF(Table2[[#This Row],[Column17]]="bihar",Table2[[#This Row],[Column15]],0)</f>
        <v>0</v>
      </c>
      <c r="BC120" s="8">
        <f ca="1">IF(Table2[[#This Row],[Column17]]="UP",Table2[[#This Row],[Column15]],0)</f>
        <v>48182</v>
      </c>
      <c r="BD120" s="8">
        <f ca="1">IF(Table2[[#This Row],[Column17]]="maharashtra",Table2[[#This Row],[Column15]],0)</f>
        <v>0</v>
      </c>
      <c r="BE120" s="8">
        <f ca="1">IF(Table2[[#This Row],[Column17]]="telangana",Table2[[#This Row],[Column15]],0)</f>
        <v>0</v>
      </c>
      <c r="BF120" s="8">
        <f ca="1">IF(Table2[[#This Row],[Column17]]="delhi",Table2[[#This Row],[Column15]],0)</f>
        <v>0</v>
      </c>
      <c r="BG120" s="8">
        <f ca="1">IF(Table2[[#This Row],[Column17]]="goa",Table2[[#This Row],[Column15]],0)</f>
        <v>0</v>
      </c>
      <c r="BH120" s="8">
        <f ca="1">IF(Table2[[#This Row],[Column17]]="kolkata",Table2[[#This Row],[Column15]],0)</f>
        <v>0</v>
      </c>
      <c r="BI120" s="8">
        <f ca="1">IF(Table2[[#This Row],[Column17]]="patna",Table2[[#This Row],[Column15]],0)</f>
        <v>0</v>
      </c>
      <c r="BJ120" s="8">
        <f ca="1">IF(Table2[[#This Row],[Column17]]="simultala",Table2[[#This Row],[Column15]],0)</f>
        <v>0</v>
      </c>
      <c r="BK120" s="8">
        <f ca="1">IF(Table2[[#This Row],[Column17]]="panji",Table2[[#This Row],[Column15]],0)</f>
        <v>0</v>
      </c>
      <c r="BL120" s="8">
        <f ca="1">IF(Table2[[#This Row],[Column17]]="bangalore",Table2[[#This Row],[Column15]],0)</f>
        <v>0</v>
      </c>
      <c r="BM120" s="8">
        <f ca="1">IF(Table2[[#This Row],[Column17]]="florida",Table2[[#This Row],[Column15]],0)</f>
        <v>0</v>
      </c>
      <c r="BN120" s="8">
        <f ca="1">IF(Table2[[#This Row],[Column17]]="valmikinagar",Table2[[#This Row],[Column15]],0)</f>
        <v>0</v>
      </c>
      <c r="BO120" s="9">
        <f ca="1">IF(Table2[[#This Row],[Column17]]="gopalganj",Table2[[#This Row],[Column15]],0)</f>
        <v>0</v>
      </c>
      <c r="BP120" s="7">
        <f ca="1">IF(Table2[[#This Row],[Column4]]="teaching",Table2[[#This Row],[Column15]],0)</f>
        <v>0</v>
      </c>
      <c r="BQ120" s="8">
        <f ca="1">IF(Table2[[#This Row],[Column4]]="health",Table2[[#This Row],[Column15]],0)</f>
        <v>0</v>
      </c>
      <c r="BR120" s="8">
        <f ca="1">IF(Table2[[#This Row],[Column4]]="agriculture",Table2[[#This Row],[Column15]],0)</f>
        <v>0</v>
      </c>
      <c r="BS120" s="8">
        <f ca="1">IF(Table2[[#This Row],[Column4]]="IT",Table2[[#This Row],[Column15]],0)</f>
        <v>0</v>
      </c>
      <c r="BT120" s="8">
        <f ca="1">IF(Table2[[#This Row],[Column4]]="construction",Table2[[#This Row],[Column15]],0)</f>
        <v>48182</v>
      </c>
      <c r="BU120" s="9">
        <f ca="1">IF(Table2[[#This Row],[Column4]]="General work",Table2[[#This Row],[Column15]],0)</f>
        <v>0</v>
      </c>
      <c r="BV120" s="19">
        <f ca="1">IF(Table2[[#This Row],[Column27]]&gt;Table2[[#This Row],[Column15]],1,0)</f>
        <v>1</v>
      </c>
      <c r="CC120" s="19">
        <f ca="1">IF(Table2[[#This Row],[Column28]]&gt;$CD$6,Table2[[#This Row],[Column2]],0)</f>
        <v>37</v>
      </c>
    </row>
    <row r="121" spans="2:81" x14ac:dyDescent="0.35">
      <c r="B121">
        <f t="shared" ca="1" si="25"/>
        <v>1</v>
      </c>
      <c r="C121" t="str">
        <f ca="1">IF(B120=1,"men","women")</f>
        <v>men</v>
      </c>
      <c r="D121">
        <f t="shared" ca="1" si="27"/>
        <v>42</v>
      </c>
      <c r="E121">
        <f t="shared" ca="1" si="28"/>
        <v>6</v>
      </c>
      <c r="F121" t="str">
        <f ca="1">VLOOKUP(E121,$K$4:$L$10,2)</f>
        <v>agriculture</v>
      </c>
      <c r="G121">
        <f t="shared" ca="1" si="29"/>
        <v>5</v>
      </c>
      <c r="H121" t="str">
        <f ca="1">VLOOKUP(G121,$N$4:$O$9,2)</f>
        <v>other</v>
      </c>
      <c r="I121">
        <f t="shared" ca="1" si="30"/>
        <v>3</v>
      </c>
      <c r="J121">
        <f t="shared" ca="1" si="26"/>
        <v>2</v>
      </c>
      <c r="Q121">
        <f t="shared" ca="1" si="31"/>
        <v>25767</v>
      </c>
      <c r="R121">
        <f t="shared" ca="1" si="32"/>
        <v>8</v>
      </c>
      <c r="S121" t="str">
        <f ca="1">VLOOKUP(R121,$Y$7:$Z$20,2)</f>
        <v>patna</v>
      </c>
      <c r="T121">
        <f t="shared" ca="1" si="36"/>
        <v>154602</v>
      </c>
      <c r="U121">
        <f t="shared" ca="1" si="33"/>
        <v>56149.845849136698</v>
      </c>
      <c r="V121">
        <f t="shared" ca="1" si="37"/>
        <v>10539.57767531981</v>
      </c>
      <c r="W121">
        <f t="shared" ca="1" si="34"/>
        <v>7392</v>
      </c>
      <c r="X121">
        <f t="shared" ca="1" si="38"/>
        <v>35094.550787878827</v>
      </c>
      <c r="AA121">
        <f t="shared" ca="1" si="39"/>
        <v>6780.1607331901814</v>
      </c>
      <c r="AB121">
        <f t="shared" ca="1" si="40"/>
        <v>171921.73840850999</v>
      </c>
      <c r="AC121">
        <f t="shared" ca="1" si="41"/>
        <v>98636.396637015525</v>
      </c>
      <c r="AD121">
        <f t="shared" ca="1" si="42"/>
        <v>73285.341771494466</v>
      </c>
      <c r="AF121" s="7">
        <f ca="1">IF(Table2[[#This Row],[Column1]]="men",1,0)</f>
        <v>1</v>
      </c>
      <c r="AG121" s="8">
        <f ca="1">IF(Table2[[#This Row],[Column1]]="women",1,0)</f>
        <v>0</v>
      </c>
      <c r="AH121" s="8"/>
      <c r="AI121" s="8"/>
      <c r="AJ121" s="9"/>
      <c r="AM121" s="7">
        <f ca="1">IF(Table2[[#This Row],[Column4]]="teaching",1,0)</f>
        <v>0</v>
      </c>
      <c r="AN121" s="8">
        <f ca="1">IF(Table2[[#This Row],[Column4]]="health",1,0)</f>
        <v>0</v>
      </c>
      <c r="AO121" s="8">
        <f ca="1">IF(Table2[[#This Row],[Column4]]="agriculture",1,0)</f>
        <v>1</v>
      </c>
      <c r="AP121" s="8">
        <f ca="1">IF(Table2[[#This Row],[Column4]]="IT",1,0)</f>
        <v>0</v>
      </c>
      <c r="AQ121" s="8">
        <f ca="1">IF(Table2[[#This Row],[Column4]]="construction",1,0)</f>
        <v>0</v>
      </c>
      <c r="AR121" s="8">
        <f ca="1">IF(Table2[[#This Row],[Column4]]="General work",1,0)</f>
        <v>0</v>
      </c>
      <c r="AS121" s="9"/>
      <c r="AU121" s="17">
        <f ca="1">Table2[[#This Row],[Column20]]/Table2[[#This Row],[Column8]]</f>
        <v>5269.7888376599049</v>
      </c>
      <c r="AW121" s="19">
        <f ca="1">IF(Table2[[#This Row],[Column27]]&gt;$AX$7,1,0)</f>
        <v>0</v>
      </c>
      <c r="AY121" s="21">
        <f ca="1">Table2[[#This Row],[Column19]]/Table2[[#This Row],[Column18]]</f>
        <v>0.36318964728229064</v>
      </c>
      <c r="AZ121" s="7">
        <f t="shared" ca="1" si="35"/>
        <v>0</v>
      </c>
      <c r="BA121" s="8"/>
      <c r="BB121" s="7">
        <f ca="1">IF(Table2[[#This Row],[Column17]]="bihar",Table2[[#This Row],[Column15]],0)</f>
        <v>0</v>
      </c>
      <c r="BC121" s="8">
        <f ca="1">IF(Table2[[#This Row],[Column17]]="UP",Table2[[#This Row],[Column15]],0)</f>
        <v>0</v>
      </c>
      <c r="BD121" s="8">
        <f ca="1">IF(Table2[[#This Row],[Column17]]="maharashtra",Table2[[#This Row],[Column15]],0)</f>
        <v>0</v>
      </c>
      <c r="BE121" s="8">
        <f ca="1">IF(Table2[[#This Row],[Column17]]="telangana",Table2[[#This Row],[Column15]],0)</f>
        <v>0</v>
      </c>
      <c r="BF121" s="8">
        <f ca="1">IF(Table2[[#This Row],[Column17]]="delhi",Table2[[#This Row],[Column15]],0)</f>
        <v>0</v>
      </c>
      <c r="BG121" s="8">
        <f ca="1">IF(Table2[[#This Row],[Column17]]="goa",Table2[[#This Row],[Column15]],0)</f>
        <v>0</v>
      </c>
      <c r="BH121" s="8">
        <f ca="1">IF(Table2[[#This Row],[Column17]]="kolkata",Table2[[#This Row],[Column15]],0)</f>
        <v>0</v>
      </c>
      <c r="BI121" s="8">
        <f ca="1">IF(Table2[[#This Row],[Column17]]="patna",Table2[[#This Row],[Column15]],0)</f>
        <v>25767</v>
      </c>
      <c r="BJ121" s="8">
        <f ca="1">IF(Table2[[#This Row],[Column17]]="simultala",Table2[[#This Row],[Column15]],0)</f>
        <v>0</v>
      </c>
      <c r="BK121" s="8">
        <f ca="1">IF(Table2[[#This Row],[Column17]]="panji",Table2[[#This Row],[Column15]],0)</f>
        <v>0</v>
      </c>
      <c r="BL121" s="8">
        <f ca="1">IF(Table2[[#This Row],[Column17]]="bangalore",Table2[[#This Row],[Column15]],0)</f>
        <v>0</v>
      </c>
      <c r="BM121" s="8">
        <f ca="1">IF(Table2[[#This Row],[Column17]]="florida",Table2[[#This Row],[Column15]],0)</f>
        <v>0</v>
      </c>
      <c r="BN121" s="8">
        <f ca="1">IF(Table2[[#This Row],[Column17]]="valmikinagar",Table2[[#This Row],[Column15]],0)</f>
        <v>0</v>
      </c>
      <c r="BO121" s="9">
        <f ca="1">IF(Table2[[#This Row],[Column17]]="gopalganj",Table2[[#This Row],[Column15]],0)</f>
        <v>0</v>
      </c>
      <c r="BP121" s="7">
        <f ca="1">IF(Table2[[#This Row],[Column4]]="teaching",Table2[[#This Row],[Column15]],0)</f>
        <v>0</v>
      </c>
      <c r="BQ121" s="8">
        <f ca="1">IF(Table2[[#This Row],[Column4]]="health",Table2[[#This Row],[Column15]],0)</f>
        <v>0</v>
      </c>
      <c r="BR121" s="8">
        <f ca="1">IF(Table2[[#This Row],[Column4]]="agriculture",Table2[[#This Row],[Column15]],0)</f>
        <v>25767</v>
      </c>
      <c r="BS121" s="8">
        <f ca="1">IF(Table2[[#This Row],[Column4]]="IT",Table2[[#This Row],[Column15]],0)</f>
        <v>0</v>
      </c>
      <c r="BT121" s="8">
        <f ca="1">IF(Table2[[#This Row],[Column4]]="construction",Table2[[#This Row],[Column15]],0)</f>
        <v>0</v>
      </c>
      <c r="BU121" s="9">
        <f ca="1">IF(Table2[[#This Row],[Column4]]="General work",Table2[[#This Row],[Column15]],0)</f>
        <v>0</v>
      </c>
      <c r="BV121" s="19">
        <f ca="1">IF(Table2[[#This Row],[Column27]]&gt;Table2[[#This Row],[Column15]],1,0)</f>
        <v>1</v>
      </c>
      <c r="CC121" s="19">
        <f ca="1">IF(Table2[[#This Row],[Column28]]&gt;$CD$6,Table2[[#This Row],[Column2]],0)</f>
        <v>42</v>
      </c>
    </row>
    <row r="122" spans="2:81" x14ac:dyDescent="0.35">
      <c r="B122">
        <f t="shared" ca="1" si="25"/>
        <v>2</v>
      </c>
      <c r="C122" t="str">
        <f ca="1">IF(B121=1,"men","women")</f>
        <v>men</v>
      </c>
      <c r="D122">
        <f t="shared" ca="1" si="27"/>
        <v>29</v>
      </c>
      <c r="E122">
        <f t="shared" ca="1" si="28"/>
        <v>6</v>
      </c>
      <c r="F122" t="str">
        <f ca="1">VLOOKUP(E122,$K$4:$L$10,2)</f>
        <v>agriculture</v>
      </c>
      <c r="G122">
        <f t="shared" ca="1" si="29"/>
        <v>4</v>
      </c>
      <c r="H122" t="str">
        <f ca="1">VLOOKUP(G122,$N$4:$O$9,2)</f>
        <v>technical</v>
      </c>
      <c r="I122">
        <f t="shared" ca="1" si="30"/>
        <v>1</v>
      </c>
      <c r="J122">
        <f t="shared" ca="1" si="26"/>
        <v>3</v>
      </c>
      <c r="Q122">
        <f t="shared" ca="1" si="31"/>
        <v>52260</v>
      </c>
      <c r="R122">
        <f t="shared" ca="1" si="32"/>
        <v>14</v>
      </c>
      <c r="S122" t="str">
        <f ca="1">VLOOKUP(R122,$Y$7:$Z$20,2)</f>
        <v>gopalganj</v>
      </c>
      <c r="T122">
        <f t="shared" ca="1" si="36"/>
        <v>261300</v>
      </c>
      <c r="U122">
        <f t="shared" ca="1" si="33"/>
        <v>90784.350530691358</v>
      </c>
      <c r="V122">
        <f t="shared" ca="1" si="37"/>
        <v>67811.656431679497</v>
      </c>
      <c r="W122">
        <f t="shared" ca="1" si="34"/>
        <v>29464</v>
      </c>
      <c r="X122">
        <f t="shared" ca="1" si="38"/>
        <v>70352.550667849675</v>
      </c>
      <c r="AA122">
        <f t="shared" ca="1" si="39"/>
        <v>57976.665111395057</v>
      </c>
      <c r="AB122">
        <f t="shared" ca="1" si="40"/>
        <v>387088.32154307456</v>
      </c>
      <c r="AC122">
        <f t="shared" ca="1" si="41"/>
        <v>190600.90119854105</v>
      </c>
      <c r="AD122">
        <f t="shared" ca="1" si="42"/>
        <v>196487.42034453352</v>
      </c>
      <c r="AF122" s="7">
        <f ca="1">IF(Table2[[#This Row],[Column1]]="men",1,0)</f>
        <v>1</v>
      </c>
      <c r="AG122" s="8">
        <f ca="1">IF(Table2[[#This Row],[Column1]]="women",1,0)</f>
        <v>0</v>
      </c>
      <c r="AH122" s="8"/>
      <c r="AI122" s="8"/>
      <c r="AJ122" s="9"/>
      <c r="AM122" s="7">
        <f ca="1">IF(Table2[[#This Row],[Column4]]="teaching",1,0)</f>
        <v>0</v>
      </c>
      <c r="AN122" s="8">
        <f ca="1">IF(Table2[[#This Row],[Column4]]="health",1,0)</f>
        <v>0</v>
      </c>
      <c r="AO122" s="8">
        <f ca="1">IF(Table2[[#This Row],[Column4]]="agriculture",1,0)</f>
        <v>1</v>
      </c>
      <c r="AP122" s="8">
        <f ca="1">IF(Table2[[#This Row],[Column4]]="IT",1,0)</f>
        <v>0</v>
      </c>
      <c r="AQ122" s="8">
        <f ca="1">IF(Table2[[#This Row],[Column4]]="construction",1,0)</f>
        <v>0</v>
      </c>
      <c r="AR122" s="8">
        <f ca="1">IF(Table2[[#This Row],[Column4]]="General work",1,0)</f>
        <v>0</v>
      </c>
      <c r="AS122" s="9"/>
      <c r="AU122" s="17">
        <f ca="1">Table2[[#This Row],[Column20]]/Table2[[#This Row],[Column8]]</f>
        <v>22603.8854772265</v>
      </c>
      <c r="AW122" s="19">
        <f ca="1">IF(Table2[[#This Row],[Column27]]&gt;$AX$7,1,0)</f>
        <v>1</v>
      </c>
      <c r="AY122" s="21">
        <f ca="1">Table2[[#This Row],[Column19]]/Table2[[#This Row],[Column18]]</f>
        <v>0.34743341190467414</v>
      </c>
      <c r="AZ122" s="7">
        <f t="shared" ca="1" si="35"/>
        <v>0</v>
      </c>
      <c r="BA122" s="8"/>
      <c r="BB122" s="7">
        <f ca="1">IF(Table2[[#This Row],[Column17]]="bihar",Table2[[#This Row],[Column15]],0)</f>
        <v>0</v>
      </c>
      <c r="BC122" s="8">
        <f ca="1">IF(Table2[[#This Row],[Column17]]="UP",Table2[[#This Row],[Column15]],0)</f>
        <v>0</v>
      </c>
      <c r="BD122" s="8">
        <f ca="1">IF(Table2[[#This Row],[Column17]]="maharashtra",Table2[[#This Row],[Column15]],0)</f>
        <v>0</v>
      </c>
      <c r="BE122" s="8">
        <f ca="1">IF(Table2[[#This Row],[Column17]]="telangana",Table2[[#This Row],[Column15]],0)</f>
        <v>0</v>
      </c>
      <c r="BF122" s="8">
        <f ca="1">IF(Table2[[#This Row],[Column17]]="delhi",Table2[[#This Row],[Column15]],0)</f>
        <v>0</v>
      </c>
      <c r="BG122" s="8">
        <f ca="1">IF(Table2[[#This Row],[Column17]]="goa",Table2[[#This Row],[Column15]],0)</f>
        <v>0</v>
      </c>
      <c r="BH122" s="8">
        <f ca="1">IF(Table2[[#This Row],[Column17]]="kolkata",Table2[[#This Row],[Column15]],0)</f>
        <v>0</v>
      </c>
      <c r="BI122" s="8">
        <f ca="1">IF(Table2[[#This Row],[Column17]]="patna",Table2[[#This Row],[Column15]],0)</f>
        <v>0</v>
      </c>
      <c r="BJ122" s="8">
        <f ca="1">IF(Table2[[#This Row],[Column17]]="simultala",Table2[[#This Row],[Column15]],0)</f>
        <v>0</v>
      </c>
      <c r="BK122" s="8">
        <f ca="1">IF(Table2[[#This Row],[Column17]]="panji",Table2[[#This Row],[Column15]],0)</f>
        <v>0</v>
      </c>
      <c r="BL122" s="8">
        <f ca="1">IF(Table2[[#This Row],[Column17]]="bangalore",Table2[[#This Row],[Column15]],0)</f>
        <v>0</v>
      </c>
      <c r="BM122" s="8">
        <f ca="1">IF(Table2[[#This Row],[Column17]]="florida",Table2[[#This Row],[Column15]],0)</f>
        <v>0</v>
      </c>
      <c r="BN122" s="8">
        <f ca="1">IF(Table2[[#This Row],[Column17]]="valmikinagar",Table2[[#This Row],[Column15]],0)</f>
        <v>0</v>
      </c>
      <c r="BO122" s="9">
        <f ca="1">IF(Table2[[#This Row],[Column17]]="gopalganj",Table2[[#This Row],[Column15]],0)</f>
        <v>52260</v>
      </c>
      <c r="BP122" s="7">
        <f ca="1">IF(Table2[[#This Row],[Column4]]="teaching",Table2[[#This Row],[Column15]],0)</f>
        <v>0</v>
      </c>
      <c r="BQ122" s="8">
        <f ca="1">IF(Table2[[#This Row],[Column4]]="health",Table2[[#This Row],[Column15]],0)</f>
        <v>0</v>
      </c>
      <c r="BR122" s="8">
        <f ca="1">IF(Table2[[#This Row],[Column4]]="agriculture",Table2[[#This Row],[Column15]],0)</f>
        <v>52260</v>
      </c>
      <c r="BS122" s="8">
        <f ca="1">IF(Table2[[#This Row],[Column4]]="IT",Table2[[#This Row],[Column15]],0)</f>
        <v>0</v>
      </c>
      <c r="BT122" s="8">
        <f ca="1">IF(Table2[[#This Row],[Column4]]="construction",Table2[[#This Row],[Column15]],0)</f>
        <v>0</v>
      </c>
      <c r="BU122" s="9">
        <f ca="1">IF(Table2[[#This Row],[Column4]]="General work",Table2[[#This Row],[Column15]],0)</f>
        <v>0</v>
      </c>
      <c r="BV122" s="19">
        <f ca="1">IF(Table2[[#This Row],[Column27]]&gt;Table2[[#This Row],[Column15]],1,0)</f>
        <v>1</v>
      </c>
      <c r="CC122" s="19">
        <f ca="1">IF(Table2[[#This Row],[Column28]]&gt;$CD$6,Table2[[#This Row],[Column2]],0)</f>
        <v>29</v>
      </c>
    </row>
    <row r="123" spans="2:81" x14ac:dyDescent="0.35">
      <c r="B123">
        <f t="shared" ca="1" si="25"/>
        <v>1</v>
      </c>
      <c r="C123" t="str">
        <f ca="1">IF(B122=1,"men","women")</f>
        <v>women</v>
      </c>
      <c r="D123">
        <f t="shared" ca="1" si="27"/>
        <v>26</v>
      </c>
      <c r="E123">
        <f t="shared" ca="1" si="28"/>
        <v>2</v>
      </c>
      <c r="F123" t="str">
        <f ca="1">VLOOKUP(E123,$K$4:$L$10,2)</f>
        <v>construction</v>
      </c>
      <c r="G123">
        <f t="shared" ca="1" si="29"/>
        <v>3</v>
      </c>
      <c r="H123" t="str">
        <f ca="1">VLOOKUP(G123,$N$4:$O$9,2)</f>
        <v>university</v>
      </c>
      <c r="I123">
        <f t="shared" ca="1" si="30"/>
        <v>2</v>
      </c>
      <c r="J123">
        <f t="shared" ca="1" si="26"/>
        <v>2</v>
      </c>
      <c r="Q123">
        <f t="shared" ca="1" si="31"/>
        <v>65758</v>
      </c>
      <c r="R123">
        <f t="shared" ca="1" si="32"/>
        <v>1</v>
      </c>
      <c r="S123" t="str">
        <f ca="1">VLOOKUP(R123,$Y$7:$Z$20,2)</f>
        <v>bihar</v>
      </c>
      <c r="T123">
        <f t="shared" ca="1" si="36"/>
        <v>328790</v>
      </c>
      <c r="U123">
        <f t="shared" ca="1" si="33"/>
        <v>71395.988120368871</v>
      </c>
      <c r="V123">
        <f t="shared" ca="1" si="37"/>
        <v>45147.206149621001</v>
      </c>
      <c r="W123">
        <f t="shared" ca="1" si="34"/>
        <v>32006</v>
      </c>
      <c r="X123">
        <f t="shared" ca="1" si="38"/>
        <v>12589.304606866053</v>
      </c>
      <c r="AA123">
        <f t="shared" ca="1" si="39"/>
        <v>23009.773798537502</v>
      </c>
      <c r="AB123">
        <f t="shared" ca="1" si="40"/>
        <v>396946.97994815849</v>
      </c>
      <c r="AC123">
        <f t="shared" ca="1" si="41"/>
        <v>115991.29272723492</v>
      </c>
      <c r="AD123">
        <f t="shared" ca="1" si="42"/>
        <v>280955.6872209236</v>
      </c>
      <c r="AF123" s="7">
        <f ca="1">IF(Table2[[#This Row],[Column1]]="men",1,0)</f>
        <v>0</v>
      </c>
      <c r="AG123" s="8">
        <f ca="1">IF(Table2[[#This Row],[Column1]]="women",1,0)</f>
        <v>1</v>
      </c>
      <c r="AH123" s="8"/>
      <c r="AI123" s="8"/>
      <c r="AJ123" s="9"/>
      <c r="AM123" s="7">
        <f ca="1">IF(Table2[[#This Row],[Column4]]="teaching",1,0)</f>
        <v>0</v>
      </c>
      <c r="AN123" s="8">
        <f ca="1">IF(Table2[[#This Row],[Column4]]="health",1,0)</f>
        <v>0</v>
      </c>
      <c r="AO123" s="8">
        <f ca="1">IF(Table2[[#This Row],[Column4]]="agriculture",1,0)</f>
        <v>0</v>
      </c>
      <c r="AP123" s="8">
        <f ca="1">IF(Table2[[#This Row],[Column4]]="IT",1,0)</f>
        <v>0</v>
      </c>
      <c r="AQ123" s="8">
        <f ca="1">IF(Table2[[#This Row],[Column4]]="construction",1,0)</f>
        <v>1</v>
      </c>
      <c r="AR123" s="8">
        <f ca="1">IF(Table2[[#This Row],[Column4]]="General work",1,0)</f>
        <v>0</v>
      </c>
      <c r="AS123" s="9"/>
      <c r="AU123" s="17">
        <f ca="1">Table2[[#This Row],[Column20]]/Table2[[#This Row],[Column8]]</f>
        <v>22573.6030748105</v>
      </c>
      <c r="AW123" s="19">
        <f ca="1">IF(Table2[[#This Row],[Column27]]&gt;$AX$7,1,0)</f>
        <v>1</v>
      </c>
      <c r="AY123" s="21">
        <f ca="1">Table2[[#This Row],[Column19]]/Table2[[#This Row],[Column18]]</f>
        <v>0.21714768733954459</v>
      </c>
      <c r="AZ123" s="7">
        <f t="shared" ca="1" si="35"/>
        <v>0</v>
      </c>
      <c r="BA123" s="8"/>
      <c r="BB123" s="7">
        <f ca="1">IF(Table2[[#This Row],[Column17]]="bihar",Table2[[#This Row],[Column15]],0)</f>
        <v>65758</v>
      </c>
      <c r="BC123" s="8">
        <f ca="1">IF(Table2[[#This Row],[Column17]]="UP",Table2[[#This Row],[Column15]],0)</f>
        <v>0</v>
      </c>
      <c r="BD123" s="8">
        <f ca="1">IF(Table2[[#This Row],[Column17]]="maharashtra",Table2[[#This Row],[Column15]],0)</f>
        <v>0</v>
      </c>
      <c r="BE123" s="8">
        <f ca="1">IF(Table2[[#This Row],[Column17]]="telangana",Table2[[#This Row],[Column15]],0)</f>
        <v>0</v>
      </c>
      <c r="BF123" s="8">
        <f ca="1">IF(Table2[[#This Row],[Column17]]="delhi",Table2[[#This Row],[Column15]],0)</f>
        <v>0</v>
      </c>
      <c r="BG123" s="8">
        <f ca="1">IF(Table2[[#This Row],[Column17]]="goa",Table2[[#This Row],[Column15]],0)</f>
        <v>0</v>
      </c>
      <c r="BH123" s="8">
        <f ca="1">IF(Table2[[#This Row],[Column17]]="kolkata",Table2[[#This Row],[Column15]],0)</f>
        <v>0</v>
      </c>
      <c r="BI123" s="8">
        <f ca="1">IF(Table2[[#This Row],[Column17]]="patna",Table2[[#This Row],[Column15]],0)</f>
        <v>0</v>
      </c>
      <c r="BJ123" s="8">
        <f ca="1">IF(Table2[[#This Row],[Column17]]="simultala",Table2[[#This Row],[Column15]],0)</f>
        <v>0</v>
      </c>
      <c r="BK123" s="8">
        <f ca="1">IF(Table2[[#This Row],[Column17]]="panji",Table2[[#This Row],[Column15]],0)</f>
        <v>0</v>
      </c>
      <c r="BL123" s="8">
        <f ca="1">IF(Table2[[#This Row],[Column17]]="bangalore",Table2[[#This Row],[Column15]],0)</f>
        <v>0</v>
      </c>
      <c r="BM123" s="8">
        <f ca="1">IF(Table2[[#This Row],[Column17]]="florida",Table2[[#This Row],[Column15]],0)</f>
        <v>0</v>
      </c>
      <c r="BN123" s="8">
        <f ca="1">IF(Table2[[#This Row],[Column17]]="valmikinagar",Table2[[#This Row],[Column15]],0)</f>
        <v>0</v>
      </c>
      <c r="BO123" s="9">
        <f ca="1">IF(Table2[[#This Row],[Column17]]="gopalganj",Table2[[#This Row],[Column15]],0)</f>
        <v>0</v>
      </c>
      <c r="BP123" s="7">
        <f ca="1">IF(Table2[[#This Row],[Column4]]="teaching",Table2[[#This Row],[Column15]],0)</f>
        <v>0</v>
      </c>
      <c r="BQ123" s="8">
        <f ca="1">IF(Table2[[#This Row],[Column4]]="health",Table2[[#This Row],[Column15]],0)</f>
        <v>0</v>
      </c>
      <c r="BR123" s="8">
        <f ca="1">IF(Table2[[#This Row],[Column4]]="agriculture",Table2[[#This Row],[Column15]],0)</f>
        <v>0</v>
      </c>
      <c r="BS123" s="8">
        <f ca="1">IF(Table2[[#This Row],[Column4]]="IT",Table2[[#This Row],[Column15]],0)</f>
        <v>0</v>
      </c>
      <c r="BT123" s="8">
        <f ca="1">IF(Table2[[#This Row],[Column4]]="construction",Table2[[#This Row],[Column15]],0)</f>
        <v>65758</v>
      </c>
      <c r="BU123" s="9">
        <f ca="1">IF(Table2[[#This Row],[Column4]]="General work",Table2[[#This Row],[Column15]],0)</f>
        <v>0</v>
      </c>
      <c r="BV123" s="19">
        <f ca="1">IF(Table2[[#This Row],[Column27]]&gt;Table2[[#This Row],[Column15]],1,0)</f>
        <v>1</v>
      </c>
      <c r="CC123" s="19">
        <f ca="1">IF(Table2[[#This Row],[Column28]]&gt;$CD$6,Table2[[#This Row],[Column2]],0)</f>
        <v>26</v>
      </c>
    </row>
    <row r="124" spans="2:81" x14ac:dyDescent="0.35">
      <c r="B124">
        <f t="shared" ca="1" si="25"/>
        <v>1</v>
      </c>
      <c r="C124" t="str">
        <f ca="1">IF(B123=1,"men","women")</f>
        <v>men</v>
      </c>
      <c r="D124">
        <f t="shared" ca="1" si="27"/>
        <v>42</v>
      </c>
      <c r="E124">
        <f t="shared" ca="1" si="28"/>
        <v>1</v>
      </c>
      <c r="F124" t="str">
        <f ca="1">VLOOKUP(E124,$K$4:$L$10,2)</f>
        <v xml:space="preserve">health </v>
      </c>
      <c r="G124">
        <f t="shared" ca="1" si="29"/>
        <v>5</v>
      </c>
      <c r="H124" t="str">
        <f ca="1">VLOOKUP(G124,$N$4:$O$9,2)</f>
        <v>other</v>
      </c>
      <c r="I124">
        <f t="shared" ca="1" si="30"/>
        <v>0</v>
      </c>
      <c r="J124">
        <f t="shared" ca="1" si="26"/>
        <v>3</v>
      </c>
      <c r="Q124">
        <f t="shared" ca="1" si="31"/>
        <v>45026</v>
      </c>
      <c r="R124">
        <f t="shared" ca="1" si="32"/>
        <v>12</v>
      </c>
      <c r="S124" t="str">
        <f ca="1">VLOOKUP(R124,$Y$7:$Z$20,2)</f>
        <v>florida</v>
      </c>
      <c r="T124">
        <f t="shared" ca="1" si="36"/>
        <v>270156</v>
      </c>
      <c r="U124">
        <f t="shared" ca="1" si="33"/>
        <v>58724.53867083443</v>
      </c>
      <c r="V124">
        <f t="shared" ca="1" si="37"/>
        <v>75701.202188489449</v>
      </c>
      <c r="W124">
        <f t="shared" ca="1" si="34"/>
        <v>45898</v>
      </c>
      <c r="X124">
        <f t="shared" ca="1" si="38"/>
        <v>49434.659941868798</v>
      </c>
      <c r="AA124">
        <f t="shared" ca="1" si="39"/>
        <v>33746.634283004445</v>
      </c>
      <c r="AB124">
        <f t="shared" ca="1" si="40"/>
        <v>379603.83647149388</v>
      </c>
      <c r="AC124">
        <f t="shared" ca="1" si="41"/>
        <v>154057.19861270324</v>
      </c>
      <c r="AD124">
        <f t="shared" ca="1" si="42"/>
        <v>225546.63785879064</v>
      </c>
      <c r="AF124" s="7">
        <f ca="1">IF(Table2[[#This Row],[Column1]]="men",1,0)</f>
        <v>1</v>
      </c>
      <c r="AG124" s="8">
        <f ca="1">IF(Table2[[#This Row],[Column1]]="women",1,0)</f>
        <v>0</v>
      </c>
      <c r="AH124" s="8"/>
      <c r="AI124" s="8"/>
      <c r="AJ124" s="9"/>
      <c r="AM124" s="7">
        <f ca="1">IF(Table2[[#This Row],[Column4]]="teaching",1,0)</f>
        <v>0</v>
      </c>
      <c r="AN124" s="8">
        <f ca="1">IF(Table2[[#This Row],[Column4]]="health",1,0)</f>
        <v>0</v>
      </c>
      <c r="AO124" s="8">
        <f ca="1">IF(Table2[[#This Row],[Column4]]="agriculture",1,0)</f>
        <v>0</v>
      </c>
      <c r="AP124" s="8">
        <f ca="1">IF(Table2[[#This Row],[Column4]]="IT",1,0)</f>
        <v>0</v>
      </c>
      <c r="AQ124" s="8">
        <f ca="1">IF(Table2[[#This Row],[Column4]]="construction",1,0)</f>
        <v>0</v>
      </c>
      <c r="AR124" s="8">
        <f ca="1">IF(Table2[[#This Row],[Column4]]="General work",1,0)</f>
        <v>0</v>
      </c>
      <c r="AS124" s="9"/>
      <c r="AU124" s="17">
        <f ca="1">Table2[[#This Row],[Column20]]/Table2[[#This Row],[Column8]]</f>
        <v>25233.734062829815</v>
      </c>
      <c r="AW124" s="19">
        <f ca="1">IF(Table2[[#This Row],[Column27]]&gt;$AX$7,1,0)</f>
        <v>1</v>
      </c>
      <c r="AY124" s="21">
        <f ca="1">Table2[[#This Row],[Column19]]/Table2[[#This Row],[Column18]]</f>
        <v>0.21737269825891126</v>
      </c>
      <c r="AZ124" s="7">
        <f t="shared" ca="1" si="35"/>
        <v>0</v>
      </c>
      <c r="BA124" s="8"/>
      <c r="BB124" s="7">
        <f ca="1">IF(Table2[[#This Row],[Column17]]="bihar",Table2[[#This Row],[Column15]],0)</f>
        <v>0</v>
      </c>
      <c r="BC124" s="8">
        <f ca="1">IF(Table2[[#This Row],[Column17]]="UP",Table2[[#This Row],[Column15]],0)</f>
        <v>0</v>
      </c>
      <c r="BD124" s="8">
        <f ca="1">IF(Table2[[#This Row],[Column17]]="maharashtra",Table2[[#This Row],[Column15]],0)</f>
        <v>0</v>
      </c>
      <c r="BE124" s="8">
        <f ca="1">IF(Table2[[#This Row],[Column17]]="telangana",Table2[[#This Row],[Column15]],0)</f>
        <v>0</v>
      </c>
      <c r="BF124" s="8">
        <f ca="1">IF(Table2[[#This Row],[Column17]]="delhi",Table2[[#This Row],[Column15]],0)</f>
        <v>0</v>
      </c>
      <c r="BG124" s="8">
        <f ca="1">IF(Table2[[#This Row],[Column17]]="goa",Table2[[#This Row],[Column15]],0)</f>
        <v>0</v>
      </c>
      <c r="BH124" s="8">
        <f ca="1">IF(Table2[[#This Row],[Column17]]="kolkata",Table2[[#This Row],[Column15]],0)</f>
        <v>0</v>
      </c>
      <c r="BI124" s="8">
        <f ca="1">IF(Table2[[#This Row],[Column17]]="patna",Table2[[#This Row],[Column15]],0)</f>
        <v>0</v>
      </c>
      <c r="BJ124" s="8">
        <f ca="1">IF(Table2[[#This Row],[Column17]]="simultala",Table2[[#This Row],[Column15]],0)</f>
        <v>0</v>
      </c>
      <c r="BK124" s="8">
        <f ca="1">IF(Table2[[#This Row],[Column17]]="panji",Table2[[#This Row],[Column15]],0)</f>
        <v>0</v>
      </c>
      <c r="BL124" s="8">
        <f ca="1">IF(Table2[[#This Row],[Column17]]="bangalore",Table2[[#This Row],[Column15]],0)</f>
        <v>0</v>
      </c>
      <c r="BM124" s="8">
        <f ca="1">IF(Table2[[#This Row],[Column17]]="florida",Table2[[#This Row],[Column15]],0)</f>
        <v>45026</v>
      </c>
      <c r="BN124" s="8">
        <f ca="1">IF(Table2[[#This Row],[Column17]]="valmikinagar",Table2[[#This Row],[Column15]],0)</f>
        <v>0</v>
      </c>
      <c r="BO124" s="9">
        <f ca="1">IF(Table2[[#This Row],[Column17]]="gopalganj",Table2[[#This Row],[Column15]],0)</f>
        <v>0</v>
      </c>
      <c r="BP124" s="7">
        <f ca="1">IF(Table2[[#This Row],[Column4]]="teaching",Table2[[#This Row],[Column15]],0)</f>
        <v>0</v>
      </c>
      <c r="BQ124" s="8">
        <f ca="1">IF(Table2[[#This Row],[Column4]]="health",Table2[[#This Row],[Column15]],0)</f>
        <v>0</v>
      </c>
      <c r="BR124" s="8">
        <f ca="1">IF(Table2[[#This Row],[Column4]]="agriculture",Table2[[#This Row],[Column15]],0)</f>
        <v>0</v>
      </c>
      <c r="BS124" s="8">
        <f ca="1">IF(Table2[[#This Row],[Column4]]="IT",Table2[[#This Row],[Column15]],0)</f>
        <v>0</v>
      </c>
      <c r="BT124" s="8">
        <f ca="1">IF(Table2[[#This Row],[Column4]]="construction",Table2[[#This Row],[Column15]],0)</f>
        <v>0</v>
      </c>
      <c r="BU124" s="9">
        <f ca="1">IF(Table2[[#This Row],[Column4]]="General work",Table2[[#This Row],[Column15]],0)</f>
        <v>0</v>
      </c>
      <c r="BV124" s="19">
        <f ca="1">IF(Table2[[#This Row],[Column27]]&gt;Table2[[#This Row],[Column15]],1,0)</f>
        <v>1</v>
      </c>
      <c r="CC124" s="19">
        <f ca="1">IF(Table2[[#This Row],[Column28]]&gt;$CD$6,Table2[[#This Row],[Column2]],0)</f>
        <v>42</v>
      </c>
    </row>
    <row r="125" spans="2:81" x14ac:dyDescent="0.35">
      <c r="B125">
        <f t="shared" ca="1" si="25"/>
        <v>1</v>
      </c>
      <c r="C125" t="str">
        <f ca="1">IF(B124=1,"men","women")</f>
        <v>men</v>
      </c>
      <c r="D125">
        <f t="shared" ca="1" si="27"/>
        <v>41</v>
      </c>
      <c r="E125">
        <f t="shared" ca="1" si="28"/>
        <v>3</v>
      </c>
      <c r="F125" t="str">
        <f ca="1">VLOOKUP(E125,$K$4:$L$10,2)</f>
        <v>teaching</v>
      </c>
      <c r="G125">
        <f t="shared" ca="1" si="29"/>
        <v>3</v>
      </c>
      <c r="H125" t="str">
        <f ca="1">VLOOKUP(G125,$N$4:$O$9,2)</f>
        <v>university</v>
      </c>
      <c r="I125">
        <f t="shared" ca="1" si="30"/>
        <v>1</v>
      </c>
      <c r="J125">
        <f t="shared" ca="1" si="26"/>
        <v>3</v>
      </c>
      <c r="Q125">
        <f t="shared" ca="1" si="31"/>
        <v>75877</v>
      </c>
      <c r="R125">
        <f t="shared" ca="1" si="32"/>
        <v>10</v>
      </c>
      <c r="S125" t="str">
        <f ca="1">VLOOKUP(R125,$Y$7:$Z$20,2)</f>
        <v>panji</v>
      </c>
      <c r="T125">
        <f t="shared" ca="1" si="36"/>
        <v>379385</v>
      </c>
      <c r="U125">
        <f t="shared" ca="1" si="33"/>
        <v>197601.71019266098</v>
      </c>
      <c r="V125">
        <f t="shared" ca="1" si="37"/>
        <v>164433.55501314226</v>
      </c>
      <c r="W125">
        <f t="shared" ca="1" si="34"/>
        <v>4043</v>
      </c>
      <c r="X125">
        <f t="shared" ca="1" si="38"/>
        <v>86370.370916903048</v>
      </c>
      <c r="AA125">
        <f t="shared" ca="1" si="39"/>
        <v>85407.146456448638</v>
      </c>
      <c r="AB125">
        <f t="shared" ca="1" si="40"/>
        <v>629225.70146959089</v>
      </c>
      <c r="AC125">
        <f t="shared" ca="1" si="41"/>
        <v>288015.08110956405</v>
      </c>
      <c r="AD125">
        <f t="shared" ca="1" si="42"/>
        <v>341210.62036002683</v>
      </c>
      <c r="AF125" s="7">
        <f ca="1">IF(Table2[[#This Row],[Column1]]="men",1,0)</f>
        <v>1</v>
      </c>
      <c r="AG125" s="8">
        <f ca="1">IF(Table2[[#This Row],[Column1]]="women",1,0)</f>
        <v>0</v>
      </c>
      <c r="AH125" s="8"/>
      <c r="AI125" s="8"/>
      <c r="AJ125" s="9"/>
      <c r="AM125" s="7">
        <f ca="1">IF(Table2[[#This Row],[Column4]]="teaching",1,0)</f>
        <v>1</v>
      </c>
      <c r="AN125" s="8">
        <f ca="1">IF(Table2[[#This Row],[Column4]]="health",1,0)</f>
        <v>0</v>
      </c>
      <c r="AO125" s="8">
        <f ca="1">IF(Table2[[#This Row],[Column4]]="agriculture",1,0)</f>
        <v>0</v>
      </c>
      <c r="AP125" s="8">
        <f ca="1">IF(Table2[[#This Row],[Column4]]="IT",1,0)</f>
        <v>0</v>
      </c>
      <c r="AQ125" s="8">
        <f ca="1">IF(Table2[[#This Row],[Column4]]="construction",1,0)</f>
        <v>0</v>
      </c>
      <c r="AR125" s="8">
        <f ca="1">IF(Table2[[#This Row],[Column4]]="General work",1,0)</f>
        <v>0</v>
      </c>
      <c r="AS125" s="9"/>
      <c r="AU125" s="17">
        <f ca="1">Table2[[#This Row],[Column20]]/Table2[[#This Row],[Column8]]</f>
        <v>54811.185004380757</v>
      </c>
      <c r="AW125" s="19">
        <f ca="1">IF(Table2[[#This Row],[Column27]]&gt;$AX$7,1,0)</f>
        <v>1</v>
      </c>
      <c r="AY125" s="21">
        <f ca="1">Table2[[#This Row],[Column19]]/Table2[[#This Row],[Column18]]</f>
        <v>0.52084745098688923</v>
      </c>
      <c r="AZ125" s="7">
        <f t="shared" ca="1" si="35"/>
        <v>0</v>
      </c>
      <c r="BA125" s="8"/>
      <c r="BB125" s="7">
        <f ca="1">IF(Table2[[#This Row],[Column17]]="bihar",Table2[[#This Row],[Column15]],0)</f>
        <v>0</v>
      </c>
      <c r="BC125" s="8">
        <f ca="1">IF(Table2[[#This Row],[Column17]]="UP",Table2[[#This Row],[Column15]],0)</f>
        <v>0</v>
      </c>
      <c r="BD125" s="8">
        <f ca="1">IF(Table2[[#This Row],[Column17]]="maharashtra",Table2[[#This Row],[Column15]],0)</f>
        <v>0</v>
      </c>
      <c r="BE125" s="8">
        <f ca="1">IF(Table2[[#This Row],[Column17]]="telangana",Table2[[#This Row],[Column15]],0)</f>
        <v>0</v>
      </c>
      <c r="BF125" s="8">
        <f ca="1">IF(Table2[[#This Row],[Column17]]="delhi",Table2[[#This Row],[Column15]],0)</f>
        <v>0</v>
      </c>
      <c r="BG125" s="8">
        <f ca="1">IF(Table2[[#This Row],[Column17]]="goa",Table2[[#This Row],[Column15]],0)</f>
        <v>0</v>
      </c>
      <c r="BH125" s="8">
        <f ca="1">IF(Table2[[#This Row],[Column17]]="kolkata",Table2[[#This Row],[Column15]],0)</f>
        <v>0</v>
      </c>
      <c r="BI125" s="8">
        <f ca="1">IF(Table2[[#This Row],[Column17]]="patna",Table2[[#This Row],[Column15]],0)</f>
        <v>0</v>
      </c>
      <c r="BJ125" s="8">
        <f ca="1">IF(Table2[[#This Row],[Column17]]="simultala",Table2[[#This Row],[Column15]],0)</f>
        <v>0</v>
      </c>
      <c r="BK125" s="8">
        <f ca="1">IF(Table2[[#This Row],[Column17]]="panji",Table2[[#This Row],[Column15]],0)</f>
        <v>75877</v>
      </c>
      <c r="BL125" s="8">
        <f ca="1">IF(Table2[[#This Row],[Column17]]="bangalore",Table2[[#This Row],[Column15]],0)</f>
        <v>0</v>
      </c>
      <c r="BM125" s="8">
        <f ca="1">IF(Table2[[#This Row],[Column17]]="florida",Table2[[#This Row],[Column15]],0)</f>
        <v>0</v>
      </c>
      <c r="BN125" s="8">
        <f ca="1">IF(Table2[[#This Row],[Column17]]="valmikinagar",Table2[[#This Row],[Column15]],0)</f>
        <v>0</v>
      </c>
      <c r="BO125" s="9">
        <f ca="1">IF(Table2[[#This Row],[Column17]]="gopalganj",Table2[[#This Row],[Column15]],0)</f>
        <v>0</v>
      </c>
      <c r="BP125" s="7">
        <f ca="1">IF(Table2[[#This Row],[Column4]]="teaching",Table2[[#This Row],[Column15]],0)</f>
        <v>75877</v>
      </c>
      <c r="BQ125" s="8">
        <f ca="1">IF(Table2[[#This Row],[Column4]]="health",Table2[[#This Row],[Column15]],0)</f>
        <v>0</v>
      </c>
      <c r="BR125" s="8">
        <f ca="1">IF(Table2[[#This Row],[Column4]]="agriculture",Table2[[#This Row],[Column15]],0)</f>
        <v>0</v>
      </c>
      <c r="BS125" s="8">
        <f ca="1">IF(Table2[[#This Row],[Column4]]="IT",Table2[[#This Row],[Column15]],0)</f>
        <v>0</v>
      </c>
      <c r="BT125" s="8">
        <f ca="1">IF(Table2[[#This Row],[Column4]]="construction",Table2[[#This Row],[Column15]],0)</f>
        <v>0</v>
      </c>
      <c r="BU125" s="9">
        <f ca="1">IF(Table2[[#This Row],[Column4]]="General work",Table2[[#This Row],[Column15]],0)</f>
        <v>0</v>
      </c>
      <c r="BV125" s="19">
        <f ca="1">IF(Table2[[#This Row],[Column27]]&gt;Table2[[#This Row],[Column15]],1,0)</f>
        <v>1</v>
      </c>
      <c r="CC125" s="19">
        <f ca="1">IF(Table2[[#This Row],[Column28]]&gt;$CD$6,Table2[[#This Row],[Column2]],0)</f>
        <v>41</v>
      </c>
    </row>
    <row r="126" spans="2:81" x14ac:dyDescent="0.35">
      <c r="B126">
        <f t="shared" ca="1" si="25"/>
        <v>2</v>
      </c>
      <c r="C126" t="str">
        <f ca="1">IF(B125=1,"men","women")</f>
        <v>men</v>
      </c>
      <c r="D126">
        <f t="shared" ca="1" si="27"/>
        <v>31</v>
      </c>
      <c r="E126">
        <f t="shared" ca="1" si="28"/>
        <v>3</v>
      </c>
      <c r="F126" t="str">
        <f ca="1">VLOOKUP(E126,$K$4:$L$10,2)</f>
        <v>teaching</v>
      </c>
      <c r="G126">
        <f t="shared" ca="1" si="29"/>
        <v>1</v>
      </c>
      <c r="H126" t="str">
        <f ca="1">VLOOKUP(G126,$N$4:$O$9,2)</f>
        <v>high school</v>
      </c>
      <c r="I126">
        <f t="shared" ca="1" si="30"/>
        <v>0</v>
      </c>
      <c r="J126">
        <f t="shared" ca="1" si="26"/>
        <v>3</v>
      </c>
      <c r="Q126">
        <f t="shared" ca="1" si="31"/>
        <v>55520</v>
      </c>
      <c r="R126">
        <f t="shared" ca="1" si="32"/>
        <v>1</v>
      </c>
      <c r="S126" t="str">
        <f ca="1">VLOOKUP(R126,$Y$7:$Z$20,2)</f>
        <v>bihar</v>
      </c>
      <c r="T126">
        <f t="shared" ca="1" si="36"/>
        <v>222080</v>
      </c>
      <c r="U126">
        <f t="shared" ca="1" si="33"/>
        <v>140280.34575103648</v>
      </c>
      <c r="V126">
        <f t="shared" ca="1" si="37"/>
        <v>158962.08926692078</v>
      </c>
      <c r="W126">
        <f t="shared" ca="1" si="34"/>
        <v>78487</v>
      </c>
      <c r="X126">
        <f t="shared" ca="1" si="38"/>
        <v>1359.7117976104546</v>
      </c>
      <c r="AA126">
        <f t="shared" ca="1" si="39"/>
        <v>71355.977190986989</v>
      </c>
      <c r="AB126">
        <f t="shared" ca="1" si="40"/>
        <v>452398.06645790779</v>
      </c>
      <c r="AC126">
        <f t="shared" ca="1" si="41"/>
        <v>220127.05754864693</v>
      </c>
      <c r="AD126">
        <f t="shared" ca="1" si="42"/>
        <v>232271.00890926085</v>
      </c>
      <c r="AF126" s="7">
        <f ca="1">IF(Table2[[#This Row],[Column1]]="men",1,0)</f>
        <v>1</v>
      </c>
      <c r="AG126" s="8">
        <f ca="1">IF(Table2[[#This Row],[Column1]]="women",1,0)</f>
        <v>0</v>
      </c>
      <c r="AH126" s="8"/>
      <c r="AI126" s="8"/>
      <c r="AJ126" s="9"/>
      <c r="AM126" s="7">
        <f ca="1">IF(Table2[[#This Row],[Column4]]="teaching",1,0)</f>
        <v>1</v>
      </c>
      <c r="AN126" s="8">
        <f ca="1">IF(Table2[[#This Row],[Column4]]="health",1,0)</f>
        <v>0</v>
      </c>
      <c r="AO126" s="8">
        <f ca="1">IF(Table2[[#This Row],[Column4]]="agriculture",1,0)</f>
        <v>0</v>
      </c>
      <c r="AP126" s="8">
        <f ca="1">IF(Table2[[#This Row],[Column4]]="IT",1,0)</f>
        <v>0</v>
      </c>
      <c r="AQ126" s="8">
        <f ca="1">IF(Table2[[#This Row],[Column4]]="construction",1,0)</f>
        <v>0</v>
      </c>
      <c r="AR126" s="8">
        <f ca="1">IF(Table2[[#This Row],[Column4]]="General work",1,0)</f>
        <v>0</v>
      </c>
      <c r="AS126" s="9"/>
      <c r="AU126" s="17">
        <f ca="1">Table2[[#This Row],[Column20]]/Table2[[#This Row],[Column8]]</f>
        <v>52987.363088973594</v>
      </c>
      <c r="AW126" s="19">
        <f ca="1">IF(Table2[[#This Row],[Column27]]&gt;$AX$7,1,0)</f>
        <v>1</v>
      </c>
      <c r="AY126" s="21">
        <f ca="1">Table2[[#This Row],[Column19]]/Table2[[#This Row],[Column18]]</f>
        <v>0.63166582200574783</v>
      </c>
      <c r="AZ126" s="7">
        <f t="shared" ca="1" si="35"/>
        <v>0</v>
      </c>
      <c r="BA126" s="8"/>
      <c r="BB126" s="7">
        <f ca="1">IF(Table2[[#This Row],[Column17]]="bihar",Table2[[#This Row],[Column15]],0)</f>
        <v>55520</v>
      </c>
      <c r="BC126" s="8">
        <f ca="1">IF(Table2[[#This Row],[Column17]]="UP",Table2[[#This Row],[Column15]],0)</f>
        <v>0</v>
      </c>
      <c r="BD126" s="8">
        <f ca="1">IF(Table2[[#This Row],[Column17]]="maharashtra",Table2[[#This Row],[Column15]],0)</f>
        <v>0</v>
      </c>
      <c r="BE126" s="8">
        <f ca="1">IF(Table2[[#This Row],[Column17]]="telangana",Table2[[#This Row],[Column15]],0)</f>
        <v>0</v>
      </c>
      <c r="BF126" s="8">
        <f ca="1">IF(Table2[[#This Row],[Column17]]="delhi",Table2[[#This Row],[Column15]],0)</f>
        <v>0</v>
      </c>
      <c r="BG126" s="8">
        <f ca="1">IF(Table2[[#This Row],[Column17]]="goa",Table2[[#This Row],[Column15]],0)</f>
        <v>0</v>
      </c>
      <c r="BH126" s="8">
        <f ca="1">IF(Table2[[#This Row],[Column17]]="kolkata",Table2[[#This Row],[Column15]],0)</f>
        <v>0</v>
      </c>
      <c r="BI126" s="8">
        <f ca="1">IF(Table2[[#This Row],[Column17]]="patna",Table2[[#This Row],[Column15]],0)</f>
        <v>0</v>
      </c>
      <c r="BJ126" s="8">
        <f ca="1">IF(Table2[[#This Row],[Column17]]="simultala",Table2[[#This Row],[Column15]],0)</f>
        <v>0</v>
      </c>
      <c r="BK126" s="8">
        <f ca="1">IF(Table2[[#This Row],[Column17]]="panji",Table2[[#This Row],[Column15]],0)</f>
        <v>0</v>
      </c>
      <c r="BL126" s="8">
        <f ca="1">IF(Table2[[#This Row],[Column17]]="bangalore",Table2[[#This Row],[Column15]],0)</f>
        <v>0</v>
      </c>
      <c r="BM126" s="8">
        <f ca="1">IF(Table2[[#This Row],[Column17]]="florida",Table2[[#This Row],[Column15]],0)</f>
        <v>0</v>
      </c>
      <c r="BN126" s="8">
        <f ca="1">IF(Table2[[#This Row],[Column17]]="valmikinagar",Table2[[#This Row],[Column15]],0)</f>
        <v>0</v>
      </c>
      <c r="BO126" s="9">
        <f ca="1">IF(Table2[[#This Row],[Column17]]="gopalganj",Table2[[#This Row],[Column15]],0)</f>
        <v>0</v>
      </c>
      <c r="BP126" s="7">
        <f ca="1">IF(Table2[[#This Row],[Column4]]="teaching",Table2[[#This Row],[Column15]],0)</f>
        <v>55520</v>
      </c>
      <c r="BQ126" s="8">
        <f ca="1">IF(Table2[[#This Row],[Column4]]="health",Table2[[#This Row],[Column15]],0)</f>
        <v>0</v>
      </c>
      <c r="BR126" s="8">
        <f ca="1">IF(Table2[[#This Row],[Column4]]="agriculture",Table2[[#This Row],[Column15]],0)</f>
        <v>0</v>
      </c>
      <c r="BS126" s="8">
        <f ca="1">IF(Table2[[#This Row],[Column4]]="IT",Table2[[#This Row],[Column15]],0)</f>
        <v>0</v>
      </c>
      <c r="BT126" s="8">
        <f ca="1">IF(Table2[[#This Row],[Column4]]="construction",Table2[[#This Row],[Column15]],0)</f>
        <v>0</v>
      </c>
      <c r="BU126" s="9">
        <f ca="1">IF(Table2[[#This Row],[Column4]]="General work",Table2[[#This Row],[Column15]],0)</f>
        <v>0</v>
      </c>
      <c r="BV126" s="19">
        <f ca="1">IF(Table2[[#This Row],[Column27]]&gt;Table2[[#This Row],[Column15]],1,0)</f>
        <v>1</v>
      </c>
      <c r="CC126" s="19">
        <f ca="1">IF(Table2[[#This Row],[Column28]]&gt;$CD$6,Table2[[#This Row],[Column2]],0)</f>
        <v>31</v>
      </c>
    </row>
    <row r="127" spans="2:81" x14ac:dyDescent="0.35">
      <c r="B127">
        <f t="shared" ca="1" si="25"/>
        <v>1</v>
      </c>
      <c r="C127" t="str">
        <f ca="1">IF(B126=1,"men","women")</f>
        <v>women</v>
      </c>
      <c r="D127">
        <f t="shared" ca="1" si="27"/>
        <v>37</v>
      </c>
      <c r="E127">
        <f t="shared" ca="1" si="28"/>
        <v>6</v>
      </c>
      <c r="F127" t="str">
        <f ca="1">VLOOKUP(E127,$K$4:$L$10,2)</f>
        <v>agriculture</v>
      </c>
      <c r="G127">
        <f t="shared" ca="1" si="29"/>
        <v>5</v>
      </c>
      <c r="H127" t="str">
        <f ca="1">VLOOKUP(G127,$N$4:$O$9,2)</f>
        <v>other</v>
      </c>
      <c r="I127">
        <f t="shared" ca="1" si="30"/>
        <v>1</v>
      </c>
      <c r="J127">
        <f t="shared" ca="1" si="26"/>
        <v>2</v>
      </c>
      <c r="Q127">
        <f t="shared" ca="1" si="31"/>
        <v>82021</v>
      </c>
      <c r="R127">
        <f t="shared" ca="1" si="32"/>
        <v>7</v>
      </c>
      <c r="S127" t="str">
        <f ca="1">VLOOKUP(R127,$Y$7:$Z$20,2)</f>
        <v>kolkata</v>
      </c>
      <c r="T127">
        <f t="shared" ca="1" si="36"/>
        <v>410105</v>
      </c>
      <c r="U127">
        <f t="shared" ca="1" si="33"/>
        <v>200656.87966180957</v>
      </c>
      <c r="V127">
        <f t="shared" ca="1" si="37"/>
        <v>16184.567503765558</v>
      </c>
      <c r="W127">
        <f t="shared" ca="1" si="34"/>
        <v>2017</v>
      </c>
      <c r="X127">
        <f t="shared" ca="1" si="38"/>
        <v>75780.834302418123</v>
      </c>
      <c r="AA127">
        <f t="shared" ca="1" si="39"/>
        <v>42365.431261219041</v>
      </c>
      <c r="AB127">
        <f t="shared" ca="1" si="40"/>
        <v>468654.9987649846</v>
      </c>
      <c r="AC127">
        <f t="shared" ca="1" si="41"/>
        <v>278454.7139642277</v>
      </c>
      <c r="AD127">
        <f t="shared" ca="1" si="42"/>
        <v>190200.2848007569</v>
      </c>
      <c r="AF127" s="7">
        <f ca="1">IF(Table2[[#This Row],[Column1]]="men",1,0)</f>
        <v>0</v>
      </c>
      <c r="AG127" s="8">
        <f ca="1">IF(Table2[[#This Row],[Column1]]="women",1,0)</f>
        <v>1</v>
      </c>
      <c r="AH127" s="8"/>
      <c r="AI127" s="8"/>
      <c r="AJ127" s="9"/>
      <c r="AM127" s="7">
        <f ca="1">IF(Table2[[#This Row],[Column4]]="teaching",1,0)</f>
        <v>0</v>
      </c>
      <c r="AN127" s="8">
        <f ca="1">IF(Table2[[#This Row],[Column4]]="health",1,0)</f>
        <v>0</v>
      </c>
      <c r="AO127" s="8">
        <f ca="1">IF(Table2[[#This Row],[Column4]]="agriculture",1,0)</f>
        <v>1</v>
      </c>
      <c r="AP127" s="8">
        <f ca="1">IF(Table2[[#This Row],[Column4]]="IT",1,0)</f>
        <v>0</v>
      </c>
      <c r="AQ127" s="8">
        <f ca="1">IF(Table2[[#This Row],[Column4]]="construction",1,0)</f>
        <v>0</v>
      </c>
      <c r="AR127" s="8">
        <f ca="1">IF(Table2[[#This Row],[Column4]]="General work",1,0)</f>
        <v>0</v>
      </c>
      <c r="AS127" s="9"/>
      <c r="AU127" s="17">
        <f ca="1">Table2[[#This Row],[Column20]]/Table2[[#This Row],[Column8]]</f>
        <v>8092.2837518827791</v>
      </c>
      <c r="AW127" s="19">
        <f ca="1">IF(Table2[[#This Row],[Column27]]&gt;$AX$7,1,0)</f>
        <v>1</v>
      </c>
      <c r="AY127" s="21">
        <f ca="1">Table2[[#This Row],[Column19]]/Table2[[#This Row],[Column18]]</f>
        <v>0.4892817197103414</v>
      </c>
      <c r="AZ127" s="7">
        <f t="shared" ca="1" si="35"/>
        <v>0</v>
      </c>
      <c r="BA127" s="8"/>
      <c r="BB127" s="7">
        <f ca="1">IF(Table2[[#This Row],[Column17]]="bihar",Table2[[#This Row],[Column15]],0)</f>
        <v>0</v>
      </c>
      <c r="BC127" s="8">
        <f ca="1">IF(Table2[[#This Row],[Column17]]="UP",Table2[[#This Row],[Column15]],0)</f>
        <v>0</v>
      </c>
      <c r="BD127" s="8">
        <f ca="1">IF(Table2[[#This Row],[Column17]]="maharashtra",Table2[[#This Row],[Column15]],0)</f>
        <v>0</v>
      </c>
      <c r="BE127" s="8">
        <f ca="1">IF(Table2[[#This Row],[Column17]]="telangana",Table2[[#This Row],[Column15]],0)</f>
        <v>0</v>
      </c>
      <c r="BF127" s="8">
        <f ca="1">IF(Table2[[#This Row],[Column17]]="delhi",Table2[[#This Row],[Column15]],0)</f>
        <v>0</v>
      </c>
      <c r="BG127" s="8">
        <f ca="1">IF(Table2[[#This Row],[Column17]]="goa",Table2[[#This Row],[Column15]],0)</f>
        <v>0</v>
      </c>
      <c r="BH127" s="8">
        <f ca="1">IF(Table2[[#This Row],[Column17]]="kolkata",Table2[[#This Row],[Column15]],0)</f>
        <v>82021</v>
      </c>
      <c r="BI127" s="8">
        <f ca="1">IF(Table2[[#This Row],[Column17]]="patna",Table2[[#This Row],[Column15]],0)</f>
        <v>0</v>
      </c>
      <c r="BJ127" s="8">
        <f ca="1">IF(Table2[[#This Row],[Column17]]="simultala",Table2[[#This Row],[Column15]],0)</f>
        <v>0</v>
      </c>
      <c r="BK127" s="8">
        <f ca="1">IF(Table2[[#This Row],[Column17]]="panji",Table2[[#This Row],[Column15]],0)</f>
        <v>0</v>
      </c>
      <c r="BL127" s="8">
        <f ca="1">IF(Table2[[#This Row],[Column17]]="bangalore",Table2[[#This Row],[Column15]],0)</f>
        <v>0</v>
      </c>
      <c r="BM127" s="8">
        <f ca="1">IF(Table2[[#This Row],[Column17]]="florida",Table2[[#This Row],[Column15]],0)</f>
        <v>0</v>
      </c>
      <c r="BN127" s="8">
        <f ca="1">IF(Table2[[#This Row],[Column17]]="valmikinagar",Table2[[#This Row],[Column15]],0)</f>
        <v>0</v>
      </c>
      <c r="BO127" s="9">
        <f ca="1">IF(Table2[[#This Row],[Column17]]="gopalganj",Table2[[#This Row],[Column15]],0)</f>
        <v>0</v>
      </c>
      <c r="BP127" s="7">
        <f ca="1">IF(Table2[[#This Row],[Column4]]="teaching",Table2[[#This Row],[Column15]],0)</f>
        <v>0</v>
      </c>
      <c r="BQ127" s="8">
        <f ca="1">IF(Table2[[#This Row],[Column4]]="health",Table2[[#This Row],[Column15]],0)</f>
        <v>0</v>
      </c>
      <c r="BR127" s="8">
        <f ca="1">IF(Table2[[#This Row],[Column4]]="agriculture",Table2[[#This Row],[Column15]],0)</f>
        <v>82021</v>
      </c>
      <c r="BS127" s="8">
        <f ca="1">IF(Table2[[#This Row],[Column4]]="IT",Table2[[#This Row],[Column15]],0)</f>
        <v>0</v>
      </c>
      <c r="BT127" s="8">
        <f ca="1">IF(Table2[[#This Row],[Column4]]="construction",Table2[[#This Row],[Column15]],0)</f>
        <v>0</v>
      </c>
      <c r="BU127" s="9">
        <f ca="1">IF(Table2[[#This Row],[Column4]]="General work",Table2[[#This Row],[Column15]],0)</f>
        <v>0</v>
      </c>
      <c r="BV127" s="19">
        <f ca="1">IF(Table2[[#This Row],[Column27]]&gt;Table2[[#This Row],[Column15]],1,0)</f>
        <v>1</v>
      </c>
      <c r="CC127" s="19">
        <f ca="1">IF(Table2[[#This Row],[Column28]]&gt;$CD$6,Table2[[#This Row],[Column2]],0)</f>
        <v>37</v>
      </c>
    </row>
    <row r="128" spans="2:81" x14ac:dyDescent="0.35">
      <c r="B128">
        <f t="shared" ca="1" si="25"/>
        <v>1</v>
      </c>
      <c r="C128" t="str">
        <f ca="1">IF(B127=1,"men","women")</f>
        <v>men</v>
      </c>
      <c r="D128">
        <f t="shared" ca="1" si="27"/>
        <v>26</v>
      </c>
      <c r="E128">
        <f t="shared" ca="1" si="28"/>
        <v>4</v>
      </c>
      <c r="F128" t="str">
        <f ca="1">VLOOKUP(E128,$K$4:$L$10,2)</f>
        <v>IT</v>
      </c>
      <c r="G128">
        <f t="shared" ca="1" si="29"/>
        <v>3</v>
      </c>
      <c r="H128" t="str">
        <f ca="1">VLOOKUP(G128,$N$4:$O$9,2)</f>
        <v>university</v>
      </c>
      <c r="I128">
        <f t="shared" ca="1" si="30"/>
        <v>2</v>
      </c>
      <c r="J128">
        <f t="shared" ca="1" si="26"/>
        <v>1</v>
      </c>
      <c r="Q128">
        <f t="shared" ca="1" si="31"/>
        <v>74203</v>
      </c>
      <c r="R128">
        <f t="shared" ca="1" si="32"/>
        <v>5</v>
      </c>
      <c r="S128" t="str">
        <f ca="1">VLOOKUP(R128,$Y$7:$Z$20,2)</f>
        <v>delhi</v>
      </c>
      <c r="T128">
        <f t="shared" ca="1" si="36"/>
        <v>445218</v>
      </c>
      <c r="U128">
        <f t="shared" ca="1" si="33"/>
        <v>362351.12726606731</v>
      </c>
      <c r="V128">
        <f t="shared" ca="1" si="37"/>
        <v>10239.640925199721</v>
      </c>
      <c r="W128">
        <f t="shared" ca="1" si="34"/>
        <v>2454</v>
      </c>
      <c r="X128">
        <f t="shared" ca="1" si="38"/>
        <v>75771.836720349907</v>
      </c>
      <c r="AA128">
        <f t="shared" ca="1" si="39"/>
        <v>4880.3091242593273</v>
      </c>
      <c r="AB128">
        <f t="shared" ca="1" si="40"/>
        <v>460337.95004945906</v>
      </c>
      <c r="AC128">
        <f t="shared" ca="1" si="41"/>
        <v>440576.96398641722</v>
      </c>
      <c r="AD128">
        <f t="shared" ca="1" si="42"/>
        <v>19760.986063041841</v>
      </c>
      <c r="AF128" s="7">
        <f ca="1">IF(Table2[[#This Row],[Column1]]="men",1,0)</f>
        <v>1</v>
      </c>
      <c r="AG128" s="8">
        <f ca="1">IF(Table2[[#This Row],[Column1]]="women",1,0)</f>
        <v>0</v>
      </c>
      <c r="AH128" s="8"/>
      <c r="AI128" s="8"/>
      <c r="AJ128" s="9"/>
      <c r="AM128" s="7">
        <f ca="1">IF(Table2[[#This Row],[Column4]]="teaching",1,0)</f>
        <v>0</v>
      </c>
      <c r="AN128" s="8">
        <f ca="1">IF(Table2[[#This Row],[Column4]]="health",1,0)</f>
        <v>0</v>
      </c>
      <c r="AO128" s="8">
        <f ca="1">IF(Table2[[#This Row],[Column4]]="agriculture",1,0)</f>
        <v>0</v>
      </c>
      <c r="AP128" s="8">
        <f ca="1">IF(Table2[[#This Row],[Column4]]="IT",1,0)</f>
        <v>1</v>
      </c>
      <c r="AQ128" s="8">
        <f ca="1">IF(Table2[[#This Row],[Column4]]="construction",1,0)</f>
        <v>0</v>
      </c>
      <c r="AR128" s="8">
        <f ca="1">IF(Table2[[#This Row],[Column4]]="General work",1,0)</f>
        <v>0</v>
      </c>
      <c r="AS128" s="9"/>
      <c r="AU128" s="17">
        <f ca="1">Table2[[#This Row],[Column20]]/Table2[[#This Row],[Column8]]</f>
        <v>10239.640925199721</v>
      </c>
      <c r="AW128" s="19">
        <f ca="1">IF(Table2[[#This Row],[Column27]]&gt;$AX$7,1,0)</f>
        <v>1</v>
      </c>
      <c r="AY128" s="21">
        <f ca="1">Table2[[#This Row],[Column19]]/Table2[[#This Row],[Column18]]</f>
        <v>0.81387348954010685</v>
      </c>
      <c r="AZ128" s="7">
        <f t="shared" ca="1" si="35"/>
        <v>0</v>
      </c>
      <c r="BA128" s="8"/>
      <c r="BB128" s="7">
        <f ca="1">IF(Table2[[#This Row],[Column17]]="bihar",Table2[[#This Row],[Column15]],0)</f>
        <v>0</v>
      </c>
      <c r="BC128" s="8">
        <f ca="1">IF(Table2[[#This Row],[Column17]]="UP",Table2[[#This Row],[Column15]],0)</f>
        <v>0</v>
      </c>
      <c r="BD128" s="8">
        <f ca="1">IF(Table2[[#This Row],[Column17]]="maharashtra",Table2[[#This Row],[Column15]],0)</f>
        <v>0</v>
      </c>
      <c r="BE128" s="8">
        <f ca="1">IF(Table2[[#This Row],[Column17]]="telangana",Table2[[#This Row],[Column15]],0)</f>
        <v>0</v>
      </c>
      <c r="BF128" s="8">
        <f ca="1">IF(Table2[[#This Row],[Column17]]="delhi",Table2[[#This Row],[Column15]],0)</f>
        <v>74203</v>
      </c>
      <c r="BG128" s="8">
        <f ca="1">IF(Table2[[#This Row],[Column17]]="goa",Table2[[#This Row],[Column15]],0)</f>
        <v>0</v>
      </c>
      <c r="BH128" s="8">
        <f ca="1">IF(Table2[[#This Row],[Column17]]="kolkata",Table2[[#This Row],[Column15]],0)</f>
        <v>0</v>
      </c>
      <c r="BI128" s="8">
        <f ca="1">IF(Table2[[#This Row],[Column17]]="patna",Table2[[#This Row],[Column15]],0)</f>
        <v>0</v>
      </c>
      <c r="BJ128" s="8">
        <f ca="1">IF(Table2[[#This Row],[Column17]]="simultala",Table2[[#This Row],[Column15]],0)</f>
        <v>0</v>
      </c>
      <c r="BK128" s="8">
        <f ca="1">IF(Table2[[#This Row],[Column17]]="panji",Table2[[#This Row],[Column15]],0)</f>
        <v>0</v>
      </c>
      <c r="BL128" s="8">
        <f ca="1">IF(Table2[[#This Row],[Column17]]="bangalore",Table2[[#This Row],[Column15]],0)</f>
        <v>0</v>
      </c>
      <c r="BM128" s="8">
        <f ca="1">IF(Table2[[#This Row],[Column17]]="florida",Table2[[#This Row],[Column15]],0)</f>
        <v>0</v>
      </c>
      <c r="BN128" s="8">
        <f ca="1">IF(Table2[[#This Row],[Column17]]="valmikinagar",Table2[[#This Row],[Column15]],0)</f>
        <v>0</v>
      </c>
      <c r="BO128" s="9">
        <f ca="1">IF(Table2[[#This Row],[Column17]]="gopalganj",Table2[[#This Row],[Column15]],0)</f>
        <v>0</v>
      </c>
      <c r="BP128" s="7">
        <f ca="1">IF(Table2[[#This Row],[Column4]]="teaching",Table2[[#This Row],[Column15]],0)</f>
        <v>0</v>
      </c>
      <c r="BQ128" s="8">
        <f ca="1">IF(Table2[[#This Row],[Column4]]="health",Table2[[#This Row],[Column15]],0)</f>
        <v>0</v>
      </c>
      <c r="BR128" s="8">
        <f ca="1">IF(Table2[[#This Row],[Column4]]="agriculture",Table2[[#This Row],[Column15]],0)</f>
        <v>0</v>
      </c>
      <c r="BS128" s="8">
        <f ca="1">IF(Table2[[#This Row],[Column4]]="IT",Table2[[#This Row],[Column15]],0)</f>
        <v>74203</v>
      </c>
      <c r="BT128" s="8">
        <f ca="1">IF(Table2[[#This Row],[Column4]]="construction",Table2[[#This Row],[Column15]],0)</f>
        <v>0</v>
      </c>
      <c r="BU128" s="9">
        <f ca="1">IF(Table2[[#This Row],[Column4]]="General work",Table2[[#This Row],[Column15]],0)</f>
        <v>0</v>
      </c>
      <c r="BV128" s="19">
        <f ca="1">IF(Table2[[#This Row],[Column27]]&gt;Table2[[#This Row],[Column15]],1,0)</f>
        <v>1</v>
      </c>
      <c r="CC128" s="19">
        <f ca="1">IF(Table2[[#This Row],[Column28]]&gt;$CD$6,Table2[[#This Row],[Column2]],0)</f>
        <v>26</v>
      </c>
    </row>
    <row r="129" spans="2:81" x14ac:dyDescent="0.35">
      <c r="B129">
        <f t="shared" ca="1" si="25"/>
        <v>1</v>
      </c>
      <c r="C129" t="str">
        <f ca="1">IF(B128=1,"men","women")</f>
        <v>men</v>
      </c>
      <c r="D129">
        <f t="shared" ca="1" si="27"/>
        <v>43</v>
      </c>
      <c r="E129">
        <f t="shared" ca="1" si="28"/>
        <v>6</v>
      </c>
      <c r="F129" t="str">
        <f ca="1">VLOOKUP(E129,$K$4:$L$10,2)</f>
        <v>agriculture</v>
      </c>
      <c r="G129">
        <f t="shared" ca="1" si="29"/>
        <v>5</v>
      </c>
      <c r="H129" t="str">
        <f ca="1">VLOOKUP(G129,$N$4:$O$9,2)</f>
        <v>other</v>
      </c>
      <c r="I129">
        <f t="shared" ca="1" si="30"/>
        <v>1</v>
      </c>
      <c r="J129">
        <f t="shared" ca="1" si="26"/>
        <v>3</v>
      </c>
      <c r="Q129">
        <f t="shared" ca="1" si="31"/>
        <v>46985</v>
      </c>
      <c r="R129">
        <f t="shared" ca="1" si="32"/>
        <v>8</v>
      </c>
      <c r="S129" t="str">
        <f ca="1">VLOOKUP(R129,$Y$7:$Z$20,2)</f>
        <v>patna</v>
      </c>
      <c r="T129">
        <f t="shared" ca="1" si="36"/>
        <v>187940</v>
      </c>
      <c r="U129">
        <f t="shared" ca="1" si="33"/>
        <v>103948.67623637874</v>
      </c>
      <c r="V129">
        <f t="shared" ca="1" si="37"/>
        <v>98170.916036603536</v>
      </c>
      <c r="W129">
        <f t="shared" ca="1" si="34"/>
        <v>45568</v>
      </c>
      <c r="X129">
        <f t="shared" ca="1" si="38"/>
        <v>15051.126958601548</v>
      </c>
      <c r="AA129">
        <f t="shared" ca="1" si="39"/>
        <v>56450.840738574487</v>
      </c>
      <c r="AB129">
        <f t="shared" ca="1" si="40"/>
        <v>342561.75677517802</v>
      </c>
      <c r="AC129">
        <f t="shared" ca="1" si="41"/>
        <v>164567.80319498028</v>
      </c>
      <c r="AD129">
        <f t="shared" ca="1" si="42"/>
        <v>177993.95358019773</v>
      </c>
      <c r="AF129" s="7">
        <f ca="1">IF(Table2[[#This Row],[Column1]]="men",1,0)</f>
        <v>1</v>
      </c>
      <c r="AG129" s="8">
        <f ca="1">IF(Table2[[#This Row],[Column1]]="women",1,0)</f>
        <v>0</v>
      </c>
      <c r="AH129" s="8"/>
      <c r="AI129" s="8"/>
      <c r="AJ129" s="9"/>
      <c r="AM129" s="7">
        <f ca="1">IF(Table2[[#This Row],[Column4]]="teaching",1,0)</f>
        <v>0</v>
      </c>
      <c r="AN129" s="8">
        <f ca="1">IF(Table2[[#This Row],[Column4]]="health",1,0)</f>
        <v>0</v>
      </c>
      <c r="AO129" s="8">
        <f ca="1">IF(Table2[[#This Row],[Column4]]="agriculture",1,0)</f>
        <v>1</v>
      </c>
      <c r="AP129" s="8">
        <f ca="1">IF(Table2[[#This Row],[Column4]]="IT",1,0)</f>
        <v>0</v>
      </c>
      <c r="AQ129" s="8">
        <f ca="1">IF(Table2[[#This Row],[Column4]]="construction",1,0)</f>
        <v>0</v>
      </c>
      <c r="AR129" s="8">
        <f ca="1">IF(Table2[[#This Row],[Column4]]="General work",1,0)</f>
        <v>0</v>
      </c>
      <c r="AS129" s="9"/>
      <c r="AU129" s="17">
        <f ca="1">Table2[[#This Row],[Column20]]/Table2[[#This Row],[Column8]]</f>
        <v>32723.638678867846</v>
      </c>
      <c r="AW129" s="19">
        <f ca="1">IF(Table2[[#This Row],[Column27]]&gt;$AX$7,1,0)</f>
        <v>1</v>
      </c>
      <c r="AY129" s="21">
        <f ca="1">Table2[[#This Row],[Column19]]/Table2[[#This Row],[Column18]]</f>
        <v>0.55309501030317521</v>
      </c>
      <c r="AZ129" s="7">
        <f t="shared" ca="1" si="35"/>
        <v>0</v>
      </c>
      <c r="BA129" s="8"/>
      <c r="BB129" s="7">
        <f ca="1">IF(Table2[[#This Row],[Column17]]="bihar",Table2[[#This Row],[Column15]],0)</f>
        <v>0</v>
      </c>
      <c r="BC129" s="8">
        <f ca="1">IF(Table2[[#This Row],[Column17]]="UP",Table2[[#This Row],[Column15]],0)</f>
        <v>0</v>
      </c>
      <c r="BD129" s="8">
        <f ca="1">IF(Table2[[#This Row],[Column17]]="maharashtra",Table2[[#This Row],[Column15]],0)</f>
        <v>0</v>
      </c>
      <c r="BE129" s="8">
        <f ca="1">IF(Table2[[#This Row],[Column17]]="telangana",Table2[[#This Row],[Column15]],0)</f>
        <v>0</v>
      </c>
      <c r="BF129" s="8">
        <f ca="1">IF(Table2[[#This Row],[Column17]]="delhi",Table2[[#This Row],[Column15]],0)</f>
        <v>0</v>
      </c>
      <c r="BG129" s="8">
        <f ca="1">IF(Table2[[#This Row],[Column17]]="goa",Table2[[#This Row],[Column15]],0)</f>
        <v>0</v>
      </c>
      <c r="BH129" s="8">
        <f ca="1">IF(Table2[[#This Row],[Column17]]="kolkata",Table2[[#This Row],[Column15]],0)</f>
        <v>0</v>
      </c>
      <c r="BI129" s="8">
        <f ca="1">IF(Table2[[#This Row],[Column17]]="patna",Table2[[#This Row],[Column15]],0)</f>
        <v>46985</v>
      </c>
      <c r="BJ129" s="8">
        <f ca="1">IF(Table2[[#This Row],[Column17]]="simultala",Table2[[#This Row],[Column15]],0)</f>
        <v>0</v>
      </c>
      <c r="BK129" s="8">
        <f ca="1">IF(Table2[[#This Row],[Column17]]="panji",Table2[[#This Row],[Column15]],0)</f>
        <v>0</v>
      </c>
      <c r="BL129" s="8">
        <f ca="1">IF(Table2[[#This Row],[Column17]]="bangalore",Table2[[#This Row],[Column15]],0)</f>
        <v>0</v>
      </c>
      <c r="BM129" s="8">
        <f ca="1">IF(Table2[[#This Row],[Column17]]="florida",Table2[[#This Row],[Column15]],0)</f>
        <v>0</v>
      </c>
      <c r="BN129" s="8">
        <f ca="1">IF(Table2[[#This Row],[Column17]]="valmikinagar",Table2[[#This Row],[Column15]],0)</f>
        <v>0</v>
      </c>
      <c r="BO129" s="9">
        <f ca="1">IF(Table2[[#This Row],[Column17]]="gopalganj",Table2[[#This Row],[Column15]],0)</f>
        <v>0</v>
      </c>
      <c r="BP129" s="7">
        <f ca="1">IF(Table2[[#This Row],[Column4]]="teaching",Table2[[#This Row],[Column15]],0)</f>
        <v>0</v>
      </c>
      <c r="BQ129" s="8">
        <f ca="1">IF(Table2[[#This Row],[Column4]]="health",Table2[[#This Row],[Column15]],0)</f>
        <v>0</v>
      </c>
      <c r="BR129" s="8">
        <f ca="1">IF(Table2[[#This Row],[Column4]]="agriculture",Table2[[#This Row],[Column15]],0)</f>
        <v>46985</v>
      </c>
      <c r="BS129" s="8">
        <f ca="1">IF(Table2[[#This Row],[Column4]]="IT",Table2[[#This Row],[Column15]],0)</f>
        <v>0</v>
      </c>
      <c r="BT129" s="8">
        <f ca="1">IF(Table2[[#This Row],[Column4]]="construction",Table2[[#This Row],[Column15]],0)</f>
        <v>0</v>
      </c>
      <c r="BU129" s="9">
        <f ca="1">IF(Table2[[#This Row],[Column4]]="General work",Table2[[#This Row],[Column15]],0)</f>
        <v>0</v>
      </c>
      <c r="BV129" s="19">
        <f ca="1">IF(Table2[[#This Row],[Column27]]&gt;Table2[[#This Row],[Column15]],1,0)</f>
        <v>1</v>
      </c>
      <c r="CC129" s="19">
        <f ca="1">IF(Table2[[#This Row],[Column28]]&gt;$CD$6,Table2[[#This Row],[Column2]],0)</f>
        <v>43</v>
      </c>
    </row>
    <row r="130" spans="2:81" x14ac:dyDescent="0.35">
      <c r="B130">
        <f t="shared" ca="1" si="25"/>
        <v>1</v>
      </c>
      <c r="C130" t="str">
        <f ca="1">IF(B129=1,"men","women")</f>
        <v>men</v>
      </c>
      <c r="D130">
        <f t="shared" ca="1" si="27"/>
        <v>35</v>
      </c>
      <c r="E130">
        <f t="shared" ca="1" si="28"/>
        <v>4</v>
      </c>
      <c r="F130" t="str">
        <f ca="1">VLOOKUP(E130,$K$4:$L$10,2)</f>
        <v>IT</v>
      </c>
      <c r="G130">
        <f t="shared" ca="1" si="29"/>
        <v>2</v>
      </c>
      <c r="H130" t="str">
        <f ca="1">VLOOKUP(G130,$N$4:$O$9,2)</f>
        <v>college</v>
      </c>
      <c r="I130">
        <f t="shared" ca="1" si="30"/>
        <v>4</v>
      </c>
      <c r="J130">
        <f t="shared" ca="1" si="26"/>
        <v>1</v>
      </c>
      <c r="Q130">
        <f t="shared" ca="1" si="31"/>
        <v>88515</v>
      </c>
      <c r="R130">
        <f t="shared" ca="1" si="32"/>
        <v>13</v>
      </c>
      <c r="S130" t="str">
        <f ca="1">VLOOKUP(R130,$Y$7:$Z$20,2)</f>
        <v>valmikinagar</v>
      </c>
      <c r="T130">
        <f t="shared" ca="1" si="36"/>
        <v>531090</v>
      </c>
      <c r="U130">
        <f t="shared" ca="1" si="33"/>
        <v>137304.45219451934</v>
      </c>
      <c r="V130">
        <f t="shared" ca="1" si="37"/>
        <v>16091.607673809822</v>
      </c>
      <c r="W130">
        <f t="shared" ca="1" si="34"/>
        <v>15164</v>
      </c>
      <c r="X130">
        <f t="shared" ca="1" si="38"/>
        <v>165928.58206044169</v>
      </c>
      <c r="AA130">
        <f t="shared" ca="1" si="39"/>
        <v>20931.368594744283</v>
      </c>
      <c r="AB130">
        <f t="shared" ca="1" si="40"/>
        <v>568112.97626855411</v>
      </c>
      <c r="AC130">
        <f t="shared" ca="1" si="41"/>
        <v>318397.03425496107</v>
      </c>
      <c r="AD130">
        <f t="shared" ca="1" si="42"/>
        <v>249715.94201359304</v>
      </c>
      <c r="AF130" s="7">
        <f ca="1">IF(Table2[[#This Row],[Column1]]="men",1,0)</f>
        <v>1</v>
      </c>
      <c r="AG130" s="8">
        <f ca="1">IF(Table2[[#This Row],[Column1]]="women",1,0)</f>
        <v>0</v>
      </c>
      <c r="AH130" s="8"/>
      <c r="AI130" s="8"/>
      <c r="AJ130" s="9"/>
      <c r="AM130" s="7">
        <f ca="1">IF(Table2[[#This Row],[Column4]]="teaching",1,0)</f>
        <v>0</v>
      </c>
      <c r="AN130" s="8">
        <f ca="1">IF(Table2[[#This Row],[Column4]]="health",1,0)</f>
        <v>0</v>
      </c>
      <c r="AO130" s="8">
        <f ca="1">IF(Table2[[#This Row],[Column4]]="agriculture",1,0)</f>
        <v>0</v>
      </c>
      <c r="AP130" s="8">
        <f ca="1">IF(Table2[[#This Row],[Column4]]="IT",1,0)</f>
        <v>1</v>
      </c>
      <c r="AQ130" s="8">
        <f ca="1">IF(Table2[[#This Row],[Column4]]="construction",1,0)</f>
        <v>0</v>
      </c>
      <c r="AR130" s="8">
        <f ca="1">IF(Table2[[#This Row],[Column4]]="General work",1,0)</f>
        <v>0</v>
      </c>
      <c r="AS130" s="9"/>
      <c r="AU130" s="17">
        <f ca="1">Table2[[#This Row],[Column20]]/Table2[[#This Row],[Column8]]</f>
        <v>16091.607673809822</v>
      </c>
      <c r="AW130" s="19">
        <f ca="1">IF(Table2[[#This Row],[Column27]]&gt;$AX$7,1,0)</f>
        <v>1</v>
      </c>
      <c r="AY130" s="21">
        <f ca="1">Table2[[#This Row],[Column19]]/Table2[[#This Row],[Column18]]</f>
        <v>0.25853330357287718</v>
      </c>
      <c r="AZ130" s="7">
        <f t="shared" ca="1" si="35"/>
        <v>0</v>
      </c>
      <c r="BA130" s="8"/>
      <c r="BB130" s="7">
        <f ca="1">IF(Table2[[#This Row],[Column17]]="bihar",Table2[[#This Row],[Column15]],0)</f>
        <v>0</v>
      </c>
      <c r="BC130" s="8">
        <f ca="1">IF(Table2[[#This Row],[Column17]]="UP",Table2[[#This Row],[Column15]],0)</f>
        <v>0</v>
      </c>
      <c r="BD130" s="8">
        <f ca="1">IF(Table2[[#This Row],[Column17]]="maharashtra",Table2[[#This Row],[Column15]],0)</f>
        <v>0</v>
      </c>
      <c r="BE130" s="8">
        <f ca="1">IF(Table2[[#This Row],[Column17]]="telangana",Table2[[#This Row],[Column15]],0)</f>
        <v>0</v>
      </c>
      <c r="BF130" s="8">
        <f ca="1">IF(Table2[[#This Row],[Column17]]="delhi",Table2[[#This Row],[Column15]],0)</f>
        <v>0</v>
      </c>
      <c r="BG130" s="8">
        <f ca="1">IF(Table2[[#This Row],[Column17]]="goa",Table2[[#This Row],[Column15]],0)</f>
        <v>0</v>
      </c>
      <c r="BH130" s="8">
        <f ca="1">IF(Table2[[#This Row],[Column17]]="kolkata",Table2[[#This Row],[Column15]],0)</f>
        <v>0</v>
      </c>
      <c r="BI130" s="8">
        <f ca="1">IF(Table2[[#This Row],[Column17]]="patna",Table2[[#This Row],[Column15]],0)</f>
        <v>0</v>
      </c>
      <c r="BJ130" s="8">
        <f ca="1">IF(Table2[[#This Row],[Column17]]="simultala",Table2[[#This Row],[Column15]],0)</f>
        <v>0</v>
      </c>
      <c r="BK130" s="8">
        <f ca="1">IF(Table2[[#This Row],[Column17]]="panji",Table2[[#This Row],[Column15]],0)</f>
        <v>0</v>
      </c>
      <c r="BL130" s="8">
        <f ca="1">IF(Table2[[#This Row],[Column17]]="bangalore",Table2[[#This Row],[Column15]],0)</f>
        <v>0</v>
      </c>
      <c r="BM130" s="8">
        <f ca="1">IF(Table2[[#This Row],[Column17]]="florida",Table2[[#This Row],[Column15]],0)</f>
        <v>0</v>
      </c>
      <c r="BN130" s="8">
        <f ca="1">IF(Table2[[#This Row],[Column17]]="valmikinagar",Table2[[#This Row],[Column15]],0)</f>
        <v>88515</v>
      </c>
      <c r="BO130" s="9">
        <f ca="1">IF(Table2[[#This Row],[Column17]]="gopalganj",Table2[[#This Row],[Column15]],0)</f>
        <v>0</v>
      </c>
      <c r="BP130" s="7">
        <f ca="1">IF(Table2[[#This Row],[Column4]]="teaching",Table2[[#This Row],[Column15]],0)</f>
        <v>0</v>
      </c>
      <c r="BQ130" s="8">
        <f ca="1">IF(Table2[[#This Row],[Column4]]="health",Table2[[#This Row],[Column15]],0)</f>
        <v>0</v>
      </c>
      <c r="BR130" s="8">
        <f ca="1">IF(Table2[[#This Row],[Column4]]="agriculture",Table2[[#This Row],[Column15]],0)</f>
        <v>0</v>
      </c>
      <c r="BS130" s="8">
        <f ca="1">IF(Table2[[#This Row],[Column4]]="IT",Table2[[#This Row],[Column15]],0)</f>
        <v>88515</v>
      </c>
      <c r="BT130" s="8">
        <f ca="1">IF(Table2[[#This Row],[Column4]]="construction",Table2[[#This Row],[Column15]],0)</f>
        <v>0</v>
      </c>
      <c r="BU130" s="9">
        <f ca="1">IF(Table2[[#This Row],[Column4]]="General work",Table2[[#This Row],[Column15]],0)</f>
        <v>0</v>
      </c>
      <c r="BV130" s="19">
        <f ca="1">IF(Table2[[#This Row],[Column27]]&gt;Table2[[#This Row],[Column15]],1,0)</f>
        <v>1</v>
      </c>
      <c r="CC130" s="19">
        <f ca="1">IF(Table2[[#This Row],[Column28]]&gt;$CD$6,Table2[[#This Row],[Column2]],0)</f>
        <v>35</v>
      </c>
    </row>
    <row r="131" spans="2:81" x14ac:dyDescent="0.35">
      <c r="B131">
        <f t="shared" ca="1" si="25"/>
        <v>1</v>
      </c>
      <c r="C131" t="str">
        <f ca="1">IF(B130=1,"men","women")</f>
        <v>men</v>
      </c>
      <c r="D131">
        <f t="shared" ca="1" si="27"/>
        <v>30</v>
      </c>
      <c r="E131">
        <f t="shared" ca="1" si="28"/>
        <v>4</v>
      </c>
      <c r="F131" t="str">
        <f ca="1">VLOOKUP(E131,$K$4:$L$10,2)</f>
        <v>IT</v>
      </c>
      <c r="G131">
        <f t="shared" ca="1" si="29"/>
        <v>1</v>
      </c>
      <c r="H131" t="str">
        <f ca="1">VLOOKUP(G131,$N$4:$O$9,2)</f>
        <v>high school</v>
      </c>
      <c r="I131">
        <f t="shared" ca="1" si="30"/>
        <v>3</v>
      </c>
      <c r="J131">
        <f t="shared" ca="1" si="26"/>
        <v>3</v>
      </c>
      <c r="Q131">
        <f t="shared" ca="1" si="31"/>
        <v>47522</v>
      </c>
      <c r="R131">
        <f t="shared" ca="1" si="32"/>
        <v>4</v>
      </c>
      <c r="S131" t="str">
        <f ca="1">VLOOKUP(R131,$Y$7:$Z$20,2)</f>
        <v>telangana</v>
      </c>
      <c r="T131">
        <f t="shared" ca="1" si="36"/>
        <v>190088</v>
      </c>
      <c r="U131">
        <f t="shared" ca="1" si="33"/>
        <v>49060.80411824317</v>
      </c>
      <c r="V131">
        <f t="shared" ca="1" si="37"/>
        <v>139472.37700142368</v>
      </c>
      <c r="W131">
        <f t="shared" ca="1" si="34"/>
        <v>46674</v>
      </c>
      <c r="X131">
        <f t="shared" ca="1" si="38"/>
        <v>38729.963782145693</v>
      </c>
      <c r="AA131">
        <f t="shared" ca="1" si="39"/>
        <v>39689.93915790441</v>
      </c>
      <c r="AB131">
        <f t="shared" ca="1" si="40"/>
        <v>369250.3161593281</v>
      </c>
      <c r="AC131">
        <f t="shared" ca="1" si="41"/>
        <v>134464.76790038886</v>
      </c>
      <c r="AD131">
        <f t="shared" ca="1" si="42"/>
        <v>234785.54825893923</v>
      </c>
      <c r="AF131" s="7">
        <f ca="1">IF(Table2[[#This Row],[Column1]]="men",1,0)</f>
        <v>1</v>
      </c>
      <c r="AG131" s="8">
        <f ca="1">IF(Table2[[#This Row],[Column1]]="women",1,0)</f>
        <v>0</v>
      </c>
      <c r="AH131" s="8"/>
      <c r="AI131" s="8"/>
      <c r="AJ131" s="9"/>
      <c r="AM131" s="7">
        <f ca="1">IF(Table2[[#This Row],[Column4]]="teaching",1,0)</f>
        <v>0</v>
      </c>
      <c r="AN131" s="8">
        <f ca="1">IF(Table2[[#This Row],[Column4]]="health",1,0)</f>
        <v>0</v>
      </c>
      <c r="AO131" s="8">
        <f ca="1">IF(Table2[[#This Row],[Column4]]="agriculture",1,0)</f>
        <v>0</v>
      </c>
      <c r="AP131" s="8">
        <f ca="1">IF(Table2[[#This Row],[Column4]]="IT",1,0)</f>
        <v>1</v>
      </c>
      <c r="AQ131" s="8">
        <f ca="1">IF(Table2[[#This Row],[Column4]]="construction",1,0)</f>
        <v>0</v>
      </c>
      <c r="AR131" s="8">
        <f ca="1">IF(Table2[[#This Row],[Column4]]="General work",1,0)</f>
        <v>0</v>
      </c>
      <c r="AS131" s="9"/>
      <c r="AU131" s="17">
        <f ca="1">Table2[[#This Row],[Column20]]/Table2[[#This Row],[Column8]]</f>
        <v>46490.792333807891</v>
      </c>
      <c r="AW131" s="19">
        <f ca="1">IF(Table2[[#This Row],[Column27]]&gt;$AX$7,1,0)</f>
        <v>1</v>
      </c>
      <c r="AY131" s="21">
        <f ca="1">Table2[[#This Row],[Column19]]/Table2[[#This Row],[Column18]]</f>
        <v>0.25809521967848137</v>
      </c>
      <c r="AZ131" s="7">
        <f t="shared" ca="1" si="35"/>
        <v>0</v>
      </c>
      <c r="BA131" s="8"/>
      <c r="BB131" s="7">
        <f ca="1">IF(Table2[[#This Row],[Column17]]="bihar",Table2[[#This Row],[Column15]],0)</f>
        <v>0</v>
      </c>
      <c r="BC131" s="8">
        <f ca="1">IF(Table2[[#This Row],[Column17]]="UP",Table2[[#This Row],[Column15]],0)</f>
        <v>0</v>
      </c>
      <c r="BD131" s="8">
        <f ca="1">IF(Table2[[#This Row],[Column17]]="maharashtra",Table2[[#This Row],[Column15]],0)</f>
        <v>0</v>
      </c>
      <c r="BE131" s="8">
        <f ca="1">IF(Table2[[#This Row],[Column17]]="telangana",Table2[[#This Row],[Column15]],0)</f>
        <v>47522</v>
      </c>
      <c r="BF131" s="8">
        <f ca="1">IF(Table2[[#This Row],[Column17]]="delhi",Table2[[#This Row],[Column15]],0)</f>
        <v>0</v>
      </c>
      <c r="BG131" s="8">
        <f ca="1">IF(Table2[[#This Row],[Column17]]="goa",Table2[[#This Row],[Column15]],0)</f>
        <v>0</v>
      </c>
      <c r="BH131" s="8">
        <f ca="1">IF(Table2[[#This Row],[Column17]]="kolkata",Table2[[#This Row],[Column15]],0)</f>
        <v>0</v>
      </c>
      <c r="BI131" s="8">
        <f ca="1">IF(Table2[[#This Row],[Column17]]="patna",Table2[[#This Row],[Column15]],0)</f>
        <v>0</v>
      </c>
      <c r="BJ131" s="8">
        <f ca="1">IF(Table2[[#This Row],[Column17]]="simultala",Table2[[#This Row],[Column15]],0)</f>
        <v>0</v>
      </c>
      <c r="BK131" s="8">
        <f ca="1">IF(Table2[[#This Row],[Column17]]="panji",Table2[[#This Row],[Column15]],0)</f>
        <v>0</v>
      </c>
      <c r="BL131" s="8">
        <f ca="1">IF(Table2[[#This Row],[Column17]]="bangalore",Table2[[#This Row],[Column15]],0)</f>
        <v>0</v>
      </c>
      <c r="BM131" s="8">
        <f ca="1">IF(Table2[[#This Row],[Column17]]="florida",Table2[[#This Row],[Column15]],0)</f>
        <v>0</v>
      </c>
      <c r="BN131" s="8">
        <f ca="1">IF(Table2[[#This Row],[Column17]]="valmikinagar",Table2[[#This Row],[Column15]],0)</f>
        <v>0</v>
      </c>
      <c r="BO131" s="9">
        <f ca="1">IF(Table2[[#This Row],[Column17]]="gopalganj",Table2[[#This Row],[Column15]],0)</f>
        <v>0</v>
      </c>
      <c r="BP131" s="7">
        <f ca="1">IF(Table2[[#This Row],[Column4]]="teaching",Table2[[#This Row],[Column15]],0)</f>
        <v>0</v>
      </c>
      <c r="BQ131" s="8">
        <f ca="1">IF(Table2[[#This Row],[Column4]]="health",Table2[[#This Row],[Column15]],0)</f>
        <v>0</v>
      </c>
      <c r="BR131" s="8">
        <f ca="1">IF(Table2[[#This Row],[Column4]]="agriculture",Table2[[#This Row],[Column15]],0)</f>
        <v>0</v>
      </c>
      <c r="BS131" s="8">
        <f ca="1">IF(Table2[[#This Row],[Column4]]="IT",Table2[[#This Row],[Column15]],0)</f>
        <v>47522</v>
      </c>
      <c r="BT131" s="8">
        <f ca="1">IF(Table2[[#This Row],[Column4]]="construction",Table2[[#This Row],[Column15]],0)</f>
        <v>0</v>
      </c>
      <c r="BU131" s="9">
        <f ca="1">IF(Table2[[#This Row],[Column4]]="General work",Table2[[#This Row],[Column15]],0)</f>
        <v>0</v>
      </c>
      <c r="BV131" s="19">
        <f ca="1">IF(Table2[[#This Row],[Column27]]&gt;Table2[[#This Row],[Column15]],1,0)</f>
        <v>1</v>
      </c>
      <c r="CC131" s="19">
        <f ca="1">IF(Table2[[#This Row],[Column28]]&gt;$CD$6,Table2[[#This Row],[Column2]],0)</f>
        <v>30</v>
      </c>
    </row>
    <row r="132" spans="2:81" x14ac:dyDescent="0.35">
      <c r="B132">
        <f t="shared" ca="1" si="25"/>
        <v>1</v>
      </c>
      <c r="C132" t="str">
        <f ca="1">IF(B131=1,"men","women")</f>
        <v>men</v>
      </c>
      <c r="D132">
        <f t="shared" ca="1" si="27"/>
        <v>33</v>
      </c>
      <c r="E132">
        <f t="shared" ca="1" si="28"/>
        <v>1</v>
      </c>
      <c r="F132" t="str">
        <f ca="1">VLOOKUP(E132,$K$4:$L$10,2)</f>
        <v xml:space="preserve">health </v>
      </c>
      <c r="G132">
        <f t="shared" ca="1" si="29"/>
        <v>5</v>
      </c>
      <c r="H132" t="str">
        <f ca="1">VLOOKUP(G132,$N$4:$O$9,2)</f>
        <v>other</v>
      </c>
      <c r="I132">
        <f t="shared" ca="1" si="30"/>
        <v>2</v>
      </c>
      <c r="J132">
        <f t="shared" ca="1" si="26"/>
        <v>3</v>
      </c>
      <c r="Q132">
        <f t="shared" ca="1" si="31"/>
        <v>29698</v>
      </c>
      <c r="R132">
        <f t="shared" ca="1" si="32"/>
        <v>1</v>
      </c>
      <c r="S132" t="str">
        <f ca="1">VLOOKUP(R132,$Y$7:$Z$20,2)</f>
        <v>bihar</v>
      </c>
      <c r="T132">
        <f t="shared" ca="1" si="36"/>
        <v>148490</v>
      </c>
      <c r="U132">
        <f t="shared" ca="1" si="33"/>
        <v>117641.5629067936</v>
      </c>
      <c r="V132">
        <f t="shared" ca="1" si="37"/>
        <v>43422.183926206715</v>
      </c>
      <c r="W132">
        <f t="shared" ca="1" si="34"/>
        <v>12335</v>
      </c>
      <c r="X132">
        <f t="shared" ca="1" si="38"/>
        <v>29266.815349592365</v>
      </c>
      <c r="AA132">
        <f t="shared" ca="1" si="39"/>
        <v>21185.329375273301</v>
      </c>
      <c r="AB132">
        <f t="shared" ca="1" si="40"/>
        <v>213097.51330148004</v>
      </c>
      <c r="AC132">
        <f t="shared" ca="1" si="41"/>
        <v>159243.37825638597</v>
      </c>
      <c r="AD132">
        <f t="shared" ca="1" si="42"/>
        <v>53854.135045094066</v>
      </c>
      <c r="AF132" s="7">
        <f ca="1">IF(Table2[[#This Row],[Column1]]="men",1,0)</f>
        <v>1</v>
      </c>
      <c r="AG132" s="8">
        <f ca="1">IF(Table2[[#This Row],[Column1]]="women",1,0)</f>
        <v>0</v>
      </c>
      <c r="AH132" s="8"/>
      <c r="AI132" s="8"/>
      <c r="AJ132" s="9"/>
      <c r="AM132" s="7">
        <f ca="1">IF(Table2[[#This Row],[Column4]]="teaching",1,0)</f>
        <v>0</v>
      </c>
      <c r="AN132" s="8">
        <f ca="1">IF(Table2[[#This Row],[Column4]]="health",1,0)</f>
        <v>0</v>
      </c>
      <c r="AO132" s="8">
        <f ca="1">IF(Table2[[#This Row],[Column4]]="agriculture",1,0)</f>
        <v>0</v>
      </c>
      <c r="AP132" s="8">
        <f ca="1">IF(Table2[[#This Row],[Column4]]="IT",1,0)</f>
        <v>0</v>
      </c>
      <c r="AQ132" s="8">
        <f ca="1">IF(Table2[[#This Row],[Column4]]="construction",1,0)</f>
        <v>0</v>
      </c>
      <c r="AR132" s="8">
        <f ca="1">IF(Table2[[#This Row],[Column4]]="General work",1,0)</f>
        <v>0</v>
      </c>
      <c r="AS132" s="9"/>
      <c r="AU132" s="17">
        <f ca="1">Table2[[#This Row],[Column20]]/Table2[[#This Row],[Column8]]</f>
        <v>14474.061308735572</v>
      </c>
      <c r="AW132" s="19">
        <f ca="1">IF(Table2[[#This Row],[Column27]]&gt;$AX$7,1,0)</f>
        <v>1</v>
      </c>
      <c r="AY132" s="21">
        <f ca="1">Table2[[#This Row],[Column19]]/Table2[[#This Row],[Column18]]</f>
        <v>0.79225242714521915</v>
      </c>
      <c r="AZ132" s="7">
        <f t="shared" ca="1" si="35"/>
        <v>0</v>
      </c>
      <c r="BA132" s="8"/>
      <c r="BB132" s="7">
        <f ca="1">IF(Table2[[#This Row],[Column17]]="bihar",Table2[[#This Row],[Column15]],0)</f>
        <v>29698</v>
      </c>
      <c r="BC132" s="8">
        <f ca="1">IF(Table2[[#This Row],[Column17]]="UP",Table2[[#This Row],[Column15]],0)</f>
        <v>0</v>
      </c>
      <c r="BD132" s="8">
        <f ca="1">IF(Table2[[#This Row],[Column17]]="maharashtra",Table2[[#This Row],[Column15]],0)</f>
        <v>0</v>
      </c>
      <c r="BE132" s="8">
        <f ca="1">IF(Table2[[#This Row],[Column17]]="telangana",Table2[[#This Row],[Column15]],0)</f>
        <v>0</v>
      </c>
      <c r="BF132" s="8">
        <f ca="1">IF(Table2[[#This Row],[Column17]]="delhi",Table2[[#This Row],[Column15]],0)</f>
        <v>0</v>
      </c>
      <c r="BG132" s="8">
        <f ca="1">IF(Table2[[#This Row],[Column17]]="goa",Table2[[#This Row],[Column15]],0)</f>
        <v>0</v>
      </c>
      <c r="BH132" s="8">
        <f ca="1">IF(Table2[[#This Row],[Column17]]="kolkata",Table2[[#This Row],[Column15]],0)</f>
        <v>0</v>
      </c>
      <c r="BI132" s="8">
        <f ca="1">IF(Table2[[#This Row],[Column17]]="patna",Table2[[#This Row],[Column15]],0)</f>
        <v>0</v>
      </c>
      <c r="BJ132" s="8">
        <f ca="1">IF(Table2[[#This Row],[Column17]]="simultala",Table2[[#This Row],[Column15]],0)</f>
        <v>0</v>
      </c>
      <c r="BK132" s="8">
        <f ca="1">IF(Table2[[#This Row],[Column17]]="panji",Table2[[#This Row],[Column15]],0)</f>
        <v>0</v>
      </c>
      <c r="BL132" s="8">
        <f ca="1">IF(Table2[[#This Row],[Column17]]="bangalore",Table2[[#This Row],[Column15]],0)</f>
        <v>0</v>
      </c>
      <c r="BM132" s="8">
        <f ca="1">IF(Table2[[#This Row],[Column17]]="florida",Table2[[#This Row],[Column15]],0)</f>
        <v>0</v>
      </c>
      <c r="BN132" s="8">
        <f ca="1">IF(Table2[[#This Row],[Column17]]="valmikinagar",Table2[[#This Row],[Column15]],0)</f>
        <v>0</v>
      </c>
      <c r="BO132" s="9">
        <f ca="1">IF(Table2[[#This Row],[Column17]]="gopalganj",Table2[[#This Row],[Column15]],0)</f>
        <v>0</v>
      </c>
      <c r="BP132" s="7">
        <f ca="1">IF(Table2[[#This Row],[Column4]]="teaching",Table2[[#This Row],[Column15]],0)</f>
        <v>0</v>
      </c>
      <c r="BQ132" s="8">
        <f ca="1">IF(Table2[[#This Row],[Column4]]="health",Table2[[#This Row],[Column15]],0)</f>
        <v>0</v>
      </c>
      <c r="BR132" s="8">
        <f ca="1">IF(Table2[[#This Row],[Column4]]="agriculture",Table2[[#This Row],[Column15]],0)</f>
        <v>0</v>
      </c>
      <c r="BS132" s="8">
        <f ca="1">IF(Table2[[#This Row],[Column4]]="IT",Table2[[#This Row],[Column15]],0)</f>
        <v>0</v>
      </c>
      <c r="BT132" s="8">
        <f ca="1">IF(Table2[[#This Row],[Column4]]="construction",Table2[[#This Row],[Column15]],0)</f>
        <v>0</v>
      </c>
      <c r="BU132" s="9">
        <f ca="1">IF(Table2[[#This Row],[Column4]]="General work",Table2[[#This Row],[Column15]],0)</f>
        <v>0</v>
      </c>
      <c r="BV132" s="19">
        <f ca="1">IF(Table2[[#This Row],[Column27]]&gt;Table2[[#This Row],[Column15]],1,0)</f>
        <v>1</v>
      </c>
      <c r="CC132" s="19">
        <f ca="1">IF(Table2[[#This Row],[Column28]]&gt;$CD$6,Table2[[#This Row],[Column2]],0)</f>
        <v>33</v>
      </c>
    </row>
    <row r="133" spans="2:81" x14ac:dyDescent="0.35">
      <c r="B133">
        <f t="shared" ca="1" si="25"/>
        <v>1</v>
      </c>
      <c r="C133" t="str">
        <f ca="1">IF(B132=1,"men","women")</f>
        <v>men</v>
      </c>
      <c r="D133">
        <f t="shared" ca="1" si="27"/>
        <v>29</v>
      </c>
      <c r="E133">
        <f t="shared" ca="1" si="28"/>
        <v>1</v>
      </c>
      <c r="F133" t="str">
        <f ca="1">VLOOKUP(E133,$K$4:$L$10,2)</f>
        <v xml:space="preserve">health </v>
      </c>
      <c r="G133">
        <f t="shared" ca="1" si="29"/>
        <v>1</v>
      </c>
      <c r="H133" t="str">
        <f ca="1">VLOOKUP(G133,$N$4:$O$9,2)</f>
        <v>high school</v>
      </c>
      <c r="I133">
        <f t="shared" ca="1" si="30"/>
        <v>3</v>
      </c>
      <c r="J133">
        <f t="shared" ca="1" si="26"/>
        <v>2</v>
      </c>
      <c r="Q133">
        <f t="shared" ca="1" si="31"/>
        <v>42062</v>
      </c>
      <c r="R133">
        <f t="shared" ca="1" si="32"/>
        <v>3</v>
      </c>
      <c r="S133" t="str">
        <f ca="1">VLOOKUP(R133,$Y$7:$Z$20,2)</f>
        <v>maharashtra</v>
      </c>
      <c r="T133">
        <f t="shared" ca="1" si="36"/>
        <v>210310</v>
      </c>
      <c r="U133">
        <f t="shared" ca="1" si="33"/>
        <v>166292.52363986414</v>
      </c>
      <c r="V133">
        <f t="shared" ca="1" si="37"/>
        <v>71908.447885287867</v>
      </c>
      <c r="W133">
        <f t="shared" ca="1" si="34"/>
        <v>65752</v>
      </c>
      <c r="X133">
        <f t="shared" ca="1" si="38"/>
        <v>51727.211668000586</v>
      </c>
      <c r="AA133">
        <f t="shared" ca="1" si="39"/>
        <v>58293.201477975352</v>
      </c>
      <c r="AB133">
        <f t="shared" ca="1" si="40"/>
        <v>340511.64936326322</v>
      </c>
      <c r="AC133">
        <f t="shared" ca="1" si="41"/>
        <v>283771.73530786473</v>
      </c>
      <c r="AD133">
        <f t="shared" ca="1" si="42"/>
        <v>56739.914055398491</v>
      </c>
      <c r="AF133" s="7">
        <f ca="1">IF(Table2[[#This Row],[Column1]]="men",1,0)</f>
        <v>1</v>
      </c>
      <c r="AG133" s="8">
        <f ca="1">IF(Table2[[#This Row],[Column1]]="women",1,0)</f>
        <v>0</v>
      </c>
      <c r="AH133" s="8"/>
      <c r="AI133" s="8"/>
      <c r="AJ133" s="9"/>
      <c r="AM133" s="7">
        <f ca="1">IF(Table2[[#This Row],[Column4]]="teaching",1,0)</f>
        <v>0</v>
      </c>
      <c r="AN133" s="8">
        <f ca="1">IF(Table2[[#This Row],[Column4]]="health",1,0)</f>
        <v>0</v>
      </c>
      <c r="AO133" s="8">
        <f ca="1">IF(Table2[[#This Row],[Column4]]="agriculture",1,0)</f>
        <v>0</v>
      </c>
      <c r="AP133" s="8">
        <f ca="1">IF(Table2[[#This Row],[Column4]]="IT",1,0)</f>
        <v>0</v>
      </c>
      <c r="AQ133" s="8">
        <f ca="1">IF(Table2[[#This Row],[Column4]]="construction",1,0)</f>
        <v>0</v>
      </c>
      <c r="AR133" s="8">
        <f ca="1">IF(Table2[[#This Row],[Column4]]="General work",1,0)</f>
        <v>0</v>
      </c>
      <c r="AS133" s="9"/>
      <c r="AU133" s="17">
        <f ca="1">Table2[[#This Row],[Column20]]/Table2[[#This Row],[Column8]]</f>
        <v>35954.223942643934</v>
      </c>
      <c r="AW133" s="19">
        <f ca="1">IF(Table2[[#This Row],[Column27]]&gt;$AX$7,1,0)</f>
        <v>1</v>
      </c>
      <c r="AY133" s="21">
        <f ca="1">Table2[[#This Row],[Column19]]/Table2[[#This Row],[Column18]]</f>
        <v>0.79070193352605267</v>
      </c>
      <c r="AZ133" s="7">
        <f t="shared" ca="1" si="35"/>
        <v>0</v>
      </c>
      <c r="BA133" s="8"/>
      <c r="BB133" s="7">
        <f ca="1">IF(Table2[[#This Row],[Column17]]="bihar",Table2[[#This Row],[Column15]],0)</f>
        <v>0</v>
      </c>
      <c r="BC133" s="8">
        <f ca="1">IF(Table2[[#This Row],[Column17]]="UP",Table2[[#This Row],[Column15]],0)</f>
        <v>0</v>
      </c>
      <c r="BD133" s="8">
        <f ca="1">IF(Table2[[#This Row],[Column17]]="maharashtra",Table2[[#This Row],[Column15]],0)</f>
        <v>42062</v>
      </c>
      <c r="BE133" s="8">
        <f ca="1">IF(Table2[[#This Row],[Column17]]="telangana",Table2[[#This Row],[Column15]],0)</f>
        <v>0</v>
      </c>
      <c r="BF133" s="8">
        <f ca="1">IF(Table2[[#This Row],[Column17]]="delhi",Table2[[#This Row],[Column15]],0)</f>
        <v>0</v>
      </c>
      <c r="BG133" s="8">
        <f ca="1">IF(Table2[[#This Row],[Column17]]="goa",Table2[[#This Row],[Column15]],0)</f>
        <v>0</v>
      </c>
      <c r="BH133" s="8">
        <f ca="1">IF(Table2[[#This Row],[Column17]]="kolkata",Table2[[#This Row],[Column15]],0)</f>
        <v>0</v>
      </c>
      <c r="BI133" s="8">
        <f ca="1">IF(Table2[[#This Row],[Column17]]="patna",Table2[[#This Row],[Column15]],0)</f>
        <v>0</v>
      </c>
      <c r="BJ133" s="8">
        <f ca="1">IF(Table2[[#This Row],[Column17]]="simultala",Table2[[#This Row],[Column15]],0)</f>
        <v>0</v>
      </c>
      <c r="BK133" s="8">
        <f ca="1">IF(Table2[[#This Row],[Column17]]="panji",Table2[[#This Row],[Column15]],0)</f>
        <v>0</v>
      </c>
      <c r="BL133" s="8">
        <f ca="1">IF(Table2[[#This Row],[Column17]]="bangalore",Table2[[#This Row],[Column15]],0)</f>
        <v>0</v>
      </c>
      <c r="BM133" s="8">
        <f ca="1">IF(Table2[[#This Row],[Column17]]="florida",Table2[[#This Row],[Column15]],0)</f>
        <v>0</v>
      </c>
      <c r="BN133" s="8">
        <f ca="1">IF(Table2[[#This Row],[Column17]]="valmikinagar",Table2[[#This Row],[Column15]],0)</f>
        <v>0</v>
      </c>
      <c r="BO133" s="9">
        <f ca="1">IF(Table2[[#This Row],[Column17]]="gopalganj",Table2[[#This Row],[Column15]],0)</f>
        <v>0</v>
      </c>
      <c r="BP133" s="7">
        <f ca="1">IF(Table2[[#This Row],[Column4]]="teaching",Table2[[#This Row],[Column15]],0)</f>
        <v>0</v>
      </c>
      <c r="BQ133" s="8">
        <f ca="1">IF(Table2[[#This Row],[Column4]]="health",Table2[[#This Row],[Column15]],0)</f>
        <v>0</v>
      </c>
      <c r="BR133" s="8">
        <f ca="1">IF(Table2[[#This Row],[Column4]]="agriculture",Table2[[#This Row],[Column15]],0)</f>
        <v>0</v>
      </c>
      <c r="BS133" s="8">
        <f ca="1">IF(Table2[[#This Row],[Column4]]="IT",Table2[[#This Row],[Column15]],0)</f>
        <v>0</v>
      </c>
      <c r="BT133" s="8">
        <f ca="1">IF(Table2[[#This Row],[Column4]]="construction",Table2[[#This Row],[Column15]],0)</f>
        <v>0</v>
      </c>
      <c r="BU133" s="9">
        <f ca="1">IF(Table2[[#This Row],[Column4]]="General work",Table2[[#This Row],[Column15]],0)</f>
        <v>0</v>
      </c>
      <c r="BV133" s="19">
        <f ca="1">IF(Table2[[#This Row],[Column27]]&gt;Table2[[#This Row],[Column15]],1,0)</f>
        <v>1</v>
      </c>
      <c r="CC133" s="19">
        <f ca="1">IF(Table2[[#This Row],[Column28]]&gt;$CD$6,Table2[[#This Row],[Column2]],0)</f>
        <v>29</v>
      </c>
    </row>
    <row r="134" spans="2:81" x14ac:dyDescent="0.35">
      <c r="B134">
        <f t="shared" ca="1" si="25"/>
        <v>2</v>
      </c>
      <c r="C134" t="str">
        <f ca="1">IF(B133=1,"men","women")</f>
        <v>men</v>
      </c>
      <c r="D134">
        <f t="shared" ca="1" si="27"/>
        <v>29</v>
      </c>
      <c r="E134">
        <f t="shared" ca="1" si="28"/>
        <v>4</v>
      </c>
      <c r="F134" t="str">
        <f ca="1">VLOOKUP(E134,$K$4:$L$10,2)</f>
        <v>IT</v>
      </c>
      <c r="G134">
        <f t="shared" ca="1" si="29"/>
        <v>2</v>
      </c>
      <c r="H134" t="str">
        <f ca="1">VLOOKUP(G134,$N$4:$O$9,2)</f>
        <v>college</v>
      </c>
      <c r="I134">
        <f t="shared" ca="1" si="30"/>
        <v>2</v>
      </c>
      <c r="J134">
        <f t="shared" ca="1" si="26"/>
        <v>2</v>
      </c>
      <c r="Q134">
        <f t="shared" ca="1" si="31"/>
        <v>26076</v>
      </c>
      <c r="R134">
        <f t="shared" ca="1" si="32"/>
        <v>1</v>
      </c>
      <c r="S134" t="str">
        <f ca="1">VLOOKUP(R134,$Y$7:$Z$20,2)</f>
        <v>bihar</v>
      </c>
      <c r="T134">
        <f t="shared" ca="1" si="36"/>
        <v>104304</v>
      </c>
      <c r="U134">
        <f t="shared" ca="1" si="33"/>
        <v>4568.0065907224453</v>
      </c>
      <c r="V134">
        <f t="shared" ca="1" si="37"/>
        <v>36428.79245550801</v>
      </c>
      <c r="W134">
        <f t="shared" ca="1" si="34"/>
        <v>34732</v>
      </c>
      <c r="X134">
        <f t="shared" ca="1" si="38"/>
        <v>49785.687205457034</v>
      </c>
      <c r="AA134">
        <f t="shared" ca="1" si="39"/>
        <v>28782.880622611319</v>
      </c>
      <c r="AB134">
        <f t="shared" ca="1" si="40"/>
        <v>169515.67307811935</v>
      </c>
      <c r="AC134">
        <f t="shared" ca="1" si="41"/>
        <v>89085.69379617949</v>
      </c>
      <c r="AD134">
        <f t="shared" ca="1" si="42"/>
        <v>80429.979281939857</v>
      </c>
      <c r="AF134" s="7">
        <f ca="1">IF(Table2[[#This Row],[Column1]]="men",1,0)</f>
        <v>1</v>
      </c>
      <c r="AG134" s="8">
        <f ca="1">IF(Table2[[#This Row],[Column1]]="women",1,0)</f>
        <v>0</v>
      </c>
      <c r="AH134" s="8"/>
      <c r="AI134" s="8"/>
      <c r="AJ134" s="9"/>
      <c r="AM134" s="7">
        <f ca="1">IF(Table2[[#This Row],[Column4]]="teaching",1,0)</f>
        <v>0</v>
      </c>
      <c r="AN134" s="8">
        <f ca="1">IF(Table2[[#This Row],[Column4]]="health",1,0)</f>
        <v>0</v>
      </c>
      <c r="AO134" s="8">
        <f ca="1">IF(Table2[[#This Row],[Column4]]="agriculture",1,0)</f>
        <v>0</v>
      </c>
      <c r="AP134" s="8">
        <f ca="1">IF(Table2[[#This Row],[Column4]]="IT",1,0)</f>
        <v>1</v>
      </c>
      <c r="AQ134" s="8">
        <f ca="1">IF(Table2[[#This Row],[Column4]]="construction",1,0)</f>
        <v>0</v>
      </c>
      <c r="AR134" s="8">
        <f ca="1">IF(Table2[[#This Row],[Column4]]="General work",1,0)</f>
        <v>0</v>
      </c>
      <c r="AS134" s="9"/>
      <c r="AU134" s="17">
        <f ca="1">Table2[[#This Row],[Column20]]/Table2[[#This Row],[Column8]]</f>
        <v>18214.396227754005</v>
      </c>
      <c r="AW134" s="19">
        <f ca="1">IF(Table2[[#This Row],[Column27]]&gt;$AX$7,1,0)</f>
        <v>0</v>
      </c>
      <c r="AY134" s="21">
        <f ca="1">Table2[[#This Row],[Column19]]/Table2[[#This Row],[Column18]]</f>
        <v>4.3795123779744261E-2</v>
      </c>
      <c r="AZ134" s="7">
        <f t="shared" ca="1" si="35"/>
        <v>1</v>
      </c>
      <c r="BA134" s="8"/>
      <c r="BB134" s="7">
        <f ca="1">IF(Table2[[#This Row],[Column17]]="bihar",Table2[[#This Row],[Column15]],0)</f>
        <v>26076</v>
      </c>
      <c r="BC134" s="8">
        <f ca="1">IF(Table2[[#This Row],[Column17]]="UP",Table2[[#This Row],[Column15]],0)</f>
        <v>0</v>
      </c>
      <c r="BD134" s="8">
        <f ca="1">IF(Table2[[#This Row],[Column17]]="maharashtra",Table2[[#This Row],[Column15]],0)</f>
        <v>0</v>
      </c>
      <c r="BE134" s="8">
        <f ca="1">IF(Table2[[#This Row],[Column17]]="telangana",Table2[[#This Row],[Column15]],0)</f>
        <v>0</v>
      </c>
      <c r="BF134" s="8">
        <f ca="1">IF(Table2[[#This Row],[Column17]]="delhi",Table2[[#This Row],[Column15]],0)</f>
        <v>0</v>
      </c>
      <c r="BG134" s="8">
        <f ca="1">IF(Table2[[#This Row],[Column17]]="goa",Table2[[#This Row],[Column15]],0)</f>
        <v>0</v>
      </c>
      <c r="BH134" s="8">
        <f ca="1">IF(Table2[[#This Row],[Column17]]="kolkata",Table2[[#This Row],[Column15]],0)</f>
        <v>0</v>
      </c>
      <c r="BI134" s="8">
        <f ca="1">IF(Table2[[#This Row],[Column17]]="patna",Table2[[#This Row],[Column15]],0)</f>
        <v>0</v>
      </c>
      <c r="BJ134" s="8">
        <f ca="1">IF(Table2[[#This Row],[Column17]]="simultala",Table2[[#This Row],[Column15]],0)</f>
        <v>0</v>
      </c>
      <c r="BK134" s="8">
        <f ca="1">IF(Table2[[#This Row],[Column17]]="panji",Table2[[#This Row],[Column15]],0)</f>
        <v>0</v>
      </c>
      <c r="BL134" s="8">
        <f ca="1">IF(Table2[[#This Row],[Column17]]="bangalore",Table2[[#This Row],[Column15]],0)</f>
        <v>0</v>
      </c>
      <c r="BM134" s="8">
        <f ca="1">IF(Table2[[#This Row],[Column17]]="florida",Table2[[#This Row],[Column15]],0)</f>
        <v>0</v>
      </c>
      <c r="BN134" s="8">
        <f ca="1">IF(Table2[[#This Row],[Column17]]="valmikinagar",Table2[[#This Row],[Column15]],0)</f>
        <v>0</v>
      </c>
      <c r="BO134" s="9">
        <f ca="1">IF(Table2[[#This Row],[Column17]]="gopalganj",Table2[[#This Row],[Column15]],0)</f>
        <v>0</v>
      </c>
      <c r="BP134" s="7">
        <f ca="1">IF(Table2[[#This Row],[Column4]]="teaching",Table2[[#This Row],[Column15]],0)</f>
        <v>0</v>
      </c>
      <c r="BQ134" s="8">
        <f ca="1">IF(Table2[[#This Row],[Column4]]="health",Table2[[#This Row],[Column15]],0)</f>
        <v>0</v>
      </c>
      <c r="BR134" s="8">
        <f ca="1">IF(Table2[[#This Row],[Column4]]="agriculture",Table2[[#This Row],[Column15]],0)</f>
        <v>0</v>
      </c>
      <c r="BS134" s="8">
        <f ca="1">IF(Table2[[#This Row],[Column4]]="IT",Table2[[#This Row],[Column15]],0)</f>
        <v>26076</v>
      </c>
      <c r="BT134" s="8">
        <f ca="1">IF(Table2[[#This Row],[Column4]]="construction",Table2[[#This Row],[Column15]],0)</f>
        <v>0</v>
      </c>
      <c r="BU134" s="9">
        <f ca="1">IF(Table2[[#This Row],[Column4]]="General work",Table2[[#This Row],[Column15]],0)</f>
        <v>0</v>
      </c>
      <c r="BV134" s="19">
        <f ca="1">IF(Table2[[#This Row],[Column27]]&gt;Table2[[#This Row],[Column15]],1,0)</f>
        <v>1</v>
      </c>
      <c r="CC134" s="19">
        <f ca="1">IF(Table2[[#This Row],[Column28]]&gt;$CD$6,Table2[[#This Row],[Column2]],0)</f>
        <v>29</v>
      </c>
    </row>
    <row r="135" spans="2:81" x14ac:dyDescent="0.35">
      <c r="B135">
        <f t="shared" ref="B135:B198" ca="1" si="43">RANDBETWEEN(1,2)</f>
        <v>1</v>
      </c>
      <c r="C135" t="str">
        <f ca="1">IF(B134=1,"men","women")</f>
        <v>women</v>
      </c>
      <c r="D135">
        <f t="shared" ca="1" si="27"/>
        <v>41</v>
      </c>
      <c r="E135">
        <f t="shared" ca="1" si="28"/>
        <v>5</v>
      </c>
      <c r="F135" t="str">
        <f ca="1">VLOOKUP(E135,$K$4:$L$10,2)</f>
        <v>General work</v>
      </c>
      <c r="G135">
        <f t="shared" ca="1" si="29"/>
        <v>1</v>
      </c>
      <c r="H135" t="str">
        <f ca="1">VLOOKUP(G135,$N$4:$O$9,2)</f>
        <v>high school</v>
      </c>
      <c r="I135">
        <f t="shared" ca="1" si="30"/>
        <v>1</v>
      </c>
      <c r="J135">
        <f t="shared" ref="J135:J198" ca="1" si="44">RANDBETWEEN(1,3)</f>
        <v>2</v>
      </c>
      <c r="Q135">
        <f t="shared" ca="1" si="31"/>
        <v>68229</v>
      </c>
      <c r="R135">
        <f t="shared" ca="1" si="32"/>
        <v>1</v>
      </c>
      <c r="S135" t="str">
        <f ca="1">VLOOKUP(R135,$Y$7:$Z$20,2)</f>
        <v>bihar</v>
      </c>
      <c r="T135">
        <f t="shared" ca="1" si="36"/>
        <v>341145</v>
      </c>
      <c r="U135">
        <f t="shared" ca="1" si="33"/>
        <v>67108.421168098197</v>
      </c>
      <c r="V135">
        <f t="shared" ca="1" si="37"/>
        <v>6647.2825987578944</v>
      </c>
      <c r="W135">
        <f t="shared" ca="1" si="34"/>
        <v>58</v>
      </c>
      <c r="X135">
        <f t="shared" ca="1" si="38"/>
        <v>24315.504683561066</v>
      </c>
      <c r="AA135">
        <f t="shared" ca="1" si="39"/>
        <v>81241.834674804879</v>
      </c>
      <c r="AB135">
        <f t="shared" ca="1" si="40"/>
        <v>429034.11727356276</v>
      </c>
      <c r="AC135">
        <f t="shared" ca="1" si="41"/>
        <v>91481.925851659267</v>
      </c>
      <c r="AD135">
        <f t="shared" ca="1" si="42"/>
        <v>337552.1914219035</v>
      </c>
      <c r="AF135" s="7">
        <f ca="1">IF(Table2[[#This Row],[Column1]]="men",1,0)</f>
        <v>0</v>
      </c>
      <c r="AG135" s="8">
        <f ca="1">IF(Table2[[#This Row],[Column1]]="women",1,0)</f>
        <v>1</v>
      </c>
      <c r="AH135" s="8"/>
      <c r="AI135" s="8"/>
      <c r="AJ135" s="9"/>
      <c r="AM135" s="7">
        <f ca="1">IF(Table2[[#This Row],[Column4]]="teaching",1,0)</f>
        <v>0</v>
      </c>
      <c r="AN135" s="8">
        <f ca="1">IF(Table2[[#This Row],[Column4]]="health",1,0)</f>
        <v>0</v>
      </c>
      <c r="AO135" s="8">
        <f ca="1">IF(Table2[[#This Row],[Column4]]="agriculture",1,0)</f>
        <v>0</v>
      </c>
      <c r="AP135" s="8">
        <f ca="1">IF(Table2[[#This Row],[Column4]]="IT",1,0)</f>
        <v>0</v>
      </c>
      <c r="AQ135" s="8">
        <f ca="1">IF(Table2[[#This Row],[Column4]]="construction",1,0)</f>
        <v>0</v>
      </c>
      <c r="AR135" s="8">
        <f ca="1">IF(Table2[[#This Row],[Column4]]="General work",1,0)</f>
        <v>1</v>
      </c>
      <c r="AS135" s="9"/>
      <c r="AU135" s="17">
        <f ca="1">Table2[[#This Row],[Column20]]/Table2[[#This Row],[Column8]]</f>
        <v>3323.6412993789472</v>
      </c>
      <c r="AW135" s="19">
        <f ca="1">IF(Table2[[#This Row],[Column27]]&gt;$AX$7,1,0)</f>
        <v>0</v>
      </c>
      <c r="AY135" s="21">
        <f ca="1">Table2[[#This Row],[Column19]]/Table2[[#This Row],[Column18]]</f>
        <v>0.1967152418124205</v>
      </c>
      <c r="AZ135" s="7">
        <f t="shared" ca="1" si="35"/>
        <v>1</v>
      </c>
      <c r="BA135" s="8"/>
      <c r="BB135" s="7">
        <f ca="1">IF(Table2[[#This Row],[Column17]]="bihar",Table2[[#This Row],[Column15]],0)</f>
        <v>68229</v>
      </c>
      <c r="BC135" s="8">
        <f ca="1">IF(Table2[[#This Row],[Column17]]="UP",Table2[[#This Row],[Column15]],0)</f>
        <v>0</v>
      </c>
      <c r="BD135" s="8">
        <f ca="1">IF(Table2[[#This Row],[Column17]]="maharashtra",Table2[[#This Row],[Column15]],0)</f>
        <v>0</v>
      </c>
      <c r="BE135" s="8">
        <f ca="1">IF(Table2[[#This Row],[Column17]]="telangana",Table2[[#This Row],[Column15]],0)</f>
        <v>0</v>
      </c>
      <c r="BF135" s="8">
        <f ca="1">IF(Table2[[#This Row],[Column17]]="delhi",Table2[[#This Row],[Column15]],0)</f>
        <v>0</v>
      </c>
      <c r="BG135" s="8">
        <f ca="1">IF(Table2[[#This Row],[Column17]]="goa",Table2[[#This Row],[Column15]],0)</f>
        <v>0</v>
      </c>
      <c r="BH135" s="8">
        <f ca="1">IF(Table2[[#This Row],[Column17]]="kolkata",Table2[[#This Row],[Column15]],0)</f>
        <v>0</v>
      </c>
      <c r="BI135" s="8">
        <f ca="1">IF(Table2[[#This Row],[Column17]]="patna",Table2[[#This Row],[Column15]],0)</f>
        <v>0</v>
      </c>
      <c r="BJ135" s="8">
        <f ca="1">IF(Table2[[#This Row],[Column17]]="simultala",Table2[[#This Row],[Column15]],0)</f>
        <v>0</v>
      </c>
      <c r="BK135" s="8">
        <f ca="1">IF(Table2[[#This Row],[Column17]]="panji",Table2[[#This Row],[Column15]],0)</f>
        <v>0</v>
      </c>
      <c r="BL135" s="8">
        <f ca="1">IF(Table2[[#This Row],[Column17]]="bangalore",Table2[[#This Row],[Column15]],0)</f>
        <v>0</v>
      </c>
      <c r="BM135" s="8">
        <f ca="1">IF(Table2[[#This Row],[Column17]]="florida",Table2[[#This Row],[Column15]],0)</f>
        <v>0</v>
      </c>
      <c r="BN135" s="8">
        <f ca="1">IF(Table2[[#This Row],[Column17]]="valmikinagar",Table2[[#This Row],[Column15]],0)</f>
        <v>0</v>
      </c>
      <c r="BO135" s="9">
        <f ca="1">IF(Table2[[#This Row],[Column17]]="gopalganj",Table2[[#This Row],[Column15]],0)</f>
        <v>0</v>
      </c>
      <c r="BP135" s="7">
        <f ca="1">IF(Table2[[#This Row],[Column4]]="teaching",Table2[[#This Row],[Column15]],0)</f>
        <v>0</v>
      </c>
      <c r="BQ135" s="8">
        <f ca="1">IF(Table2[[#This Row],[Column4]]="health",Table2[[#This Row],[Column15]],0)</f>
        <v>0</v>
      </c>
      <c r="BR135" s="8">
        <f ca="1">IF(Table2[[#This Row],[Column4]]="agriculture",Table2[[#This Row],[Column15]],0)</f>
        <v>0</v>
      </c>
      <c r="BS135" s="8">
        <f ca="1">IF(Table2[[#This Row],[Column4]]="IT",Table2[[#This Row],[Column15]],0)</f>
        <v>0</v>
      </c>
      <c r="BT135" s="8">
        <f ca="1">IF(Table2[[#This Row],[Column4]]="construction",Table2[[#This Row],[Column15]],0)</f>
        <v>0</v>
      </c>
      <c r="BU135" s="9">
        <f ca="1">IF(Table2[[#This Row],[Column4]]="General work",Table2[[#This Row],[Column15]],0)</f>
        <v>68229</v>
      </c>
      <c r="BV135" s="19">
        <f ca="1">IF(Table2[[#This Row],[Column27]]&gt;Table2[[#This Row],[Column15]],1,0)</f>
        <v>1</v>
      </c>
      <c r="CC135" s="19">
        <f ca="1">IF(Table2[[#This Row],[Column28]]&gt;$CD$6,Table2[[#This Row],[Column2]],0)</f>
        <v>41</v>
      </c>
    </row>
    <row r="136" spans="2:81" x14ac:dyDescent="0.35">
      <c r="B136">
        <f t="shared" ca="1" si="43"/>
        <v>1</v>
      </c>
      <c r="C136" t="str">
        <f ca="1">IF(B135=1,"men","women")</f>
        <v>men</v>
      </c>
      <c r="D136">
        <f t="shared" ref="D136:D199" ca="1" si="45">RANDBETWEEN(25,45)</f>
        <v>33</v>
      </c>
      <c r="E136">
        <f t="shared" ref="E136:E199" ca="1" si="46">RANDBETWEEN(1,6)</f>
        <v>3</v>
      </c>
      <c r="F136" t="str">
        <f ca="1">VLOOKUP(E136,$K$4:$L$10,2)</f>
        <v>teaching</v>
      </c>
      <c r="G136">
        <f t="shared" ref="G136:G199" ca="1" si="47">RANDBETWEEN(1,5)</f>
        <v>2</v>
      </c>
      <c r="H136" t="str">
        <f ca="1">VLOOKUP(G136,$N$4:$O$9,2)</f>
        <v>college</v>
      </c>
      <c r="I136">
        <f t="shared" ref="I136:I199" ca="1" si="48">RANDBETWEEN(0,4)</f>
        <v>4</v>
      </c>
      <c r="J136">
        <f t="shared" ca="1" si="44"/>
        <v>3</v>
      </c>
      <c r="Q136">
        <f t="shared" ref="Q136:Q199" ca="1" si="49">RANDBETWEEN(25000,90000)</f>
        <v>25098</v>
      </c>
      <c r="R136">
        <f t="shared" ref="R136:R199" ca="1" si="50">RANDBETWEEN(1,14)</f>
        <v>10</v>
      </c>
      <c r="S136" t="str">
        <f ca="1">VLOOKUP(R136,$Y$7:$Z$20,2)</f>
        <v>panji</v>
      </c>
      <c r="T136">
        <f t="shared" ca="1" si="36"/>
        <v>100392</v>
      </c>
      <c r="U136">
        <f t="shared" ref="U136:U199" ca="1" si="51">RAND()*T136</f>
        <v>30706.206455004936</v>
      </c>
      <c r="V136">
        <f t="shared" ca="1" si="37"/>
        <v>13230.856378402366</v>
      </c>
      <c r="W136">
        <f t="shared" ref="W136:W199" ca="1" si="52">RANDBETWEEN(0,V136)</f>
        <v>12980</v>
      </c>
      <c r="X136">
        <f t="shared" ca="1" si="38"/>
        <v>42890.515935703959</v>
      </c>
      <c r="AA136">
        <f t="shared" ca="1" si="39"/>
        <v>33956.398287521675</v>
      </c>
      <c r="AB136">
        <f t="shared" ca="1" si="40"/>
        <v>147579.25466592406</v>
      </c>
      <c r="AC136">
        <f t="shared" ca="1" si="41"/>
        <v>86576.722390708892</v>
      </c>
      <c r="AD136">
        <f t="shared" ca="1" si="42"/>
        <v>61002.53227521517</v>
      </c>
      <c r="AF136" s="7">
        <f ca="1">IF(Table2[[#This Row],[Column1]]="men",1,0)</f>
        <v>1</v>
      </c>
      <c r="AG136" s="8">
        <f ca="1">IF(Table2[[#This Row],[Column1]]="women",1,0)</f>
        <v>0</v>
      </c>
      <c r="AH136" s="8"/>
      <c r="AI136" s="8"/>
      <c r="AJ136" s="9"/>
      <c r="AM136" s="7">
        <f ca="1">IF(Table2[[#This Row],[Column4]]="teaching",1,0)</f>
        <v>1</v>
      </c>
      <c r="AN136" s="8">
        <f ca="1">IF(Table2[[#This Row],[Column4]]="health",1,0)</f>
        <v>0</v>
      </c>
      <c r="AO136" s="8">
        <f ca="1">IF(Table2[[#This Row],[Column4]]="agriculture",1,0)</f>
        <v>0</v>
      </c>
      <c r="AP136" s="8">
        <f ca="1">IF(Table2[[#This Row],[Column4]]="IT",1,0)</f>
        <v>0</v>
      </c>
      <c r="AQ136" s="8">
        <f ca="1">IF(Table2[[#This Row],[Column4]]="construction",1,0)</f>
        <v>0</v>
      </c>
      <c r="AR136" s="8">
        <f ca="1">IF(Table2[[#This Row],[Column4]]="General work",1,0)</f>
        <v>0</v>
      </c>
      <c r="AS136" s="9"/>
      <c r="AU136" s="17">
        <f ca="1">Table2[[#This Row],[Column20]]/Table2[[#This Row],[Column8]]</f>
        <v>4410.2854594674554</v>
      </c>
      <c r="AW136" s="19">
        <f ca="1">IF(Table2[[#This Row],[Column27]]&gt;$AX$7,1,0)</f>
        <v>0</v>
      </c>
      <c r="AY136" s="21">
        <f ca="1">Table2[[#This Row],[Column19]]/Table2[[#This Row],[Column18]]</f>
        <v>0.30586308127146522</v>
      </c>
      <c r="AZ136" s="7">
        <f t="shared" ref="AZ136:AZ199" ca="1" si="53">IF(AY136&lt;$BA$6,1,0)</f>
        <v>0</v>
      </c>
      <c r="BA136" s="8"/>
      <c r="BB136" s="7">
        <f ca="1">IF(Table2[[#This Row],[Column17]]="bihar",Table2[[#This Row],[Column15]],0)</f>
        <v>0</v>
      </c>
      <c r="BC136" s="8">
        <f ca="1">IF(Table2[[#This Row],[Column17]]="UP",Table2[[#This Row],[Column15]],0)</f>
        <v>0</v>
      </c>
      <c r="BD136" s="8">
        <f ca="1">IF(Table2[[#This Row],[Column17]]="maharashtra",Table2[[#This Row],[Column15]],0)</f>
        <v>0</v>
      </c>
      <c r="BE136" s="8">
        <f ca="1">IF(Table2[[#This Row],[Column17]]="telangana",Table2[[#This Row],[Column15]],0)</f>
        <v>0</v>
      </c>
      <c r="BF136" s="8">
        <f ca="1">IF(Table2[[#This Row],[Column17]]="delhi",Table2[[#This Row],[Column15]],0)</f>
        <v>0</v>
      </c>
      <c r="BG136" s="8">
        <f ca="1">IF(Table2[[#This Row],[Column17]]="goa",Table2[[#This Row],[Column15]],0)</f>
        <v>0</v>
      </c>
      <c r="BH136" s="8">
        <f ca="1">IF(Table2[[#This Row],[Column17]]="kolkata",Table2[[#This Row],[Column15]],0)</f>
        <v>0</v>
      </c>
      <c r="BI136" s="8">
        <f ca="1">IF(Table2[[#This Row],[Column17]]="patna",Table2[[#This Row],[Column15]],0)</f>
        <v>0</v>
      </c>
      <c r="BJ136" s="8">
        <f ca="1">IF(Table2[[#This Row],[Column17]]="simultala",Table2[[#This Row],[Column15]],0)</f>
        <v>0</v>
      </c>
      <c r="BK136" s="8">
        <f ca="1">IF(Table2[[#This Row],[Column17]]="panji",Table2[[#This Row],[Column15]],0)</f>
        <v>25098</v>
      </c>
      <c r="BL136" s="8">
        <f ca="1">IF(Table2[[#This Row],[Column17]]="bangalore",Table2[[#This Row],[Column15]],0)</f>
        <v>0</v>
      </c>
      <c r="BM136" s="8">
        <f ca="1">IF(Table2[[#This Row],[Column17]]="florida",Table2[[#This Row],[Column15]],0)</f>
        <v>0</v>
      </c>
      <c r="BN136" s="8">
        <f ca="1">IF(Table2[[#This Row],[Column17]]="valmikinagar",Table2[[#This Row],[Column15]],0)</f>
        <v>0</v>
      </c>
      <c r="BO136" s="9">
        <f ca="1">IF(Table2[[#This Row],[Column17]]="gopalganj",Table2[[#This Row],[Column15]],0)</f>
        <v>0</v>
      </c>
      <c r="BP136" s="7">
        <f ca="1">IF(Table2[[#This Row],[Column4]]="teaching",Table2[[#This Row],[Column15]],0)</f>
        <v>25098</v>
      </c>
      <c r="BQ136" s="8">
        <f ca="1">IF(Table2[[#This Row],[Column4]]="health",Table2[[#This Row],[Column15]],0)</f>
        <v>0</v>
      </c>
      <c r="BR136" s="8">
        <f ca="1">IF(Table2[[#This Row],[Column4]]="agriculture",Table2[[#This Row],[Column15]],0)</f>
        <v>0</v>
      </c>
      <c r="BS136" s="8">
        <f ca="1">IF(Table2[[#This Row],[Column4]]="IT",Table2[[#This Row],[Column15]],0)</f>
        <v>0</v>
      </c>
      <c r="BT136" s="8">
        <f ca="1">IF(Table2[[#This Row],[Column4]]="construction",Table2[[#This Row],[Column15]],0)</f>
        <v>0</v>
      </c>
      <c r="BU136" s="9">
        <f ca="1">IF(Table2[[#This Row],[Column4]]="General work",Table2[[#This Row],[Column15]],0)</f>
        <v>0</v>
      </c>
      <c r="BV136" s="19">
        <f ca="1">IF(Table2[[#This Row],[Column27]]&gt;Table2[[#This Row],[Column15]],1,0)</f>
        <v>1</v>
      </c>
      <c r="CC136" s="19">
        <f ca="1">IF(Table2[[#This Row],[Column28]]&gt;$CD$6,Table2[[#This Row],[Column2]],0)</f>
        <v>33</v>
      </c>
    </row>
    <row r="137" spans="2:81" x14ac:dyDescent="0.35">
      <c r="B137">
        <f t="shared" ca="1" si="43"/>
        <v>1</v>
      </c>
      <c r="C137" t="str">
        <f ca="1">IF(B136=1,"men","women")</f>
        <v>men</v>
      </c>
      <c r="D137">
        <f t="shared" ca="1" si="45"/>
        <v>39</v>
      </c>
      <c r="E137">
        <f t="shared" ca="1" si="46"/>
        <v>6</v>
      </c>
      <c r="F137" t="str">
        <f ca="1">VLOOKUP(E137,$K$4:$L$10,2)</f>
        <v>agriculture</v>
      </c>
      <c r="G137">
        <f t="shared" ca="1" si="47"/>
        <v>3</v>
      </c>
      <c r="H137" t="str">
        <f ca="1">VLOOKUP(G137,$N$4:$O$9,2)</f>
        <v>university</v>
      </c>
      <c r="I137">
        <f t="shared" ca="1" si="48"/>
        <v>4</v>
      </c>
      <c r="J137">
        <f t="shared" ca="1" si="44"/>
        <v>2</v>
      </c>
      <c r="Q137">
        <f t="shared" ca="1" si="49"/>
        <v>84087</v>
      </c>
      <c r="R137">
        <f t="shared" ca="1" si="50"/>
        <v>3</v>
      </c>
      <c r="S137" t="str">
        <f ca="1">VLOOKUP(R137,$Y$7:$Z$20,2)</f>
        <v>maharashtra</v>
      </c>
      <c r="T137">
        <f t="shared" ca="1" si="36"/>
        <v>252261</v>
      </c>
      <c r="U137">
        <f t="shared" ca="1" si="51"/>
        <v>45934.67489141129</v>
      </c>
      <c r="V137">
        <f t="shared" ca="1" si="37"/>
        <v>28969.677604689845</v>
      </c>
      <c r="W137">
        <f t="shared" ca="1" si="52"/>
        <v>7635</v>
      </c>
      <c r="X137">
        <f t="shared" ca="1" si="38"/>
        <v>87591.167372988755</v>
      </c>
      <c r="AA137">
        <f t="shared" ca="1" si="39"/>
        <v>48350.851685356931</v>
      </c>
      <c r="AB137">
        <f t="shared" ca="1" si="40"/>
        <v>329581.52929004678</v>
      </c>
      <c r="AC137">
        <f t="shared" ca="1" si="41"/>
        <v>141160.84226440004</v>
      </c>
      <c r="AD137">
        <f t="shared" ca="1" si="42"/>
        <v>188420.68702564674</v>
      </c>
      <c r="AF137" s="7">
        <f ca="1">IF(Table2[[#This Row],[Column1]]="men",1,0)</f>
        <v>1</v>
      </c>
      <c r="AG137" s="8">
        <f ca="1">IF(Table2[[#This Row],[Column1]]="women",1,0)</f>
        <v>0</v>
      </c>
      <c r="AH137" s="8"/>
      <c r="AI137" s="8"/>
      <c r="AJ137" s="9"/>
      <c r="AM137" s="7">
        <f ca="1">IF(Table2[[#This Row],[Column4]]="teaching",1,0)</f>
        <v>0</v>
      </c>
      <c r="AN137" s="8">
        <f ca="1">IF(Table2[[#This Row],[Column4]]="health",1,0)</f>
        <v>0</v>
      </c>
      <c r="AO137" s="8">
        <f ca="1">IF(Table2[[#This Row],[Column4]]="agriculture",1,0)</f>
        <v>1</v>
      </c>
      <c r="AP137" s="8">
        <f ca="1">IF(Table2[[#This Row],[Column4]]="IT",1,0)</f>
        <v>0</v>
      </c>
      <c r="AQ137" s="8">
        <f ca="1">IF(Table2[[#This Row],[Column4]]="construction",1,0)</f>
        <v>0</v>
      </c>
      <c r="AR137" s="8">
        <f ca="1">IF(Table2[[#This Row],[Column4]]="General work",1,0)</f>
        <v>0</v>
      </c>
      <c r="AS137" s="9"/>
      <c r="AU137" s="17">
        <f ca="1">Table2[[#This Row],[Column20]]/Table2[[#This Row],[Column8]]</f>
        <v>14484.838802344922</v>
      </c>
      <c r="AW137" s="19">
        <f ca="1">IF(Table2[[#This Row],[Column27]]&gt;$AX$7,1,0)</f>
        <v>1</v>
      </c>
      <c r="AY137" s="21">
        <f ca="1">Table2[[#This Row],[Column19]]/Table2[[#This Row],[Column18]]</f>
        <v>0.18209186077677997</v>
      </c>
      <c r="AZ137" s="7">
        <f t="shared" ca="1" si="53"/>
        <v>1</v>
      </c>
      <c r="BA137" s="8"/>
      <c r="BB137" s="7">
        <f ca="1">IF(Table2[[#This Row],[Column17]]="bihar",Table2[[#This Row],[Column15]],0)</f>
        <v>0</v>
      </c>
      <c r="BC137" s="8">
        <f ca="1">IF(Table2[[#This Row],[Column17]]="UP",Table2[[#This Row],[Column15]],0)</f>
        <v>0</v>
      </c>
      <c r="BD137" s="8">
        <f ca="1">IF(Table2[[#This Row],[Column17]]="maharashtra",Table2[[#This Row],[Column15]],0)</f>
        <v>84087</v>
      </c>
      <c r="BE137" s="8">
        <f ca="1">IF(Table2[[#This Row],[Column17]]="telangana",Table2[[#This Row],[Column15]],0)</f>
        <v>0</v>
      </c>
      <c r="BF137" s="8">
        <f ca="1">IF(Table2[[#This Row],[Column17]]="delhi",Table2[[#This Row],[Column15]],0)</f>
        <v>0</v>
      </c>
      <c r="BG137" s="8">
        <f ca="1">IF(Table2[[#This Row],[Column17]]="goa",Table2[[#This Row],[Column15]],0)</f>
        <v>0</v>
      </c>
      <c r="BH137" s="8">
        <f ca="1">IF(Table2[[#This Row],[Column17]]="kolkata",Table2[[#This Row],[Column15]],0)</f>
        <v>0</v>
      </c>
      <c r="BI137" s="8">
        <f ca="1">IF(Table2[[#This Row],[Column17]]="patna",Table2[[#This Row],[Column15]],0)</f>
        <v>0</v>
      </c>
      <c r="BJ137" s="8">
        <f ca="1">IF(Table2[[#This Row],[Column17]]="simultala",Table2[[#This Row],[Column15]],0)</f>
        <v>0</v>
      </c>
      <c r="BK137" s="8">
        <f ca="1">IF(Table2[[#This Row],[Column17]]="panji",Table2[[#This Row],[Column15]],0)</f>
        <v>0</v>
      </c>
      <c r="BL137" s="8">
        <f ca="1">IF(Table2[[#This Row],[Column17]]="bangalore",Table2[[#This Row],[Column15]],0)</f>
        <v>0</v>
      </c>
      <c r="BM137" s="8">
        <f ca="1">IF(Table2[[#This Row],[Column17]]="florida",Table2[[#This Row],[Column15]],0)</f>
        <v>0</v>
      </c>
      <c r="BN137" s="8">
        <f ca="1">IF(Table2[[#This Row],[Column17]]="valmikinagar",Table2[[#This Row],[Column15]],0)</f>
        <v>0</v>
      </c>
      <c r="BO137" s="9">
        <f ca="1">IF(Table2[[#This Row],[Column17]]="gopalganj",Table2[[#This Row],[Column15]],0)</f>
        <v>0</v>
      </c>
      <c r="BP137" s="7">
        <f ca="1">IF(Table2[[#This Row],[Column4]]="teaching",Table2[[#This Row],[Column15]],0)</f>
        <v>0</v>
      </c>
      <c r="BQ137" s="8">
        <f ca="1">IF(Table2[[#This Row],[Column4]]="health",Table2[[#This Row],[Column15]],0)</f>
        <v>0</v>
      </c>
      <c r="BR137" s="8">
        <f ca="1">IF(Table2[[#This Row],[Column4]]="agriculture",Table2[[#This Row],[Column15]],0)</f>
        <v>84087</v>
      </c>
      <c r="BS137" s="8">
        <f ca="1">IF(Table2[[#This Row],[Column4]]="IT",Table2[[#This Row],[Column15]],0)</f>
        <v>0</v>
      </c>
      <c r="BT137" s="8">
        <f ca="1">IF(Table2[[#This Row],[Column4]]="construction",Table2[[#This Row],[Column15]],0)</f>
        <v>0</v>
      </c>
      <c r="BU137" s="9">
        <f ca="1">IF(Table2[[#This Row],[Column4]]="General work",Table2[[#This Row],[Column15]],0)</f>
        <v>0</v>
      </c>
      <c r="BV137" s="19">
        <f ca="1">IF(Table2[[#This Row],[Column27]]&gt;Table2[[#This Row],[Column15]],1,0)</f>
        <v>1</v>
      </c>
      <c r="CC137" s="19">
        <f ca="1">IF(Table2[[#This Row],[Column28]]&gt;$CD$6,Table2[[#This Row],[Column2]],0)</f>
        <v>39</v>
      </c>
    </row>
    <row r="138" spans="2:81" x14ac:dyDescent="0.35">
      <c r="B138">
        <f t="shared" ca="1" si="43"/>
        <v>2</v>
      </c>
      <c r="C138" t="str">
        <f ca="1">IF(B137=1,"men","women")</f>
        <v>men</v>
      </c>
      <c r="D138">
        <f t="shared" ca="1" si="45"/>
        <v>42</v>
      </c>
      <c r="E138">
        <f t="shared" ca="1" si="46"/>
        <v>4</v>
      </c>
      <c r="F138" t="str">
        <f ca="1">VLOOKUP(E138,$K$4:$L$10,2)</f>
        <v>IT</v>
      </c>
      <c r="G138">
        <f t="shared" ca="1" si="47"/>
        <v>4</v>
      </c>
      <c r="H138" t="str">
        <f ca="1">VLOOKUP(G138,$N$4:$O$9,2)</f>
        <v>technical</v>
      </c>
      <c r="I138">
        <f t="shared" ca="1" si="48"/>
        <v>3</v>
      </c>
      <c r="J138">
        <f t="shared" ca="1" si="44"/>
        <v>2</v>
      </c>
      <c r="Q138">
        <f t="shared" ca="1" si="49"/>
        <v>36264</v>
      </c>
      <c r="R138">
        <f t="shared" ca="1" si="50"/>
        <v>14</v>
      </c>
      <c r="S138" t="str">
        <f ca="1">VLOOKUP(R138,$Y$7:$Z$20,2)</f>
        <v>gopalganj</v>
      </c>
      <c r="T138">
        <f t="shared" ca="1" si="36"/>
        <v>217584</v>
      </c>
      <c r="U138">
        <f t="shared" ca="1" si="51"/>
        <v>176173.75812713394</v>
      </c>
      <c r="V138">
        <f t="shared" ca="1" si="37"/>
        <v>71541.322815254985</v>
      </c>
      <c r="W138">
        <f t="shared" ca="1" si="52"/>
        <v>16544</v>
      </c>
      <c r="X138">
        <f t="shared" ca="1" si="38"/>
        <v>3703.6509097027856</v>
      </c>
      <c r="AA138">
        <f t="shared" ca="1" si="39"/>
        <v>25892.207855185814</v>
      </c>
      <c r="AB138">
        <f t="shared" ca="1" si="40"/>
        <v>315017.53067044076</v>
      </c>
      <c r="AC138">
        <f t="shared" ca="1" si="41"/>
        <v>196421.40903683673</v>
      </c>
      <c r="AD138">
        <f t="shared" ca="1" si="42"/>
        <v>118596.12163360402</v>
      </c>
      <c r="AF138" s="7">
        <f ca="1">IF(Table2[[#This Row],[Column1]]="men",1,0)</f>
        <v>1</v>
      </c>
      <c r="AG138" s="8">
        <f ca="1">IF(Table2[[#This Row],[Column1]]="women",1,0)</f>
        <v>0</v>
      </c>
      <c r="AH138" s="8"/>
      <c r="AI138" s="8"/>
      <c r="AJ138" s="9"/>
      <c r="AM138" s="7">
        <f ca="1">IF(Table2[[#This Row],[Column4]]="teaching",1,0)</f>
        <v>0</v>
      </c>
      <c r="AN138" s="8">
        <f ca="1">IF(Table2[[#This Row],[Column4]]="health",1,0)</f>
        <v>0</v>
      </c>
      <c r="AO138" s="8">
        <f ca="1">IF(Table2[[#This Row],[Column4]]="agriculture",1,0)</f>
        <v>0</v>
      </c>
      <c r="AP138" s="8">
        <f ca="1">IF(Table2[[#This Row],[Column4]]="IT",1,0)</f>
        <v>1</v>
      </c>
      <c r="AQ138" s="8">
        <f ca="1">IF(Table2[[#This Row],[Column4]]="construction",1,0)</f>
        <v>0</v>
      </c>
      <c r="AR138" s="8">
        <f ca="1">IF(Table2[[#This Row],[Column4]]="General work",1,0)</f>
        <v>0</v>
      </c>
      <c r="AS138" s="9"/>
      <c r="AU138" s="17">
        <f ca="1">Table2[[#This Row],[Column20]]/Table2[[#This Row],[Column8]]</f>
        <v>35770.661407627493</v>
      </c>
      <c r="AW138" s="19">
        <f ca="1">IF(Table2[[#This Row],[Column27]]&gt;$AX$7,1,0)</f>
        <v>1</v>
      </c>
      <c r="AY138" s="21">
        <f ca="1">Table2[[#This Row],[Column19]]/Table2[[#This Row],[Column18]]</f>
        <v>0.80968158562731607</v>
      </c>
      <c r="AZ138" s="7">
        <f t="shared" ca="1" si="53"/>
        <v>0</v>
      </c>
      <c r="BA138" s="8"/>
      <c r="BB138" s="7">
        <f ca="1">IF(Table2[[#This Row],[Column17]]="bihar",Table2[[#This Row],[Column15]],0)</f>
        <v>0</v>
      </c>
      <c r="BC138" s="8">
        <f ca="1">IF(Table2[[#This Row],[Column17]]="UP",Table2[[#This Row],[Column15]],0)</f>
        <v>0</v>
      </c>
      <c r="BD138" s="8">
        <f ca="1">IF(Table2[[#This Row],[Column17]]="maharashtra",Table2[[#This Row],[Column15]],0)</f>
        <v>0</v>
      </c>
      <c r="BE138" s="8">
        <f ca="1">IF(Table2[[#This Row],[Column17]]="telangana",Table2[[#This Row],[Column15]],0)</f>
        <v>0</v>
      </c>
      <c r="BF138" s="8">
        <f ca="1">IF(Table2[[#This Row],[Column17]]="delhi",Table2[[#This Row],[Column15]],0)</f>
        <v>0</v>
      </c>
      <c r="BG138" s="8">
        <f ca="1">IF(Table2[[#This Row],[Column17]]="goa",Table2[[#This Row],[Column15]],0)</f>
        <v>0</v>
      </c>
      <c r="BH138" s="8">
        <f ca="1">IF(Table2[[#This Row],[Column17]]="kolkata",Table2[[#This Row],[Column15]],0)</f>
        <v>0</v>
      </c>
      <c r="BI138" s="8">
        <f ca="1">IF(Table2[[#This Row],[Column17]]="patna",Table2[[#This Row],[Column15]],0)</f>
        <v>0</v>
      </c>
      <c r="BJ138" s="8">
        <f ca="1">IF(Table2[[#This Row],[Column17]]="simultala",Table2[[#This Row],[Column15]],0)</f>
        <v>0</v>
      </c>
      <c r="BK138" s="8">
        <f ca="1">IF(Table2[[#This Row],[Column17]]="panji",Table2[[#This Row],[Column15]],0)</f>
        <v>0</v>
      </c>
      <c r="BL138" s="8">
        <f ca="1">IF(Table2[[#This Row],[Column17]]="bangalore",Table2[[#This Row],[Column15]],0)</f>
        <v>0</v>
      </c>
      <c r="BM138" s="8">
        <f ca="1">IF(Table2[[#This Row],[Column17]]="florida",Table2[[#This Row],[Column15]],0)</f>
        <v>0</v>
      </c>
      <c r="BN138" s="8">
        <f ca="1">IF(Table2[[#This Row],[Column17]]="valmikinagar",Table2[[#This Row],[Column15]],0)</f>
        <v>0</v>
      </c>
      <c r="BO138" s="9">
        <f ca="1">IF(Table2[[#This Row],[Column17]]="gopalganj",Table2[[#This Row],[Column15]],0)</f>
        <v>36264</v>
      </c>
      <c r="BP138" s="7">
        <f ca="1">IF(Table2[[#This Row],[Column4]]="teaching",Table2[[#This Row],[Column15]],0)</f>
        <v>0</v>
      </c>
      <c r="BQ138" s="8">
        <f ca="1">IF(Table2[[#This Row],[Column4]]="health",Table2[[#This Row],[Column15]],0)</f>
        <v>0</v>
      </c>
      <c r="BR138" s="8">
        <f ca="1">IF(Table2[[#This Row],[Column4]]="agriculture",Table2[[#This Row],[Column15]],0)</f>
        <v>0</v>
      </c>
      <c r="BS138" s="8">
        <f ca="1">IF(Table2[[#This Row],[Column4]]="IT",Table2[[#This Row],[Column15]],0)</f>
        <v>36264</v>
      </c>
      <c r="BT138" s="8">
        <f ca="1">IF(Table2[[#This Row],[Column4]]="construction",Table2[[#This Row],[Column15]],0)</f>
        <v>0</v>
      </c>
      <c r="BU138" s="9">
        <f ca="1">IF(Table2[[#This Row],[Column4]]="General work",Table2[[#This Row],[Column15]],0)</f>
        <v>0</v>
      </c>
      <c r="BV138" s="19">
        <f ca="1">IF(Table2[[#This Row],[Column27]]&gt;Table2[[#This Row],[Column15]],1,0)</f>
        <v>1</v>
      </c>
      <c r="CC138" s="19">
        <f ca="1">IF(Table2[[#This Row],[Column28]]&gt;$CD$6,Table2[[#This Row],[Column2]],0)</f>
        <v>42</v>
      </c>
    </row>
    <row r="139" spans="2:81" x14ac:dyDescent="0.35">
      <c r="B139">
        <f t="shared" ca="1" si="43"/>
        <v>1</v>
      </c>
      <c r="C139" t="str">
        <f ca="1">IF(B138=1,"men","women")</f>
        <v>women</v>
      </c>
      <c r="D139">
        <f t="shared" ca="1" si="45"/>
        <v>33</v>
      </c>
      <c r="E139">
        <f t="shared" ca="1" si="46"/>
        <v>1</v>
      </c>
      <c r="F139" t="str">
        <f ca="1">VLOOKUP(E139,$K$4:$L$10,2)</f>
        <v xml:space="preserve">health </v>
      </c>
      <c r="G139">
        <f t="shared" ca="1" si="47"/>
        <v>3</v>
      </c>
      <c r="H139" t="str">
        <f ca="1">VLOOKUP(G139,$N$4:$O$9,2)</f>
        <v>university</v>
      </c>
      <c r="I139">
        <f t="shared" ca="1" si="48"/>
        <v>0</v>
      </c>
      <c r="J139">
        <f t="shared" ca="1" si="44"/>
        <v>2</v>
      </c>
      <c r="Q139">
        <f t="shared" ca="1" si="49"/>
        <v>80041</v>
      </c>
      <c r="R139">
        <f t="shared" ca="1" si="50"/>
        <v>14</v>
      </c>
      <c r="S139" t="str">
        <f ca="1">VLOOKUP(R139,$Y$7:$Z$20,2)</f>
        <v>gopalganj</v>
      </c>
      <c r="T139">
        <f t="shared" ca="1" si="36"/>
        <v>240123</v>
      </c>
      <c r="U139">
        <f t="shared" ca="1" si="51"/>
        <v>169626.17480740644</v>
      </c>
      <c r="V139">
        <f t="shared" ca="1" si="37"/>
        <v>39825.798041877504</v>
      </c>
      <c r="W139">
        <f t="shared" ca="1" si="52"/>
        <v>35342</v>
      </c>
      <c r="X139">
        <f t="shared" ca="1" si="38"/>
        <v>120662.52192041077</v>
      </c>
      <c r="AA139">
        <f t="shared" ca="1" si="39"/>
        <v>87371.156640861984</v>
      </c>
      <c r="AB139">
        <f t="shared" ca="1" si="40"/>
        <v>367319.95468273951</v>
      </c>
      <c r="AC139">
        <f t="shared" ca="1" si="41"/>
        <v>325630.69672781718</v>
      </c>
      <c r="AD139">
        <f t="shared" ca="1" si="42"/>
        <v>41689.25795492233</v>
      </c>
      <c r="AF139" s="7">
        <f ca="1">IF(Table2[[#This Row],[Column1]]="men",1,0)</f>
        <v>0</v>
      </c>
      <c r="AG139" s="8">
        <f ca="1">IF(Table2[[#This Row],[Column1]]="women",1,0)</f>
        <v>1</v>
      </c>
      <c r="AH139" s="8"/>
      <c r="AI139" s="8"/>
      <c r="AJ139" s="9"/>
      <c r="AM139" s="7">
        <f ca="1">IF(Table2[[#This Row],[Column4]]="teaching",1,0)</f>
        <v>0</v>
      </c>
      <c r="AN139" s="8">
        <f ca="1">IF(Table2[[#This Row],[Column4]]="health",1,0)</f>
        <v>0</v>
      </c>
      <c r="AO139" s="8">
        <f ca="1">IF(Table2[[#This Row],[Column4]]="agriculture",1,0)</f>
        <v>0</v>
      </c>
      <c r="AP139" s="8">
        <f ca="1">IF(Table2[[#This Row],[Column4]]="IT",1,0)</f>
        <v>0</v>
      </c>
      <c r="AQ139" s="8">
        <f ca="1">IF(Table2[[#This Row],[Column4]]="construction",1,0)</f>
        <v>0</v>
      </c>
      <c r="AR139" s="8">
        <f ca="1">IF(Table2[[#This Row],[Column4]]="General work",1,0)</f>
        <v>0</v>
      </c>
      <c r="AS139" s="9"/>
      <c r="AU139" s="17">
        <f ca="1">Table2[[#This Row],[Column20]]/Table2[[#This Row],[Column8]]</f>
        <v>19912.899020938752</v>
      </c>
      <c r="AW139" s="19">
        <f ca="1">IF(Table2[[#This Row],[Column27]]&gt;$AX$7,1,0)</f>
        <v>1</v>
      </c>
      <c r="AY139" s="21">
        <f ca="1">Table2[[#This Row],[Column19]]/Table2[[#This Row],[Column18]]</f>
        <v>0.70641369134737797</v>
      </c>
      <c r="AZ139" s="7">
        <f t="shared" ca="1" si="53"/>
        <v>0</v>
      </c>
      <c r="BA139" s="8"/>
      <c r="BB139" s="7">
        <f ca="1">IF(Table2[[#This Row],[Column17]]="bihar",Table2[[#This Row],[Column15]],0)</f>
        <v>0</v>
      </c>
      <c r="BC139" s="8">
        <f ca="1">IF(Table2[[#This Row],[Column17]]="UP",Table2[[#This Row],[Column15]],0)</f>
        <v>0</v>
      </c>
      <c r="BD139" s="8">
        <f ca="1">IF(Table2[[#This Row],[Column17]]="maharashtra",Table2[[#This Row],[Column15]],0)</f>
        <v>0</v>
      </c>
      <c r="BE139" s="8">
        <f ca="1">IF(Table2[[#This Row],[Column17]]="telangana",Table2[[#This Row],[Column15]],0)</f>
        <v>0</v>
      </c>
      <c r="BF139" s="8">
        <f ca="1">IF(Table2[[#This Row],[Column17]]="delhi",Table2[[#This Row],[Column15]],0)</f>
        <v>0</v>
      </c>
      <c r="BG139" s="8">
        <f ca="1">IF(Table2[[#This Row],[Column17]]="goa",Table2[[#This Row],[Column15]],0)</f>
        <v>0</v>
      </c>
      <c r="BH139" s="8">
        <f ca="1">IF(Table2[[#This Row],[Column17]]="kolkata",Table2[[#This Row],[Column15]],0)</f>
        <v>0</v>
      </c>
      <c r="BI139" s="8">
        <f ca="1">IF(Table2[[#This Row],[Column17]]="patna",Table2[[#This Row],[Column15]],0)</f>
        <v>0</v>
      </c>
      <c r="BJ139" s="8">
        <f ca="1">IF(Table2[[#This Row],[Column17]]="simultala",Table2[[#This Row],[Column15]],0)</f>
        <v>0</v>
      </c>
      <c r="BK139" s="8">
        <f ca="1">IF(Table2[[#This Row],[Column17]]="panji",Table2[[#This Row],[Column15]],0)</f>
        <v>0</v>
      </c>
      <c r="BL139" s="8">
        <f ca="1">IF(Table2[[#This Row],[Column17]]="bangalore",Table2[[#This Row],[Column15]],0)</f>
        <v>0</v>
      </c>
      <c r="BM139" s="8">
        <f ca="1">IF(Table2[[#This Row],[Column17]]="florida",Table2[[#This Row],[Column15]],0)</f>
        <v>0</v>
      </c>
      <c r="BN139" s="8">
        <f ca="1">IF(Table2[[#This Row],[Column17]]="valmikinagar",Table2[[#This Row],[Column15]],0)</f>
        <v>0</v>
      </c>
      <c r="BO139" s="9">
        <f ca="1">IF(Table2[[#This Row],[Column17]]="gopalganj",Table2[[#This Row],[Column15]],0)</f>
        <v>80041</v>
      </c>
      <c r="BP139" s="7">
        <f ca="1">IF(Table2[[#This Row],[Column4]]="teaching",Table2[[#This Row],[Column15]],0)</f>
        <v>0</v>
      </c>
      <c r="BQ139" s="8">
        <f ca="1">IF(Table2[[#This Row],[Column4]]="health",Table2[[#This Row],[Column15]],0)</f>
        <v>0</v>
      </c>
      <c r="BR139" s="8">
        <f ca="1">IF(Table2[[#This Row],[Column4]]="agriculture",Table2[[#This Row],[Column15]],0)</f>
        <v>0</v>
      </c>
      <c r="BS139" s="8">
        <f ca="1">IF(Table2[[#This Row],[Column4]]="IT",Table2[[#This Row],[Column15]],0)</f>
        <v>0</v>
      </c>
      <c r="BT139" s="8">
        <f ca="1">IF(Table2[[#This Row],[Column4]]="construction",Table2[[#This Row],[Column15]],0)</f>
        <v>0</v>
      </c>
      <c r="BU139" s="9">
        <f ca="1">IF(Table2[[#This Row],[Column4]]="General work",Table2[[#This Row],[Column15]],0)</f>
        <v>0</v>
      </c>
      <c r="BV139" s="19">
        <f ca="1">IF(Table2[[#This Row],[Column27]]&gt;Table2[[#This Row],[Column15]],1,0)</f>
        <v>1</v>
      </c>
      <c r="CC139" s="19">
        <f ca="1">IF(Table2[[#This Row],[Column28]]&gt;$CD$6,Table2[[#This Row],[Column2]],0)</f>
        <v>33</v>
      </c>
    </row>
    <row r="140" spans="2:81" x14ac:dyDescent="0.35">
      <c r="B140">
        <f t="shared" ca="1" si="43"/>
        <v>1</v>
      </c>
      <c r="C140" t="str">
        <f ca="1">IF(B139=1,"men","women")</f>
        <v>men</v>
      </c>
      <c r="D140">
        <f t="shared" ca="1" si="45"/>
        <v>26</v>
      </c>
      <c r="E140">
        <f t="shared" ca="1" si="46"/>
        <v>6</v>
      </c>
      <c r="F140" t="str">
        <f ca="1">VLOOKUP(E140,$K$4:$L$10,2)</f>
        <v>agriculture</v>
      </c>
      <c r="G140">
        <f t="shared" ca="1" si="47"/>
        <v>4</v>
      </c>
      <c r="H140" t="str">
        <f ca="1">VLOOKUP(G140,$N$4:$O$9,2)</f>
        <v>technical</v>
      </c>
      <c r="I140">
        <f t="shared" ca="1" si="48"/>
        <v>2</v>
      </c>
      <c r="J140">
        <f t="shared" ca="1" si="44"/>
        <v>1</v>
      </c>
      <c r="Q140">
        <f t="shared" ca="1" si="49"/>
        <v>75449</v>
      </c>
      <c r="R140">
        <f t="shared" ca="1" si="50"/>
        <v>3</v>
      </c>
      <c r="S140" t="str">
        <f ca="1">VLOOKUP(R140,$Y$7:$Z$20,2)</f>
        <v>maharashtra</v>
      </c>
      <c r="T140">
        <f t="shared" ca="1" si="36"/>
        <v>377245</v>
      </c>
      <c r="U140">
        <f t="shared" ca="1" si="51"/>
        <v>340759.44071607111</v>
      </c>
      <c r="V140">
        <f t="shared" ca="1" si="37"/>
        <v>8819.7340273068075</v>
      </c>
      <c r="W140">
        <f t="shared" ca="1" si="52"/>
        <v>7486</v>
      </c>
      <c r="X140">
        <f t="shared" ca="1" si="38"/>
        <v>89712.624302047479</v>
      </c>
      <c r="AA140">
        <f t="shared" ca="1" si="39"/>
        <v>45796.044706581873</v>
      </c>
      <c r="AB140">
        <f t="shared" ca="1" si="40"/>
        <v>431860.77873388864</v>
      </c>
      <c r="AC140">
        <f t="shared" ca="1" si="41"/>
        <v>437958.06501811859</v>
      </c>
      <c r="AD140">
        <f t="shared" ca="1" si="42"/>
        <v>-6097.286284229951</v>
      </c>
      <c r="AF140" s="7">
        <f ca="1">IF(Table2[[#This Row],[Column1]]="men",1,0)</f>
        <v>1</v>
      </c>
      <c r="AG140" s="8">
        <f ca="1">IF(Table2[[#This Row],[Column1]]="women",1,0)</f>
        <v>0</v>
      </c>
      <c r="AH140" s="8"/>
      <c r="AI140" s="8"/>
      <c r="AJ140" s="9"/>
      <c r="AM140" s="7">
        <f ca="1">IF(Table2[[#This Row],[Column4]]="teaching",1,0)</f>
        <v>0</v>
      </c>
      <c r="AN140" s="8">
        <f ca="1">IF(Table2[[#This Row],[Column4]]="health",1,0)</f>
        <v>0</v>
      </c>
      <c r="AO140" s="8">
        <f ca="1">IF(Table2[[#This Row],[Column4]]="agriculture",1,0)</f>
        <v>1</v>
      </c>
      <c r="AP140" s="8">
        <f ca="1">IF(Table2[[#This Row],[Column4]]="IT",1,0)</f>
        <v>0</v>
      </c>
      <c r="AQ140" s="8">
        <f ca="1">IF(Table2[[#This Row],[Column4]]="construction",1,0)</f>
        <v>0</v>
      </c>
      <c r="AR140" s="8">
        <f ca="1">IF(Table2[[#This Row],[Column4]]="General work",1,0)</f>
        <v>0</v>
      </c>
      <c r="AS140" s="9"/>
      <c r="AU140" s="17">
        <f ca="1">Table2[[#This Row],[Column20]]/Table2[[#This Row],[Column8]]</f>
        <v>8819.7340273068075</v>
      </c>
      <c r="AW140" s="19">
        <f ca="1">IF(Table2[[#This Row],[Column27]]&gt;$AX$7,1,0)</f>
        <v>1</v>
      </c>
      <c r="AY140" s="21">
        <f ca="1">Table2[[#This Row],[Column19]]/Table2[[#This Row],[Column18]]</f>
        <v>0.90328418061490834</v>
      </c>
      <c r="AZ140" s="7">
        <f t="shared" ca="1" si="53"/>
        <v>0</v>
      </c>
      <c r="BA140" s="8"/>
      <c r="BB140" s="7">
        <f ca="1">IF(Table2[[#This Row],[Column17]]="bihar",Table2[[#This Row],[Column15]],0)</f>
        <v>0</v>
      </c>
      <c r="BC140" s="8">
        <f ca="1">IF(Table2[[#This Row],[Column17]]="UP",Table2[[#This Row],[Column15]],0)</f>
        <v>0</v>
      </c>
      <c r="BD140" s="8">
        <f ca="1">IF(Table2[[#This Row],[Column17]]="maharashtra",Table2[[#This Row],[Column15]],0)</f>
        <v>75449</v>
      </c>
      <c r="BE140" s="8">
        <f ca="1">IF(Table2[[#This Row],[Column17]]="telangana",Table2[[#This Row],[Column15]],0)</f>
        <v>0</v>
      </c>
      <c r="BF140" s="8">
        <f ca="1">IF(Table2[[#This Row],[Column17]]="delhi",Table2[[#This Row],[Column15]],0)</f>
        <v>0</v>
      </c>
      <c r="BG140" s="8">
        <f ca="1">IF(Table2[[#This Row],[Column17]]="goa",Table2[[#This Row],[Column15]],0)</f>
        <v>0</v>
      </c>
      <c r="BH140" s="8">
        <f ca="1">IF(Table2[[#This Row],[Column17]]="kolkata",Table2[[#This Row],[Column15]],0)</f>
        <v>0</v>
      </c>
      <c r="BI140" s="8">
        <f ca="1">IF(Table2[[#This Row],[Column17]]="patna",Table2[[#This Row],[Column15]],0)</f>
        <v>0</v>
      </c>
      <c r="BJ140" s="8">
        <f ca="1">IF(Table2[[#This Row],[Column17]]="simultala",Table2[[#This Row],[Column15]],0)</f>
        <v>0</v>
      </c>
      <c r="BK140" s="8">
        <f ca="1">IF(Table2[[#This Row],[Column17]]="panji",Table2[[#This Row],[Column15]],0)</f>
        <v>0</v>
      </c>
      <c r="BL140" s="8">
        <f ca="1">IF(Table2[[#This Row],[Column17]]="bangalore",Table2[[#This Row],[Column15]],0)</f>
        <v>0</v>
      </c>
      <c r="BM140" s="8">
        <f ca="1">IF(Table2[[#This Row],[Column17]]="florida",Table2[[#This Row],[Column15]],0)</f>
        <v>0</v>
      </c>
      <c r="BN140" s="8">
        <f ca="1">IF(Table2[[#This Row],[Column17]]="valmikinagar",Table2[[#This Row],[Column15]],0)</f>
        <v>0</v>
      </c>
      <c r="BO140" s="9">
        <f ca="1">IF(Table2[[#This Row],[Column17]]="gopalganj",Table2[[#This Row],[Column15]],0)</f>
        <v>0</v>
      </c>
      <c r="BP140" s="7">
        <f ca="1">IF(Table2[[#This Row],[Column4]]="teaching",Table2[[#This Row],[Column15]],0)</f>
        <v>0</v>
      </c>
      <c r="BQ140" s="8">
        <f ca="1">IF(Table2[[#This Row],[Column4]]="health",Table2[[#This Row],[Column15]],0)</f>
        <v>0</v>
      </c>
      <c r="BR140" s="8">
        <f ca="1">IF(Table2[[#This Row],[Column4]]="agriculture",Table2[[#This Row],[Column15]],0)</f>
        <v>75449</v>
      </c>
      <c r="BS140" s="8">
        <f ca="1">IF(Table2[[#This Row],[Column4]]="IT",Table2[[#This Row],[Column15]],0)</f>
        <v>0</v>
      </c>
      <c r="BT140" s="8">
        <f ca="1">IF(Table2[[#This Row],[Column4]]="construction",Table2[[#This Row],[Column15]],0)</f>
        <v>0</v>
      </c>
      <c r="BU140" s="9">
        <f ca="1">IF(Table2[[#This Row],[Column4]]="General work",Table2[[#This Row],[Column15]],0)</f>
        <v>0</v>
      </c>
      <c r="BV140" s="19">
        <f ca="1">IF(Table2[[#This Row],[Column27]]&gt;Table2[[#This Row],[Column15]],1,0)</f>
        <v>1</v>
      </c>
      <c r="CC140" s="19">
        <f ca="1">IF(Table2[[#This Row],[Column28]]&gt;$CD$6,Table2[[#This Row],[Column2]],0)</f>
        <v>0</v>
      </c>
    </row>
    <row r="141" spans="2:81" x14ac:dyDescent="0.35">
      <c r="B141">
        <f t="shared" ca="1" si="43"/>
        <v>1</v>
      </c>
      <c r="C141" t="str">
        <f ca="1">IF(B140=1,"men","women")</f>
        <v>men</v>
      </c>
      <c r="D141">
        <f t="shared" ca="1" si="45"/>
        <v>41</v>
      </c>
      <c r="E141">
        <f t="shared" ca="1" si="46"/>
        <v>6</v>
      </c>
      <c r="F141" t="str">
        <f ca="1">VLOOKUP(E141,$K$4:$L$10,2)</f>
        <v>agriculture</v>
      </c>
      <c r="G141">
        <f t="shared" ca="1" si="47"/>
        <v>5</v>
      </c>
      <c r="H141" t="str">
        <f ca="1">VLOOKUP(G141,$N$4:$O$9,2)</f>
        <v>other</v>
      </c>
      <c r="I141">
        <f t="shared" ca="1" si="48"/>
        <v>0</v>
      </c>
      <c r="J141">
        <f t="shared" ca="1" si="44"/>
        <v>2</v>
      </c>
      <c r="Q141">
        <f t="shared" ca="1" si="49"/>
        <v>52640</v>
      </c>
      <c r="R141">
        <f t="shared" ca="1" si="50"/>
        <v>9</v>
      </c>
      <c r="S141" t="str">
        <f ca="1">VLOOKUP(R141,$Y$7:$Z$20,2)</f>
        <v>simultala</v>
      </c>
      <c r="T141">
        <f t="shared" ca="1" si="36"/>
        <v>263200</v>
      </c>
      <c r="U141">
        <f t="shared" ca="1" si="51"/>
        <v>183901.10456609557</v>
      </c>
      <c r="V141">
        <f t="shared" ca="1" si="37"/>
        <v>100278.10942499797</v>
      </c>
      <c r="W141">
        <f t="shared" ca="1" si="52"/>
        <v>80839</v>
      </c>
      <c r="X141">
        <f t="shared" ca="1" si="38"/>
        <v>41562.974584551579</v>
      </c>
      <c r="AA141">
        <f t="shared" ca="1" si="39"/>
        <v>29097.810352162269</v>
      </c>
      <c r="AB141">
        <f t="shared" ca="1" si="40"/>
        <v>392575.91977716022</v>
      </c>
      <c r="AC141">
        <f t="shared" ca="1" si="41"/>
        <v>306303.07915064716</v>
      </c>
      <c r="AD141">
        <f t="shared" ca="1" si="42"/>
        <v>86272.840626513062</v>
      </c>
      <c r="AF141" s="7">
        <f ca="1">IF(Table2[[#This Row],[Column1]]="men",1,0)</f>
        <v>1</v>
      </c>
      <c r="AG141" s="8">
        <f ca="1">IF(Table2[[#This Row],[Column1]]="women",1,0)</f>
        <v>0</v>
      </c>
      <c r="AH141" s="8"/>
      <c r="AI141" s="8"/>
      <c r="AJ141" s="9"/>
      <c r="AM141" s="7">
        <f ca="1">IF(Table2[[#This Row],[Column4]]="teaching",1,0)</f>
        <v>0</v>
      </c>
      <c r="AN141" s="8">
        <f ca="1">IF(Table2[[#This Row],[Column4]]="health",1,0)</f>
        <v>0</v>
      </c>
      <c r="AO141" s="8">
        <f ca="1">IF(Table2[[#This Row],[Column4]]="agriculture",1,0)</f>
        <v>1</v>
      </c>
      <c r="AP141" s="8">
        <f ca="1">IF(Table2[[#This Row],[Column4]]="IT",1,0)</f>
        <v>0</v>
      </c>
      <c r="AQ141" s="8">
        <f ca="1">IF(Table2[[#This Row],[Column4]]="construction",1,0)</f>
        <v>0</v>
      </c>
      <c r="AR141" s="8">
        <f ca="1">IF(Table2[[#This Row],[Column4]]="General work",1,0)</f>
        <v>0</v>
      </c>
      <c r="AS141" s="9"/>
      <c r="AU141" s="17">
        <f ca="1">Table2[[#This Row],[Column20]]/Table2[[#This Row],[Column8]]</f>
        <v>50139.054712498983</v>
      </c>
      <c r="AW141" s="19">
        <f ca="1">IF(Table2[[#This Row],[Column27]]&gt;$AX$7,1,0)</f>
        <v>1</v>
      </c>
      <c r="AY141" s="21">
        <f ca="1">Table2[[#This Row],[Column19]]/Table2[[#This Row],[Column18]]</f>
        <v>0.69871240336662455</v>
      </c>
      <c r="AZ141" s="7">
        <f t="shared" ca="1" si="53"/>
        <v>0</v>
      </c>
      <c r="BA141" s="8"/>
      <c r="BB141" s="7">
        <f ca="1">IF(Table2[[#This Row],[Column17]]="bihar",Table2[[#This Row],[Column15]],0)</f>
        <v>0</v>
      </c>
      <c r="BC141" s="8">
        <f ca="1">IF(Table2[[#This Row],[Column17]]="UP",Table2[[#This Row],[Column15]],0)</f>
        <v>0</v>
      </c>
      <c r="BD141" s="8">
        <f ca="1">IF(Table2[[#This Row],[Column17]]="maharashtra",Table2[[#This Row],[Column15]],0)</f>
        <v>0</v>
      </c>
      <c r="BE141" s="8">
        <f ca="1">IF(Table2[[#This Row],[Column17]]="telangana",Table2[[#This Row],[Column15]],0)</f>
        <v>0</v>
      </c>
      <c r="BF141" s="8">
        <f ca="1">IF(Table2[[#This Row],[Column17]]="delhi",Table2[[#This Row],[Column15]],0)</f>
        <v>0</v>
      </c>
      <c r="BG141" s="8">
        <f ca="1">IF(Table2[[#This Row],[Column17]]="goa",Table2[[#This Row],[Column15]],0)</f>
        <v>0</v>
      </c>
      <c r="BH141" s="8">
        <f ca="1">IF(Table2[[#This Row],[Column17]]="kolkata",Table2[[#This Row],[Column15]],0)</f>
        <v>0</v>
      </c>
      <c r="BI141" s="8">
        <f ca="1">IF(Table2[[#This Row],[Column17]]="patna",Table2[[#This Row],[Column15]],0)</f>
        <v>0</v>
      </c>
      <c r="BJ141" s="8">
        <f ca="1">IF(Table2[[#This Row],[Column17]]="simultala",Table2[[#This Row],[Column15]],0)</f>
        <v>52640</v>
      </c>
      <c r="BK141" s="8">
        <f ca="1">IF(Table2[[#This Row],[Column17]]="panji",Table2[[#This Row],[Column15]],0)</f>
        <v>0</v>
      </c>
      <c r="BL141" s="8">
        <f ca="1">IF(Table2[[#This Row],[Column17]]="bangalore",Table2[[#This Row],[Column15]],0)</f>
        <v>0</v>
      </c>
      <c r="BM141" s="8">
        <f ca="1">IF(Table2[[#This Row],[Column17]]="florida",Table2[[#This Row],[Column15]],0)</f>
        <v>0</v>
      </c>
      <c r="BN141" s="8">
        <f ca="1">IF(Table2[[#This Row],[Column17]]="valmikinagar",Table2[[#This Row],[Column15]],0)</f>
        <v>0</v>
      </c>
      <c r="BO141" s="9">
        <f ca="1">IF(Table2[[#This Row],[Column17]]="gopalganj",Table2[[#This Row],[Column15]],0)</f>
        <v>0</v>
      </c>
      <c r="BP141" s="7">
        <f ca="1">IF(Table2[[#This Row],[Column4]]="teaching",Table2[[#This Row],[Column15]],0)</f>
        <v>0</v>
      </c>
      <c r="BQ141" s="8">
        <f ca="1">IF(Table2[[#This Row],[Column4]]="health",Table2[[#This Row],[Column15]],0)</f>
        <v>0</v>
      </c>
      <c r="BR141" s="8">
        <f ca="1">IF(Table2[[#This Row],[Column4]]="agriculture",Table2[[#This Row],[Column15]],0)</f>
        <v>52640</v>
      </c>
      <c r="BS141" s="8">
        <f ca="1">IF(Table2[[#This Row],[Column4]]="IT",Table2[[#This Row],[Column15]],0)</f>
        <v>0</v>
      </c>
      <c r="BT141" s="8">
        <f ca="1">IF(Table2[[#This Row],[Column4]]="construction",Table2[[#This Row],[Column15]],0)</f>
        <v>0</v>
      </c>
      <c r="BU141" s="9">
        <f ca="1">IF(Table2[[#This Row],[Column4]]="General work",Table2[[#This Row],[Column15]],0)</f>
        <v>0</v>
      </c>
      <c r="BV141" s="19">
        <f ca="1">IF(Table2[[#This Row],[Column27]]&gt;Table2[[#This Row],[Column15]],1,0)</f>
        <v>1</v>
      </c>
      <c r="CC141" s="19">
        <f ca="1">IF(Table2[[#This Row],[Column28]]&gt;$CD$6,Table2[[#This Row],[Column2]],0)</f>
        <v>41</v>
      </c>
    </row>
    <row r="142" spans="2:81" x14ac:dyDescent="0.35">
      <c r="B142">
        <f t="shared" ca="1" si="43"/>
        <v>1</v>
      </c>
      <c r="C142" t="str">
        <f ca="1">IF(B141=1,"men","women")</f>
        <v>men</v>
      </c>
      <c r="D142">
        <f t="shared" ca="1" si="45"/>
        <v>28</v>
      </c>
      <c r="E142">
        <f t="shared" ca="1" si="46"/>
        <v>2</v>
      </c>
      <c r="F142" t="str">
        <f ca="1">VLOOKUP(E142,$K$4:$L$10,2)</f>
        <v>construction</v>
      </c>
      <c r="G142">
        <f t="shared" ca="1" si="47"/>
        <v>4</v>
      </c>
      <c r="H142" t="str">
        <f ca="1">VLOOKUP(G142,$N$4:$O$9,2)</f>
        <v>technical</v>
      </c>
      <c r="I142">
        <f t="shared" ca="1" si="48"/>
        <v>0</v>
      </c>
      <c r="J142">
        <f t="shared" ca="1" si="44"/>
        <v>2</v>
      </c>
      <c r="Q142">
        <f t="shared" ca="1" si="49"/>
        <v>52113</v>
      </c>
      <c r="R142">
        <f t="shared" ca="1" si="50"/>
        <v>4</v>
      </c>
      <c r="S142" t="str">
        <f ca="1">VLOOKUP(R142,$Y$7:$Z$20,2)</f>
        <v>telangana</v>
      </c>
      <c r="T142">
        <f t="shared" ca="1" si="36"/>
        <v>260565</v>
      </c>
      <c r="U142">
        <f t="shared" ca="1" si="51"/>
        <v>132372.9050397161</v>
      </c>
      <c r="V142">
        <f t="shared" ca="1" si="37"/>
        <v>62186.704348800187</v>
      </c>
      <c r="W142">
        <f t="shared" ca="1" si="52"/>
        <v>23986</v>
      </c>
      <c r="X142">
        <f t="shared" ca="1" si="38"/>
        <v>54097.077012737464</v>
      </c>
      <c r="AA142">
        <f t="shared" ca="1" si="39"/>
        <v>13605.573580707831</v>
      </c>
      <c r="AB142">
        <f t="shared" ca="1" si="40"/>
        <v>336357.27792950801</v>
      </c>
      <c r="AC142">
        <f t="shared" ca="1" si="41"/>
        <v>210455.98205245356</v>
      </c>
      <c r="AD142">
        <f t="shared" ca="1" si="42"/>
        <v>125901.29587705445</v>
      </c>
      <c r="AF142" s="7">
        <f ca="1">IF(Table2[[#This Row],[Column1]]="men",1,0)</f>
        <v>1</v>
      </c>
      <c r="AG142" s="8">
        <f ca="1">IF(Table2[[#This Row],[Column1]]="women",1,0)</f>
        <v>0</v>
      </c>
      <c r="AH142" s="8"/>
      <c r="AI142" s="8"/>
      <c r="AJ142" s="9"/>
      <c r="AM142" s="7">
        <f ca="1">IF(Table2[[#This Row],[Column4]]="teaching",1,0)</f>
        <v>0</v>
      </c>
      <c r="AN142" s="8">
        <f ca="1">IF(Table2[[#This Row],[Column4]]="health",1,0)</f>
        <v>0</v>
      </c>
      <c r="AO142" s="8">
        <f ca="1">IF(Table2[[#This Row],[Column4]]="agriculture",1,0)</f>
        <v>0</v>
      </c>
      <c r="AP142" s="8">
        <f ca="1">IF(Table2[[#This Row],[Column4]]="IT",1,0)</f>
        <v>0</v>
      </c>
      <c r="AQ142" s="8">
        <f ca="1">IF(Table2[[#This Row],[Column4]]="construction",1,0)</f>
        <v>1</v>
      </c>
      <c r="AR142" s="8">
        <f ca="1">IF(Table2[[#This Row],[Column4]]="General work",1,0)</f>
        <v>0</v>
      </c>
      <c r="AS142" s="9"/>
      <c r="AU142" s="17">
        <f ca="1">Table2[[#This Row],[Column20]]/Table2[[#This Row],[Column8]]</f>
        <v>31093.352174400094</v>
      </c>
      <c r="AW142" s="19">
        <f ca="1">IF(Table2[[#This Row],[Column27]]&gt;$AX$7,1,0)</f>
        <v>1</v>
      </c>
      <c r="AY142" s="21">
        <f ca="1">Table2[[#This Row],[Column19]]/Table2[[#This Row],[Column18]]</f>
        <v>0.50802258568770209</v>
      </c>
      <c r="AZ142" s="7">
        <f t="shared" ca="1" si="53"/>
        <v>0</v>
      </c>
      <c r="BA142" s="8"/>
      <c r="BB142" s="7">
        <f ca="1">IF(Table2[[#This Row],[Column17]]="bihar",Table2[[#This Row],[Column15]],0)</f>
        <v>0</v>
      </c>
      <c r="BC142" s="8">
        <f ca="1">IF(Table2[[#This Row],[Column17]]="UP",Table2[[#This Row],[Column15]],0)</f>
        <v>0</v>
      </c>
      <c r="BD142" s="8">
        <f ca="1">IF(Table2[[#This Row],[Column17]]="maharashtra",Table2[[#This Row],[Column15]],0)</f>
        <v>0</v>
      </c>
      <c r="BE142" s="8">
        <f ca="1">IF(Table2[[#This Row],[Column17]]="telangana",Table2[[#This Row],[Column15]],0)</f>
        <v>52113</v>
      </c>
      <c r="BF142" s="8">
        <f ca="1">IF(Table2[[#This Row],[Column17]]="delhi",Table2[[#This Row],[Column15]],0)</f>
        <v>0</v>
      </c>
      <c r="BG142" s="8">
        <f ca="1">IF(Table2[[#This Row],[Column17]]="goa",Table2[[#This Row],[Column15]],0)</f>
        <v>0</v>
      </c>
      <c r="BH142" s="8">
        <f ca="1">IF(Table2[[#This Row],[Column17]]="kolkata",Table2[[#This Row],[Column15]],0)</f>
        <v>0</v>
      </c>
      <c r="BI142" s="8">
        <f ca="1">IF(Table2[[#This Row],[Column17]]="patna",Table2[[#This Row],[Column15]],0)</f>
        <v>0</v>
      </c>
      <c r="BJ142" s="8">
        <f ca="1">IF(Table2[[#This Row],[Column17]]="simultala",Table2[[#This Row],[Column15]],0)</f>
        <v>0</v>
      </c>
      <c r="BK142" s="8">
        <f ca="1">IF(Table2[[#This Row],[Column17]]="panji",Table2[[#This Row],[Column15]],0)</f>
        <v>0</v>
      </c>
      <c r="BL142" s="8">
        <f ca="1">IF(Table2[[#This Row],[Column17]]="bangalore",Table2[[#This Row],[Column15]],0)</f>
        <v>0</v>
      </c>
      <c r="BM142" s="8">
        <f ca="1">IF(Table2[[#This Row],[Column17]]="florida",Table2[[#This Row],[Column15]],0)</f>
        <v>0</v>
      </c>
      <c r="BN142" s="8">
        <f ca="1">IF(Table2[[#This Row],[Column17]]="valmikinagar",Table2[[#This Row],[Column15]],0)</f>
        <v>0</v>
      </c>
      <c r="BO142" s="9">
        <f ca="1">IF(Table2[[#This Row],[Column17]]="gopalganj",Table2[[#This Row],[Column15]],0)</f>
        <v>0</v>
      </c>
      <c r="BP142" s="7">
        <f ca="1">IF(Table2[[#This Row],[Column4]]="teaching",Table2[[#This Row],[Column15]],0)</f>
        <v>0</v>
      </c>
      <c r="BQ142" s="8">
        <f ca="1">IF(Table2[[#This Row],[Column4]]="health",Table2[[#This Row],[Column15]],0)</f>
        <v>0</v>
      </c>
      <c r="BR142" s="8">
        <f ca="1">IF(Table2[[#This Row],[Column4]]="agriculture",Table2[[#This Row],[Column15]],0)</f>
        <v>0</v>
      </c>
      <c r="BS142" s="8">
        <f ca="1">IF(Table2[[#This Row],[Column4]]="IT",Table2[[#This Row],[Column15]],0)</f>
        <v>0</v>
      </c>
      <c r="BT142" s="8">
        <f ca="1">IF(Table2[[#This Row],[Column4]]="construction",Table2[[#This Row],[Column15]],0)</f>
        <v>52113</v>
      </c>
      <c r="BU142" s="9">
        <f ca="1">IF(Table2[[#This Row],[Column4]]="General work",Table2[[#This Row],[Column15]],0)</f>
        <v>0</v>
      </c>
      <c r="BV142" s="19">
        <f ca="1">IF(Table2[[#This Row],[Column27]]&gt;Table2[[#This Row],[Column15]],1,0)</f>
        <v>1</v>
      </c>
      <c r="CC142" s="19">
        <f ca="1">IF(Table2[[#This Row],[Column28]]&gt;$CD$6,Table2[[#This Row],[Column2]],0)</f>
        <v>28</v>
      </c>
    </row>
    <row r="143" spans="2:81" x14ac:dyDescent="0.35">
      <c r="B143">
        <f t="shared" ca="1" si="43"/>
        <v>1</v>
      </c>
      <c r="C143" t="str">
        <f ca="1">IF(B142=1,"men","women")</f>
        <v>men</v>
      </c>
      <c r="D143">
        <f t="shared" ca="1" si="45"/>
        <v>31</v>
      </c>
      <c r="E143">
        <f t="shared" ca="1" si="46"/>
        <v>6</v>
      </c>
      <c r="F143" t="str">
        <f ca="1">VLOOKUP(E143,$K$4:$L$10,2)</f>
        <v>agriculture</v>
      </c>
      <c r="G143">
        <f t="shared" ca="1" si="47"/>
        <v>2</v>
      </c>
      <c r="H143" t="str">
        <f ca="1">VLOOKUP(G143,$N$4:$O$9,2)</f>
        <v>college</v>
      </c>
      <c r="I143">
        <f t="shared" ca="1" si="48"/>
        <v>3</v>
      </c>
      <c r="J143">
        <f t="shared" ca="1" si="44"/>
        <v>3</v>
      </c>
      <c r="Q143">
        <f t="shared" ca="1" si="49"/>
        <v>74880</v>
      </c>
      <c r="R143">
        <f t="shared" ca="1" si="50"/>
        <v>13</v>
      </c>
      <c r="S143" t="str">
        <f ca="1">VLOOKUP(R143,$Y$7:$Z$20,2)</f>
        <v>valmikinagar</v>
      </c>
      <c r="T143">
        <f t="shared" ca="1" si="36"/>
        <v>299520</v>
      </c>
      <c r="U143">
        <f t="shared" ca="1" si="51"/>
        <v>44679.45479652159</v>
      </c>
      <c r="V143">
        <f t="shared" ca="1" si="37"/>
        <v>165865.45667428814</v>
      </c>
      <c r="W143">
        <f t="shared" ca="1" si="52"/>
        <v>51680</v>
      </c>
      <c r="X143">
        <f t="shared" ca="1" si="38"/>
        <v>83292.756392339041</v>
      </c>
      <c r="AA143">
        <f t="shared" ca="1" si="39"/>
        <v>84144.887917960179</v>
      </c>
      <c r="AB143">
        <f t="shared" ca="1" si="40"/>
        <v>549530.34459224832</v>
      </c>
      <c r="AC143">
        <f t="shared" ca="1" si="41"/>
        <v>179652.21118886065</v>
      </c>
      <c r="AD143">
        <f t="shared" ca="1" si="42"/>
        <v>369878.13340338768</v>
      </c>
      <c r="AF143" s="7">
        <f ca="1">IF(Table2[[#This Row],[Column1]]="men",1,0)</f>
        <v>1</v>
      </c>
      <c r="AG143" s="8">
        <f ca="1">IF(Table2[[#This Row],[Column1]]="women",1,0)</f>
        <v>0</v>
      </c>
      <c r="AH143" s="8"/>
      <c r="AI143" s="8"/>
      <c r="AJ143" s="9"/>
      <c r="AM143" s="7">
        <f ca="1">IF(Table2[[#This Row],[Column4]]="teaching",1,0)</f>
        <v>0</v>
      </c>
      <c r="AN143" s="8">
        <f ca="1">IF(Table2[[#This Row],[Column4]]="health",1,0)</f>
        <v>0</v>
      </c>
      <c r="AO143" s="8">
        <f ca="1">IF(Table2[[#This Row],[Column4]]="agriculture",1,0)</f>
        <v>1</v>
      </c>
      <c r="AP143" s="8">
        <f ca="1">IF(Table2[[#This Row],[Column4]]="IT",1,0)</f>
        <v>0</v>
      </c>
      <c r="AQ143" s="8">
        <f ca="1">IF(Table2[[#This Row],[Column4]]="construction",1,0)</f>
        <v>0</v>
      </c>
      <c r="AR143" s="8">
        <f ca="1">IF(Table2[[#This Row],[Column4]]="General work",1,0)</f>
        <v>0</v>
      </c>
      <c r="AS143" s="9"/>
      <c r="AU143" s="17">
        <f ca="1">Table2[[#This Row],[Column20]]/Table2[[#This Row],[Column8]]</f>
        <v>55288.48555809605</v>
      </c>
      <c r="AW143" s="19">
        <f ca="1">IF(Table2[[#This Row],[Column27]]&gt;$AX$7,1,0)</f>
        <v>1</v>
      </c>
      <c r="AY143" s="21">
        <f ca="1">Table2[[#This Row],[Column19]]/Table2[[#This Row],[Column18]]</f>
        <v>0.14917018828966877</v>
      </c>
      <c r="AZ143" s="7">
        <f t="shared" ca="1" si="53"/>
        <v>1</v>
      </c>
      <c r="BA143" s="8"/>
      <c r="BB143" s="7">
        <f ca="1">IF(Table2[[#This Row],[Column17]]="bihar",Table2[[#This Row],[Column15]],0)</f>
        <v>0</v>
      </c>
      <c r="BC143" s="8">
        <f ca="1">IF(Table2[[#This Row],[Column17]]="UP",Table2[[#This Row],[Column15]],0)</f>
        <v>0</v>
      </c>
      <c r="BD143" s="8">
        <f ca="1">IF(Table2[[#This Row],[Column17]]="maharashtra",Table2[[#This Row],[Column15]],0)</f>
        <v>0</v>
      </c>
      <c r="BE143" s="8">
        <f ca="1">IF(Table2[[#This Row],[Column17]]="telangana",Table2[[#This Row],[Column15]],0)</f>
        <v>0</v>
      </c>
      <c r="BF143" s="8">
        <f ca="1">IF(Table2[[#This Row],[Column17]]="delhi",Table2[[#This Row],[Column15]],0)</f>
        <v>0</v>
      </c>
      <c r="BG143" s="8">
        <f ca="1">IF(Table2[[#This Row],[Column17]]="goa",Table2[[#This Row],[Column15]],0)</f>
        <v>0</v>
      </c>
      <c r="BH143" s="8">
        <f ca="1">IF(Table2[[#This Row],[Column17]]="kolkata",Table2[[#This Row],[Column15]],0)</f>
        <v>0</v>
      </c>
      <c r="BI143" s="8">
        <f ca="1">IF(Table2[[#This Row],[Column17]]="patna",Table2[[#This Row],[Column15]],0)</f>
        <v>0</v>
      </c>
      <c r="BJ143" s="8">
        <f ca="1">IF(Table2[[#This Row],[Column17]]="simultala",Table2[[#This Row],[Column15]],0)</f>
        <v>0</v>
      </c>
      <c r="BK143" s="8">
        <f ca="1">IF(Table2[[#This Row],[Column17]]="panji",Table2[[#This Row],[Column15]],0)</f>
        <v>0</v>
      </c>
      <c r="BL143" s="8">
        <f ca="1">IF(Table2[[#This Row],[Column17]]="bangalore",Table2[[#This Row],[Column15]],0)</f>
        <v>0</v>
      </c>
      <c r="BM143" s="8">
        <f ca="1">IF(Table2[[#This Row],[Column17]]="florida",Table2[[#This Row],[Column15]],0)</f>
        <v>0</v>
      </c>
      <c r="BN143" s="8">
        <f ca="1">IF(Table2[[#This Row],[Column17]]="valmikinagar",Table2[[#This Row],[Column15]],0)</f>
        <v>74880</v>
      </c>
      <c r="BO143" s="9">
        <f ca="1">IF(Table2[[#This Row],[Column17]]="gopalganj",Table2[[#This Row],[Column15]],0)</f>
        <v>0</v>
      </c>
      <c r="BP143" s="7">
        <f ca="1">IF(Table2[[#This Row],[Column4]]="teaching",Table2[[#This Row],[Column15]],0)</f>
        <v>0</v>
      </c>
      <c r="BQ143" s="8">
        <f ca="1">IF(Table2[[#This Row],[Column4]]="health",Table2[[#This Row],[Column15]],0)</f>
        <v>0</v>
      </c>
      <c r="BR143" s="8">
        <f ca="1">IF(Table2[[#This Row],[Column4]]="agriculture",Table2[[#This Row],[Column15]],0)</f>
        <v>74880</v>
      </c>
      <c r="BS143" s="8">
        <f ca="1">IF(Table2[[#This Row],[Column4]]="IT",Table2[[#This Row],[Column15]],0)</f>
        <v>0</v>
      </c>
      <c r="BT143" s="8">
        <f ca="1">IF(Table2[[#This Row],[Column4]]="construction",Table2[[#This Row],[Column15]],0)</f>
        <v>0</v>
      </c>
      <c r="BU143" s="9">
        <f ca="1">IF(Table2[[#This Row],[Column4]]="General work",Table2[[#This Row],[Column15]],0)</f>
        <v>0</v>
      </c>
      <c r="BV143" s="19">
        <f ca="1">IF(Table2[[#This Row],[Column27]]&gt;Table2[[#This Row],[Column15]],1,0)</f>
        <v>1</v>
      </c>
      <c r="CC143" s="19">
        <f ca="1">IF(Table2[[#This Row],[Column28]]&gt;$CD$6,Table2[[#This Row],[Column2]],0)</f>
        <v>31</v>
      </c>
    </row>
    <row r="144" spans="2:81" x14ac:dyDescent="0.35">
      <c r="B144">
        <f t="shared" ca="1" si="43"/>
        <v>1</v>
      </c>
      <c r="C144" t="str">
        <f ca="1">IF(B143=1,"men","women")</f>
        <v>men</v>
      </c>
      <c r="D144">
        <f t="shared" ca="1" si="45"/>
        <v>26</v>
      </c>
      <c r="E144">
        <f t="shared" ca="1" si="46"/>
        <v>4</v>
      </c>
      <c r="F144" t="str">
        <f ca="1">VLOOKUP(E144,$K$4:$L$10,2)</f>
        <v>IT</v>
      </c>
      <c r="G144">
        <f t="shared" ca="1" si="47"/>
        <v>5</v>
      </c>
      <c r="H144" t="str">
        <f ca="1">VLOOKUP(G144,$N$4:$O$9,2)</f>
        <v>other</v>
      </c>
      <c r="I144">
        <f t="shared" ca="1" si="48"/>
        <v>0</v>
      </c>
      <c r="J144">
        <f t="shared" ca="1" si="44"/>
        <v>2</v>
      </c>
      <c r="Q144">
        <f t="shared" ca="1" si="49"/>
        <v>82459</v>
      </c>
      <c r="R144">
        <f t="shared" ca="1" si="50"/>
        <v>4</v>
      </c>
      <c r="S144" t="str">
        <f ca="1">VLOOKUP(R144,$Y$7:$Z$20,2)</f>
        <v>telangana</v>
      </c>
      <c r="T144">
        <f t="shared" ca="1" si="36"/>
        <v>494754</v>
      </c>
      <c r="U144">
        <f t="shared" ca="1" si="51"/>
        <v>361664.21883522999</v>
      </c>
      <c r="V144">
        <f t="shared" ca="1" si="37"/>
        <v>57830.893945374351</v>
      </c>
      <c r="W144">
        <f t="shared" ca="1" si="52"/>
        <v>501</v>
      </c>
      <c r="X144">
        <f t="shared" ca="1" si="38"/>
        <v>164462.56120188494</v>
      </c>
      <c r="AA144">
        <f t="shared" ca="1" si="39"/>
        <v>39752.958050446985</v>
      </c>
      <c r="AB144">
        <f t="shared" ca="1" si="40"/>
        <v>592337.85199582123</v>
      </c>
      <c r="AC144">
        <f t="shared" ca="1" si="41"/>
        <v>526627.78003711486</v>
      </c>
      <c r="AD144">
        <f t="shared" ca="1" si="42"/>
        <v>65710.071958706365</v>
      </c>
      <c r="AF144" s="7">
        <f ca="1">IF(Table2[[#This Row],[Column1]]="men",1,0)</f>
        <v>1</v>
      </c>
      <c r="AG144" s="8">
        <f ca="1">IF(Table2[[#This Row],[Column1]]="women",1,0)</f>
        <v>0</v>
      </c>
      <c r="AH144" s="8"/>
      <c r="AI144" s="8"/>
      <c r="AJ144" s="9"/>
      <c r="AM144" s="7">
        <f ca="1">IF(Table2[[#This Row],[Column4]]="teaching",1,0)</f>
        <v>0</v>
      </c>
      <c r="AN144" s="8">
        <f ca="1">IF(Table2[[#This Row],[Column4]]="health",1,0)</f>
        <v>0</v>
      </c>
      <c r="AO144" s="8">
        <f ca="1">IF(Table2[[#This Row],[Column4]]="agriculture",1,0)</f>
        <v>0</v>
      </c>
      <c r="AP144" s="8">
        <f ca="1">IF(Table2[[#This Row],[Column4]]="IT",1,0)</f>
        <v>1</v>
      </c>
      <c r="AQ144" s="8">
        <f ca="1">IF(Table2[[#This Row],[Column4]]="construction",1,0)</f>
        <v>0</v>
      </c>
      <c r="AR144" s="8">
        <f ca="1">IF(Table2[[#This Row],[Column4]]="General work",1,0)</f>
        <v>0</v>
      </c>
      <c r="AS144" s="9"/>
      <c r="AU144" s="17">
        <f ca="1">Table2[[#This Row],[Column20]]/Table2[[#This Row],[Column8]]</f>
        <v>28915.446972687176</v>
      </c>
      <c r="AW144" s="19">
        <f ca="1">IF(Table2[[#This Row],[Column27]]&gt;$AX$7,1,0)</f>
        <v>1</v>
      </c>
      <c r="AY144" s="21">
        <f ca="1">Table2[[#This Row],[Column19]]/Table2[[#This Row],[Column18]]</f>
        <v>0.73099806941475964</v>
      </c>
      <c r="AZ144" s="7">
        <f t="shared" ca="1" si="53"/>
        <v>0</v>
      </c>
      <c r="BA144" s="8"/>
      <c r="BB144" s="7">
        <f ca="1">IF(Table2[[#This Row],[Column17]]="bihar",Table2[[#This Row],[Column15]],0)</f>
        <v>0</v>
      </c>
      <c r="BC144" s="8">
        <f ca="1">IF(Table2[[#This Row],[Column17]]="UP",Table2[[#This Row],[Column15]],0)</f>
        <v>0</v>
      </c>
      <c r="BD144" s="8">
        <f ca="1">IF(Table2[[#This Row],[Column17]]="maharashtra",Table2[[#This Row],[Column15]],0)</f>
        <v>0</v>
      </c>
      <c r="BE144" s="8">
        <f ca="1">IF(Table2[[#This Row],[Column17]]="telangana",Table2[[#This Row],[Column15]],0)</f>
        <v>82459</v>
      </c>
      <c r="BF144" s="8">
        <f ca="1">IF(Table2[[#This Row],[Column17]]="delhi",Table2[[#This Row],[Column15]],0)</f>
        <v>0</v>
      </c>
      <c r="BG144" s="8">
        <f ca="1">IF(Table2[[#This Row],[Column17]]="goa",Table2[[#This Row],[Column15]],0)</f>
        <v>0</v>
      </c>
      <c r="BH144" s="8">
        <f ca="1">IF(Table2[[#This Row],[Column17]]="kolkata",Table2[[#This Row],[Column15]],0)</f>
        <v>0</v>
      </c>
      <c r="BI144" s="8">
        <f ca="1">IF(Table2[[#This Row],[Column17]]="patna",Table2[[#This Row],[Column15]],0)</f>
        <v>0</v>
      </c>
      <c r="BJ144" s="8">
        <f ca="1">IF(Table2[[#This Row],[Column17]]="simultala",Table2[[#This Row],[Column15]],0)</f>
        <v>0</v>
      </c>
      <c r="BK144" s="8">
        <f ca="1">IF(Table2[[#This Row],[Column17]]="panji",Table2[[#This Row],[Column15]],0)</f>
        <v>0</v>
      </c>
      <c r="BL144" s="8">
        <f ca="1">IF(Table2[[#This Row],[Column17]]="bangalore",Table2[[#This Row],[Column15]],0)</f>
        <v>0</v>
      </c>
      <c r="BM144" s="8">
        <f ca="1">IF(Table2[[#This Row],[Column17]]="florida",Table2[[#This Row],[Column15]],0)</f>
        <v>0</v>
      </c>
      <c r="BN144" s="8">
        <f ca="1">IF(Table2[[#This Row],[Column17]]="valmikinagar",Table2[[#This Row],[Column15]],0)</f>
        <v>0</v>
      </c>
      <c r="BO144" s="9">
        <f ca="1">IF(Table2[[#This Row],[Column17]]="gopalganj",Table2[[#This Row],[Column15]],0)</f>
        <v>0</v>
      </c>
      <c r="BP144" s="7">
        <f ca="1">IF(Table2[[#This Row],[Column4]]="teaching",Table2[[#This Row],[Column15]],0)</f>
        <v>0</v>
      </c>
      <c r="BQ144" s="8">
        <f ca="1">IF(Table2[[#This Row],[Column4]]="health",Table2[[#This Row],[Column15]],0)</f>
        <v>0</v>
      </c>
      <c r="BR144" s="8">
        <f ca="1">IF(Table2[[#This Row],[Column4]]="agriculture",Table2[[#This Row],[Column15]],0)</f>
        <v>0</v>
      </c>
      <c r="BS144" s="8">
        <f ca="1">IF(Table2[[#This Row],[Column4]]="IT",Table2[[#This Row],[Column15]],0)</f>
        <v>82459</v>
      </c>
      <c r="BT144" s="8">
        <f ca="1">IF(Table2[[#This Row],[Column4]]="construction",Table2[[#This Row],[Column15]],0)</f>
        <v>0</v>
      </c>
      <c r="BU144" s="9">
        <f ca="1">IF(Table2[[#This Row],[Column4]]="General work",Table2[[#This Row],[Column15]],0)</f>
        <v>0</v>
      </c>
      <c r="BV144" s="19">
        <f ca="1">IF(Table2[[#This Row],[Column27]]&gt;Table2[[#This Row],[Column15]],1,0)</f>
        <v>1</v>
      </c>
      <c r="CC144" s="19">
        <f ca="1">IF(Table2[[#This Row],[Column28]]&gt;$CD$6,Table2[[#This Row],[Column2]],0)</f>
        <v>26</v>
      </c>
    </row>
    <row r="145" spans="2:81" x14ac:dyDescent="0.35">
      <c r="B145">
        <f t="shared" ca="1" si="43"/>
        <v>1</v>
      </c>
      <c r="C145" t="str">
        <f ca="1">IF(B144=1,"men","women")</f>
        <v>men</v>
      </c>
      <c r="D145">
        <f t="shared" ca="1" si="45"/>
        <v>39</v>
      </c>
      <c r="E145">
        <f t="shared" ca="1" si="46"/>
        <v>2</v>
      </c>
      <c r="F145" t="str">
        <f ca="1">VLOOKUP(E145,$K$4:$L$10,2)</f>
        <v>construction</v>
      </c>
      <c r="G145">
        <f t="shared" ca="1" si="47"/>
        <v>3</v>
      </c>
      <c r="H145" t="str">
        <f ca="1">VLOOKUP(G145,$N$4:$O$9,2)</f>
        <v>university</v>
      </c>
      <c r="I145">
        <f t="shared" ca="1" si="48"/>
        <v>4</v>
      </c>
      <c r="J145">
        <f t="shared" ca="1" si="44"/>
        <v>2</v>
      </c>
      <c r="Q145">
        <f t="shared" ca="1" si="49"/>
        <v>45242</v>
      </c>
      <c r="R145">
        <f t="shared" ca="1" si="50"/>
        <v>10</v>
      </c>
      <c r="S145" t="str">
        <f ca="1">VLOOKUP(R145,$Y$7:$Z$20,2)</f>
        <v>panji</v>
      </c>
      <c r="T145">
        <f t="shared" ca="1" si="36"/>
        <v>226210</v>
      </c>
      <c r="U145">
        <f t="shared" ca="1" si="51"/>
        <v>96445.975796417333</v>
      </c>
      <c r="V145">
        <f t="shared" ca="1" si="37"/>
        <v>18025.919545244924</v>
      </c>
      <c r="W145">
        <f t="shared" ca="1" si="52"/>
        <v>13860</v>
      </c>
      <c r="X145">
        <f t="shared" ca="1" si="38"/>
        <v>10132.053561664932</v>
      </c>
      <c r="AA145">
        <f t="shared" ca="1" si="39"/>
        <v>60659.316331961934</v>
      </c>
      <c r="AB145">
        <f t="shared" ca="1" si="40"/>
        <v>304895.23587720684</v>
      </c>
      <c r="AC145">
        <f t="shared" ca="1" si="41"/>
        <v>120438.02935808226</v>
      </c>
      <c r="AD145">
        <f t="shared" ca="1" si="42"/>
        <v>184457.20651912456</v>
      </c>
      <c r="AF145" s="7">
        <f ca="1">IF(Table2[[#This Row],[Column1]]="men",1,0)</f>
        <v>1</v>
      </c>
      <c r="AG145" s="8">
        <f ca="1">IF(Table2[[#This Row],[Column1]]="women",1,0)</f>
        <v>0</v>
      </c>
      <c r="AH145" s="8"/>
      <c r="AI145" s="8"/>
      <c r="AJ145" s="9"/>
      <c r="AM145" s="7">
        <f ca="1">IF(Table2[[#This Row],[Column4]]="teaching",1,0)</f>
        <v>0</v>
      </c>
      <c r="AN145" s="8">
        <f ca="1">IF(Table2[[#This Row],[Column4]]="health",1,0)</f>
        <v>0</v>
      </c>
      <c r="AO145" s="8">
        <f ca="1">IF(Table2[[#This Row],[Column4]]="agriculture",1,0)</f>
        <v>0</v>
      </c>
      <c r="AP145" s="8">
        <f ca="1">IF(Table2[[#This Row],[Column4]]="IT",1,0)</f>
        <v>0</v>
      </c>
      <c r="AQ145" s="8">
        <f ca="1">IF(Table2[[#This Row],[Column4]]="construction",1,0)</f>
        <v>1</v>
      </c>
      <c r="AR145" s="8">
        <f ca="1">IF(Table2[[#This Row],[Column4]]="General work",1,0)</f>
        <v>0</v>
      </c>
      <c r="AS145" s="9"/>
      <c r="AU145" s="17">
        <f ca="1">Table2[[#This Row],[Column20]]/Table2[[#This Row],[Column8]]</f>
        <v>9012.959772622462</v>
      </c>
      <c r="AW145" s="19">
        <f ca="1">IF(Table2[[#This Row],[Column27]]&gt;$AX$7,1,0)</f>
        <v>1</v>
      </c>
      <c r="AY145" s="21">
        <f ca="1">Table2[[#This Row],[Column19]]/Table2[[#This Row],[Column18]]</f>
        <v>0.42635593385092319</v>
      </c>
      <c r="AZ145" s="7">
        <f t="shared" ca="1" si="53"/>
        <v>0</v>
      </c>
      <c r="BA145" s="8"/>
      <c r="BB145" s="7">
        <f ca="1">IF(Table2[[#This Row],[Column17]]="bihar",Table2[[#This Row],[Column15]],0)</f>
        <v>0</v>
      </c>
      <c r="BC145" s="8">
        <f ca="1">IF(Table2[[#This Row],[Column17]]="UP",Table2[[#This Row],[Column15]],0)</f>
        <v>0</v>
      </c>
      <c r="BD145" s="8">
        <f ca="1">IF(Table2[[#This Row],[Column17]]="maharashtra",Table2[[#This Row],[Column15]],0)</f>
        <v>0</v>
      </c>
      <c r="BE145" s="8">
        <f ca="1">IF(Table2[[#This Row],[Column17]]="telangana",Table2[[#This Row],[Column15]],0)</f>
        <v>0</v>
      </c>
      <c r="BF145" s="8">
        <f ca="1">IF(Table2[[#This Row],[Column17]]="delhi",Table2[[#This Row],[Column15]],0)</f>
        <v>0</v>
      </c>
      <c r="BG145" s="8">
        <f ca="1">IF(Table2[[#This Row],[Column17]]="goa",Table2[[#This Row],[Column15]],0)</f>
        <v>0</v>
      </c>
      <c r="BH145" s="8">
        <f ca="1">IF(Table2[[#This Row],[Column17]]="kolkata",Table2[[#This Row],[Column15]],0)</f>
        <v>0</v>
      </c>
      <c r="BI145" s="8">
        <f ca="1">IF(Table2[[#This Row],[Column17]]="patna",Table2[[#This Row],[Column15]],0)</f>
        <v>0</v>
      </c>
      <c r="BJ145" s="8">
        <f ca="1">IF(Table2[[#This Row],[Column17]]="simultala",Table2[[#This Row],[Column15]],0)</f>
        <v>0</v>
      </c>
      <c r="BK145" s="8">
        <f ca="1">IF(Table2[[#This Row],[Column17]]="panji",Table2[[#This Row],[Column15]],0)</f>
        <v>45242</v>
      </c>
      <c r="BL145" s="8">
        <f ca="1">IF(Table2[[#This Row],[Column17]]="bangalore",Table2[[#This Row],[Column15]],0)</f>
        <v>0</v>
      </c>
      <c r="BM145" s="8">
        <f ca="1">IF(Table2[[#This Row],[Column17]]="florida",Table2[[#This Row],[Column15]],0)</f>
        <v>0</v>
      </c>
      <c r="BN145" s="8">
        <f ca="1">IF(Table2[[#This Row],[Column17]]="valmikinagar",Table2[[#This Row],[Column15]],0)</f>
        <v>0</v>
      </c>
      <c r="BO145" s="9">
        <f ca="1">IF(Table2[[#This Row],[Column17]]="gopalganj",Table2[[#This Row],[Column15]],0)</f>
        <v>0</v>
      </c>
      <c r="BP145" s="7">
        <f ca="1">IF(Table2[[#This Row],[Column4]]="teaching",Table2[[#This Row],[Column15]],0)</f>
        <v>0</v>
      </c>
      <c r="BQ145" s="8">
        <f ca="1">IF(Table2[[#This Row],[Column4]]="health",Table2[[#This Row],[Column15]],0)</f>
        <v>0</v>
      </c>
      <c r="BR145" s="8">
        <f ca="1">IF(Table2[[#This Row],[Column4]]="agriculture",Table2[[#This Row],[Column15]],0)</f>
        <v>0</v>
      </c>
      <c r="BS145" s="8">
        <f ca="1">IF(Table2[[#This Row],[Column4]]="IT",Table2[[#This Row],[Column15]],0)</f>
        <v>0</v>
      </c>
      <c r="BT145" s="8">
        <f ca="1">IF(Table2[[#This Row],[Column4]]="construction",Table2[[#This Row],[Column15]],0)</f>
        <v>45242</v>
      </c>
      <c r="BU145" s="9">
        <f ca="1">IF(Table2[[#This Row],[Column4]]="General work",Table2[[#This Row],[Column15]],0)</f>
        <v>0</v>
      </c>
      <c r="BV145" s="19">
        <f ca="1">IF(Table2[[#This Row],[Column27]]&gt;Table2[[#This Row],[Column15]],1,0)</f>
        <v>1</v>
      </c>
      <c r="CC145" s="19">
        <f ca="1">IF(Table2[[#This Row],[Column28]]&gt;$CD$6,Table2[[#This Row],[Column2]],0)</f>
        <v>39</v>
      </c>
    </row>
    <row r="146" spans="2:81" x14ac:dyDescent="0.35">
      <c r="B146">
        <f t="shared" ca="1" si="43"/>
        <v>2</v>
      </c>
      <c r="C146" t="str">
        <f ca="1">IF(B145=1,"men","women")</f>
        <v>men</v>
      </c>
      <c r="D146">
        <f t="shared" ca="1" si="45"/>
        <v>31</v>
      </c>
      <c r="E146">
        <f t="shared" ca="1" si="46"/>
        <v>5</v>
      </c>
      <c r="F146" t="str">
        <f ca="1">VLOOKUP(E146,$K$4:$L$10,2)</f>
        <v>General work</v>
      </c>
      <c r="G146">
        <f t="shared" ca="1" si="47"/>
        <v>4</v>
      </c>
      <c r="H146" t="str">
        <f ca="1">VLOOKUP(G146,$N$4:$O$9,2)</f>
        <v>technical</v>
      </c>
      <c r="I146">
        <f t="shared" ca="1" si="48"/>
        <v>1</v>
      </c>
      <c r="J146">
        <f t="shared" ca="1" si="44"/>
        <v>2</v>
      </c>
      <c r="Q146">
        <f t="shared" ca="1" si="49"/>
        <v>38127</v>
      </c>
      <c r="R146">
        <f t="shared" ca="1" si="50"/>
        <v>3</v>
      </c>
      <c r="S146" t="str">
        <f ca="1">VLOOKUP(R146,$Y$7:$Z$20,2)</f>
        <v>maharashtra</v>
      </c>
      <c r="T146">
        <f t="shared" ca="1" si="36"/>
        <v>114381</v>
      </c>
      <c r="U146">
        <f t="shared" ca="1" si="51"/>
        <v>76788.237300705412</v>
      </c>
      <c r="V146">
        <f t="shared" ca="1" si="37"/>
        <v>16214.439397319931</v>
      </c>
      <c r="W146">
        <f t="shared" ca="1" si="52"/>
        <v>540</v>
      </c>
      <c r="X146">
        <f t="shared" ca="1" si="38"/>
        <v>39600.995401123662</v>
      </c>
      <c r="AA146">
        <f t="shared" ca="1" si="39"/>
        <v>23519.816834394089</v>
      </c>
      <c r="AB146">
        <f t="shared" ca="1" si="40"/>
        <v>154115.25623171401</v>
      </c>
      <c r="AC146">
        <f t="shared" ca="1" si="41"/>
        <v>116929.23270182908</v>
      </c>
      <c r="AD146">
        <f t="shared" ca="1" si="42"/>
        <v>37186.023529884929</v>
      </c>
      <c r="AF146" s="7">
        <f ca="1">IF(Table2[[#This Row],[Column1]]="men",1,0)</f>
        <v>1</v>
      </c>
      <c r="AG146" s="8">
        <f ca="1">IF(Table2[[#This Row],[Column1]]="women",1,0)</f>
        <v>0</v>
      </c>
      <c r="AH146" s="8"/>
      <c r="AI146" s="8"/>
      <c r="AJ146" s="9"/>
      <c r="AM146" s="7">
        <f ca="1">IF(Table2[[#This Row],[Column4]]="teaching",1,0)</f>
        <v>0</v>
      </c>
      <c r="AN146" s="8">
        <f ca="1">IF(Table2[[#This Row],[Column4]]="health",1,0)</f>
        <v>0</v>
      </c>
      <c r="AO146" s="8">
        <f ca="1">IF(Table2[[#This Row],[Column4]]="agriculture",1,0)</f>
        <v>0</v>
      </c>
      <c r="AP146" s="8">
        <f ca="1">IF(Table2[[#This Row],[Column4]]="IT",1,0)</f>
        <v>0</v>
      </c>
      <c r="AQ146" s="8">
        <f ca="1">IF(Table2[[#This Row],[Column4]]="construction",1,0)</f>
        <v>0</v>
      </c>
      <c r="AR146" s="8">
        <f ca="1">IF(Table2[[#This Row],[Column4]]="General work",1,0)</f>
        <v>1</v>
      </c>
      <c r="AS146" s="9"/>
      <c r="AU146" s="17">
        <f ca="1">Table2[[#This Row],[Column20]]/Table2[[#This Row],[Column8]]</f>
        <v>8107.2196986599656</v>
      </c>
      <c r="AW146" s="19">
        <f ca="1">IF(Table2[[#This Row],[Column27]]&gt;$AX$7,1,0)</f>
        <v>1</v>
      </c>
      <c r="AY146" s="21">
        <f ca="1">Table2[[#This Row],[Column19]]/Table2[[#This Row],[Column18]]</f>
        <v>0.67133734886655483</v>
      </c>
      <c r="AZ146" s="7">
        <f t="shared" ca="1" si="53"/>
        <v>0</v>
      </c>
      <c r="BA146" s="8"/>
      <c r="BB146" s="7">
        <f ca="1">IF(Table2[[#This Row],[Column17]]="bihar",Table2[[#This Row],[Column15]],0)</f>
        <v>0</v>
      </c>
      <c r="BC146" s="8">
        <f ca="1">IF(Table2[[#This Row],[Column17]]="UP",Table2[[#This Row],[Column15]],0)</f>
        <v>0</v>
      </c>
      <c r="BD146" s="8">
        <f ca="1">IF(Table2[[#This Row],[Column17]]="maharashtra",Table2[[#This Row],[Column15]],0)</f>
        <v>38127</v>
      </c>
      <c r="BE146" s="8">
        <f ca="1">IF(Table2[[#This Row],[Column17]]="telangana",Table2[[#This Row],[Column15]],0)</f>
        <v>0</v>
      </c>
      <c r="BF146" s="8">
        <f ca="1">IF(Table2[[#This Row],[Column17]]="delhi",Table2[[#This Row],[Column15]],0)</f>
        <v>0</v>
      </c>
      <c r="BG146" s="8">
        <f ca="1">IF(Table2[[#This Row],[Column17]]="goa",Table2[[#This Row],[Column15]],0)</f>
        <v>0</v>
      </c>
      <c r="BH146" s="8">
        <f ca="1">IF(Table2[[#This Row],[Column17]]="kolkata",Table2[[#This Row],[Column15]],0)</f>
        <v>0</v>
      </c>
      <c r="BI146" s="8">
        <f ca="1">IF(Table2[[#This Row],[Column17]]="patna",Table2[[#This Row],[Column15]],0)</f>
        <v>0</v>
      </c>
      <c r="BJ146" s="8">
        <f ca="1">IF(Table2[[#This Row],[Column17]]="simultala",Table2[[#This Row],[Column15]],0)</f>
        <v>0</v>
      </c>
      <c r="BK146" s="8">
        <f ca="1">IF(Table2[[#This Row],[Column17]]="panji",Table2[[#This Row],[Column15]],0)</f>
        <v>0</v>
      </c>
      <c r="BL146" s="8">
        <f ca="1">IF(Table2[[#This Row],[Column17]]="bangalore",Table2[[#This Row],[Column15]],0)</f>
        <v>0</v>
      </c>
      <c r="BM146" s="8">
        <f ca="1">IF(Table2[[#This Row],[Column17]]="florida",Table2[[#This Row],[Column15]],0)</f>
        <v>0</v>
      </c>
      <c r="BN146" s="8">
        <f ca="1">IF(Table2[[#This Row],[Column17]]="valmikinagar",Table2[[#This Row],[Column15]],0)</f>
        <v>0</v>
      </c>
      <c r="BO146" s="9">
        <f ca="1">IF(Table2[[#This Row],[Column17]]="gopalganj",Table2[[#This Row],[Column15]],0)</f>
        <v>0</v>
      </c>
      <c r="BP146" s="7">
        <f ca="1">IF(Table2[[#This Row],[Column4]]="teaching",Table2[[#This Row],[Column15]],0)</f>
        <v>0</v>
      </c>
      <c r="BQ146" s="8">
        <f ca="1">IF(Table2[[#This Row],[Column4]]="health",Table2[[#This Row],[Column15]],0)</f>
        <v>0</v>
      </c>
      <c r="BR146" s="8">
        <f ca="1">IF(Table2[[#This Row],[Column4]]="agriculture",Table2[[#This Row],[Column15]],0)</f>
        <v>0</v>
      </c>
      <c r="BS146" s="8">
        <f ca="1">IF(Table2[[#This Row],[Column4]]="IT",Table2[[#This Row],[Column15]],0)</f>
        <v>0</v>
      </c>
      <c r="BT146" s="8">
        <f ca="1">IF(Table2[[#This Row],[Column4]]="construction",Table2[[#This Row],[Column15]],0)</f>
        <v>0</v>
      </c>
      <c r="BU146" s="9">
        <f ca="1">IF(Table2[[#This Row],[Column4]]="General work",Table2[[#This Row],[Column15]],0)</f>
        <v>38127</v>
      </c>
      <c r="BV146" s="19">
        <f ca="1">IF(Table2[[#This Row],[Column27]]&gt;Table2[[#This Row],[Column15]],1,0)</f>
        <v>1</v>
      </c>
      <c r="CC146" s="19">
        <f ca="1">IF(Table2[[#This Row],[Column28]]&gt;$CD$6,Table2[[#This Row],[Column2]],0)</f>
        <v>31</v>
      </c>
    </row>
    <row r="147" spans="2:81" x14ac:dyDescent="0.35">
      <c r="B147">
        <f t="shared" ca="1" si="43"/>
        <v>2</v>
      </c>
      <c r="C147" t="str">
        <f ca="1">IF(B146=1,"men","women")</f>
        <v>women</v>
      </c>
      <c r="D147">
        <f t="shared" ca="1" si="45"/>
        <v>36</v>
      </c>
      <c r="E147">
        <f t="shared" ca="1" si="46"/>
        <v>4</v>
      </c>
      <c r="F147" t="str">
        <f ca="1">VLOOKUP(E147,$K$4:$L$10,2)</f>
        <v>IT</v>
      </c>
      <c r="G147">
        <f t="shared" ca="1" si="47"/>
        <v>1</v>
      </c>
      <c r="H147" t="str">
        <f ca="1">VLOOKUP(G147,$N$4:$O$9,2)</f>
        <v>high school</v>
      </c>
      <c r="I147">
        <f t="shared" ca="1" si="48"/>
        <v>1</v>
      </c>
      <c r="J147">
        <f t="shared" ca="1" si="44"/>
        <v>1</v>
      </c>
      <c r="Q147">
        <f t="shared" ca="1" si="49"/>
        <v>70438</v>
      </c>
      <c r="R147">
        <f t="shared" ca="1" si="50"/>
        <v>13</v>
      </c>
      <c r="S147" t="str">
        <f ca="1">VLOOKUP(R147,$Y$7:$Z$20,2)</f>
        <v>valmikinagar</v>
      </c>
      <c r="T147">
        <f t="shared" ca="1" si="36"/>
        <v>352190</v>
      </c>
      <c r="U147">
        <f t="shared" ca="1" si="51"/>
        <v>115575.89206382973</v>
      </c>
      <c r="V147">
        <f t="shared" ca="1" si="37"/>
        <v>32907.740524829387</v>
      </c>
      <c r="W147">
        <f t="shared" ca="1" si="52"/>
        <v>15617</v>
      </c>
      <c r="X147">
        <f t="shared" ca="1" si="38"/>
        <v>1250.6776357668075</v>
      </c>
      <c r="AA147">
        <f t="shared" ca="1" si="39"/>
        <v>105486.727973666</v>
      </c>
      <c r="AB147">
        <f t="shared" ca="1" si="40"/>
        <v>490584.46849849535</v>
      </c>
      <c r="AC147">
        <f t="shared" ca="1" si="41"/>
        <v>132443.56969959653</v>
      </c>
      <c r="AD147">
        <f t="shared" ca="1" si="42"/>
        <v>358140.89879889879</v>
      </c>
      <c r="AF147" s="7">
        <f ca="1">IF(Table2[[#This Row],[Column1]]="men",1,0)</f>
        <v>0</v>
      </c>
      <c r="AG147" s="8">
        <f ca="1">IF(Table2[[#This Row],[Column1]]="women",1,0)</f>
        <v>1</v>
      </c>
      <c r="AH147" s="8"/>
      <c r="AI147" s="8"/>
      <c r="AJ147" s="9"/>
      <c r="AM147" s="7">
        <f ca="1">IF(Table2[[#This Row],[Column4]]="teaching",1,0)</f>
        <v>0</v>
      </c>
      <c r="AN147" s="8">
        <f ca="1">IF(Table2[[#This Row],[Column4]]="health",1,0)</f>
        <v>0</v>
      </c>
      <c r="AO147" s="8">
        <f ca="1">IF(Table2[[#This Row],[Column4]]="agriculture",1,0)</f>
        <v>0</v>
      </c>
      <c r="AP147" s="8">
        <f ca="1">IF(Table2[[#This Row],[Column4]]="IT",1,0)</f>
        <v>1</v>
      </c>
      <c r="AQ147" s="8">
        <f ca="1">IF(Table2[[#This Row],[Column4]]="construction",1,0)</f>
        <v>0</v>
      </c>
      <c r="AR147" s="8">
        <f ca="1">IF(Table2[[#This Row],[Column4]]="General work",1,0)</f>
        <v>0</v>
      </c>
      <c r="AS147" s="9"/>
      <c r="AU147" s="17">
        <f ca="1">Table2[[#This Row],[Column20]]/Table2[[#This Row],[Column8]]</f>
        <v>32907.740524829387</v>
      </c>
      <c r="AW147" s="19">
        <f ca="1">IF(Table2[[#This Row],[Column27]]&gt;$AX$7,1,0)</f>
        <v>1</v>
      </c>
      <c r="AY147" s="21">
        <f ca="1">Table2[[#This Row],[Column19]]/Table2[[#This Row],[Column18]]</f>
        <v>0.32816346876353597</v>
      </c>
      <c r="AZ147" s="7">
        <f t="shared" ca="1" si="53"/>
        <v>0</v>
      </c>
      <c r="BA147" s="8"/>
      <c r="BB147" s="7">
        <f ca="1">IF(Table2[[#This Row],[Column17]]="bihar",Table2[[#This Row],[Column15]],0)</f>
        <v>0</v>
      </c>
      <c r="BC147" s="8">
        <f ca="1">IF(Table2[[#This Row],[Column17]]="UP",Table2[[#This Row],[Column15]],0)</f>
        <v>0</v>
      </c>
      <c r="BD147" s="8">
        <f ca="1">IF(Table2[[#This Row],[Column17]]="maharashtra",Table2[[#This Row],[Column15]],0)</f>
        <v>0</v>
      </c>
      <c r="BE147" s="8">
        <f ca="1">IF(Table2[[#This Row],[Column17]]="telangana",Table2[[#This Row],[Column15]],0)</f>
        <v>0</v>
      </c>
      <c r="BF147" s="8">
        <f ca="1">IF(Table2[[#This Row],[Column17]]="delhi",Table2[[#This Row],[Column15]],0)</f>
        <v>0</v>
      </c>
      <c r="BG147" s="8">
        <f ca="1">IF(Table2[[#This Row],[Column17]]="goa",Table2[[#This Row],[Column15]],0)</f>
        <v>0</v>
      </c>
      <c r="BH147" s="8">
        <f ca="1">IF(Table2[[#This Row],[Column17]]="kolkata",Table2[[#This Row],[Column15]],0)</f>
        <v>0</v>
      </c>
      <c r="BI147" s="8">
        <f ca="1">IF(Table2[[#This Row],[Column17]]="patna",Table2[[#This Row],[Column15]],0)</f>
        <v>0</v>
      </c>
      <c r="BJ147" s="8">
        <f ca="1">IF(Table2[[#This Row],[Column17]]="simultala",Table2[[#This Row],[Column15]],0)</f>
        <v>0</v>
      </c>
      <c r="BK147" s="8">
        <f ca="1">IF(Table2[[#This Row],[Column17]]="panji",Table2[[#This Row],[Column15]],0)</f>
        <v>0</v>
      </c>
      <c r="BL147" s="8">
        <f ca="1">IF(Table2[[#This Row],[Column17]]="bangalore",Table2[[#This Row],[Column15]],0)</f>
        <v>0</v>
      </c>
      <c r="BM147" s="8">
        <f ca="1">IF(Table2[[#This Row],[Column17]]="florida",Table2[[#This Row],[Column15]],0)</f>
        <v>0</v>
      </c>
      <c r="BN147" s="8">
        <f ca="1">IF(Table2[[#This Row],[Column17]]="valmikinagar",Table2[[#This Row],[Column15]],0)</f>
        <v>70438</v>
      </c>
      <c r="BO147" s="9">
        <f ca="1">IF(Table2[[#This Row],[Column17]]="gopalganj",Table2[[#This Row],[Column15]],0)</f>
        <v>0</v>
      </c>
      <c r="BP147" s="7">
        <f ca="1">IF(Table2[[#This Row],[Column4]]="teaching",Table2[[#This Row],[Column15]],0)</f>
        <v>0</v>
      </c>
      <c r="BQ147" s="8">
        <f ca="1">IF(Table2[[#This Row],[Column4]]="health",Table2[[#This Row],[Column15]],0)</f>
        <v>0</v>
      </c>
      <c r="BR147" s="8">
        <f ca="1">IF(Table2[[#This Row],[Column4]]="agriculture",Table2[[#This Row],[Column15]],0)</f>
        <v>0</v>
      </c>
      <c r="BS147" s="8">
        <f ca="1">IF(Table2[[#This Row],[Column4]]="IT",Table2[[#This Row],[Column15]],0)</f>
        <v>70438</v>
      </c>
      <c r="BT147" s="8">
        <f ca="1">IF(Table2[[#This Row],[Column4]]="construction",Table2[[#This Row],[Column15]],0)</f>
        <v>0</v>
      </c>
      <c r="BU147" s="9">
        <f ca="1">IF(Table2[[#This Row],[Column4]]="General work",Table2[[#This Row],[Column15]],0)</f>
        <v>0</v>
      </c>
      <c r="BV147" s="19">
        <f ca="1">IF(Table2[[#This Row],[Column27]]&gt;Table2[[#This Row],[Column15]],1,0)</f>
        <v>1</v>
      </c>
      <c r="CC147" s="19">
        <f ca="1">IF(Table2[[#This Row],[Column28]]&gt;$CD$6,Table2[[#This Row],[Column2]],0)</f>
        <v>36</v>
      </c>
    </row>
    <row r="148" spans="2:81" x14ac:dyDescent="0.35">
      <c r="B148">
        <f t="shared" ca="1" si="43"/>
        <v>2</v>
      </c>
      <c r="C148" t="str">
        <f ca="1">IF(B147=1,"men","women")</f>
        <v>women</v>
      </c>
      <c r="D148">
        <f t="shared" ca="1" si="45"/>
        <v>29</v>
      </c>
      <c r="E148">
        <f t="shared" ca="1" si="46"/>
        <v>6</v>
      </c>
      <c r="F148" t="str">
        <f ca="1">VLOOKUP(E148,$K$4:$L$10,2)</f>
        <v>agriculture</v>
      </c>
      <c r="G148">
        <f t="shared" ca="1" si="47"/>
        <v>2</v>
      </c>
      <c r="H148" t="str">
        <f ca="1">VLOOKUP(G148,$N$4:$O$9,2)</f>
        <v>college</v>
      </c>
      <c r="I148">
        <f t="shared" ca="1" si="48"/>
        <v>2</v>
      </c>
      <c r="J148">
        <f t="shared" ca="1" si="44"/>
        <v>3</v>
      </c>
      <c r="Q148">
        <f t="shared" ca="1" si="49"/>
        <v>62710</v>
      </c>
      <c r="R148">
        <f t="shared" ca="1" si="50"/>
        <v>2</v>
      </c>
      <c r="S148" t="str">
        <f ca="1">VLOOKUP(R148,$Y$7:$Z$20,2)</f>
        <v>up</v>
      </c>
      <c r="T148">
        <f t="shared" ca="1" si="36"/>
        <v>376260</v>
      </c>
      <c r="U148">
        <f t="shared" ca="1" si="51"/>
        <v>323836.00931688288</v>
      </c>
      <c r="V148">
        <f t="shared" ca="1" si="37"/>
        <v>75372.521522140174</v>
      </c>
      <c r="W148">
        <f t="shared" ca="1" si="52"/>
        <v>12977</v>
      </c>
      <c r="X148">
        <f t="shared" ca="1" si="38"/>
        <v>77404.257803861925</v>
      </c>
      <c r="AA148">
        <f t="shared" ca="1" si="39"/>
        <v>4436.380046338857</v>
      </c>
      <c r="AB148">
        <f t="shared" ca="1" si="40"/>
        <v>456068.90156847902</v>
      </c>
      <c r="AC148">
        <f t="shared" ca="1" si="41"/>
        <v>414217.2671207448</v>
      </c>
      <c r="AD148">
        <f t="shared" ca="1" si="42"/>
        <v>41851.634447734221</v>
      </c>
      <c r="AF148" s="7">
        <f ca="1">IF(Table2[[#This Row],[Column1]]="men",1,0)</f>
        <v>0</v>
      </c>
      <c r="AG148" s="8">
        <f ca="1">IF(Table2[[#This Row],[Column1]]="women",1,0)</f>
        <v>1</v>
      </c>
      <c r="AH148" s="8"/>
      <c r="AI148" s="8"/>
      <c r="AJ148" s="9"/>
      <c r="AM148" s="7">
        <f ca="1">IF(Table2[[#This Row],[Column4]]="teaching",1,0)</f>
        <v>0</v>
      </c>
      <c r="AN148" s="8">
        <f ca="1">IF(Table2[[#This Row],[Column4]]="health",1,0)</f>
        <v>0</v>
      </c>
      <c r="AO148" s="8">
        <f ca="1">IF(Table2[[#This Row],[Column4]]="agriculture",1,0)</f>
        <v>1</v>
      </c>
      <c r="AP148" s="8">
        <f ca="1">IF(Table2[[#This Row],[Column4]]="IT",1,0)</f>
        <v>0</v>
      </c>
      <c r="AQ148" s="8">
        <f ca="1">IF(Table2[[#This Row],[Column4]]="construction",1,0)</f>
        <v>0</v>
      </c>
      <c r="AR148" s="8">
        <f ca="1">IF(Table2[[#This Row],[Column4]]="General work",1,0)</f>
        <v>0</v>
      </c>
      <c r="AS148" s="9"/>
      <c r="AU148" s="17">
        <f ca="1">Table2[[#This Row],[Column20]]/Table2[[#This Row],[Column8]]</f>
        <v>25124.173840713393</v>
      </c>
      <c r="AW148" s="19">
        <f ca="1">IF(Table2[[#This Row],[Column27]]&gt;$AX$7,1,0)</f>
        <v>1</v>
      </c>
      <c r="AY148" s="21">
        <f ca="1">Table2[[#This Row],[Column19]]/Table2[[#This Row],[Column18]]</f>
        <v>0.86067083749769546</v>
      </c>
      <c r="AZ148" s="7">
        <f t="shared" ca="1" si="53"/>
        <v>0</v>
      </c>
      <c r="BA148" s="8"/>
      <c r="BB148" s="7">
        <f ca="1">IF(Table2[[#This Row],[Column17]]="bihar",Table2[[#This Row],[Column15]],0)</f>
        <v>0</v>
      </c>
      <c r="BC148" s="8">
        <f ca="1">IF(Table2[[#This Row],[Column17]]="UP",Table2[[#This Row],[Column15]],0)</f>
        <v>62710</v>
      </c>
      <c r="BD148" s="8">
        <f ca="1">IF(Table2[[#This Row],[Column17]]="maharashtra",Table2[[#This Row],[Column15]],0)</f>
        <v>0</v>
      </c>
      <c r="BE148" s="8">
        <f ca="1">IF(Table2[[#This Row],[Column17]]="telangana",Table2[[#This Row],[Column15]],0)</f>
        <v>0</v>
      </c>
      <c r="BF148" s="8">
        <f ca="1">IF(Table2[[#This Row],[Column17]]="delhi",Table2[[#This Row],[Column15]],0)</f>
        <v>0</v>
      </c>
      <c r="BG148" s="8">
        <f ca="1">IF(Table2[[#This Row],[Column17]]="goa",Table2[[#This Row],[Column15]],0)</f>
        <v>0</v>
      </c>
      <c r="BH148" s="8">
        <f ca="1">IF(Table2[[#This Row],[Column17]]="kolkata",Table2[[#This Row],[Column15]],0)</f>
        <v>0</v>
      </c>
      <c r="BI148" s="8">
        <f ca="1">IF(Table2[[#This Row],[Column17]]="patna",Table2[[#This Row],[Column15]],0)</f>
        <v>0</v>
      </c>
      <c r="BJ148" s="8">
        <f ca="1">IF(Table2[[#This Row],[Column17]]="simultala",Table2[[#This Row],[Column15]],0)</f>
        <v>0</v>
      </c>
      <c r="BK148" s="8">
        <f ca="1">IF(Table2[[#This Row],[Column17]]="panji",Table2[[#This Row],[Column15]],0)</f>
        <v>0</v>
      </c>
      <c r="BL148" s="8">
        <f ca="1">IF(Table2[[#This Row],[Column17]]="bangalore",Table2[[#This Row],[Column15]],0)</f>
        <v>0</v>
      </c>
      <c r="BM148" s="8">
        <f ca="1">IF(Table2[[#This Row],[Column17]]="florida",Table2[[#This Row],[Column15]],0)</f>
        <v>0</v>
      </c>
      <c r="BN148" s="8">
        <f ca="1">IF(Table2[[#This Row],[Column17]]="valmikinagar",Table2[[#This Row],[Column15]],0)</f>
        <v>0</v>
      </c>
      <c r="BO148" s="9">
        <f ca="1">IF(Table2[[#This Row],[Column17]]="gopalganj",Table2[[#This Row],[Column15]],0)</f>
        <v>0</v>
      </c>
      <c r="BP148" s="7">
        <f ca="1">IF(Table2[[#This Row],[Column4]]="teaching",Table2[[#This Row],[Column15]],0)</f>
        <v>0</v>
      </c>
      <c r="BQ148" s="8">
        <f ca="1">IF(Table2[[#This Row],[Column4]]="health",Table2[[#This Row],[Column15]],0)</f>
        <v>0</v>
      </c>
      <c r="BR148" s="8">
        <f ca="1">IF(Table2[[#This Row],[Column4]]="agriculture",Table2[[#This Row],[Column15]],0)</f>
        <v>62710</v>
      </c>
      <c r="BS148" s="8">
        <f ca="1">IF(Table2[[#This Row],[Column4]]="IT",Table2[[#This Row],[Column15]],0)</f>
        <v>0</v>
      </c>
      <c r="BT148" s="8">
        <f ca="1">IF(Table2[[#This Row],[Column4]]="construction",Table2[[#This Row],[Column15]],0)</f>
        <v>0</v>
      </c>
      <c r="BU148" s="9">
        <f ca="1">IF(Table2[[#This Row],[Column4]]="General work",Table2[[#This Row],[Column15]],0)</f>
        <v>0</v>
      </c>
      <c r="BV148" s="19">
        <f ca="1">IF(Table2[[#This Row],[Column27]]&gt;Table2[[#This Row],[Column15]],1,0)</f>
        <v>1</v>
      </c>
      <c r="CC148" s="19">
        <f ca="1">IF(Table2[[#This Row],[Column28]]&gt;$CD$6,Table2[[#This Row],[Column2]],0)</f>
        <v>29</v>
      </c>
    </row>
    <row r="149" spans="2:81" x14ac:dyDescent="0.35">
      <c r="B149">
        <f t="shared" ca="1" si="43"/>
        <v>2</v>
      </c>
      <c r="C149" t="str">
        <f ca="1">IF(B148=1,"men","women")</f>
        <v>women</v>
      </c>
      <c r="D149">
        <f t="shared" ca="1" si="45"/>
        <v>37</v>
      </c>
      <c r="E149">
        <f t="shared" ca="1" si="46"/>
        <v>6</v>
      </c>
      <c r="F149" t="str">
        <f ca="1">VLOOKUP(E149,$K$4:$L$10,2)</f>
        <v>agriculture</v>
      </c>
      <c r="G149">
        <f t="shared" ca="1" si="47"/>
        <v>5</v>
      </c>
      <c r="H149" t="str">
        <f ca="1">VLOOKUP(G149,$N$4:$O$9,2)</f>
        <v>other</v>
      </c>
      <c r="I149">
        <f t="shared" ca="1" si="48"/>
        <v>1</v>
      </c>
      <c r="J149">
        <f t="shared" ca="1" si="44"/>
        <v>1</v>
      </c>
      <c r="Q149">
        <f t="shared" ca="1" si="49"/>
        <v>81842</v>
      </c>
      <c r="R149">
        <f t="shared" ca="1" si="50"/>
        <v>6</v>
      </c>
      <c r="S149" t="str">
        <f ca="1">VLOOKUP(R149,$Y$7:$Z$20,2)</f>
        <v>goa</v>
      </c>
      <c r="T149">
        <f t="shared" ca="1" si="36"/>
        <v>409210</v>
      </c>
      <c r="U149">
        <f t="shared" ca="1" si="51"/>
        <v>403584.44238731416</v>
      </c>
      <c r="V149">
        <f t="shared" ca="1" si="37"/>
        <v>43584.435256593606</v>
      </c>
      <c r="W149">
        <f t="shared" ca="1" si="52"/>
        <v>635</v>
      </c>
      <c r="X149">
        <f t="shared" ca="1" si="38"/>
        <v>106818.25422333107</v>
      </c>
      <c r="AA149">
        <f t="shared" ca="1" si="39"/>
        <v>68201.693407227838</v>
      </c>
      <c r="AB149">
        <f t="shared" ca="1" si="40"/>
        <v>520996.1286638215</v>
      </c>
      <c r="AC149">
        <f t="shared" ca="1" si="41"/>
        <v>511037.69661064522</v>
      </c>
      <c r="AD149">
        <f t="shared" ca="1" si="42"/>
        <v>9958.4320531762787</v>
      </c>
      <c r="AF149" s="7">
        <f ca="1">IF(Table2[[#This Row],[Column1]]="men",1,0)</f>
        <v>0</v>
      </c>
      <c r="AG149" s="8">
        <f ca="1">IF(Table2[[#This Row],[Column1]]="women",1,0)</f>
        <v>1</v>
      </c>
      <c r="AH149" s="8"/>
      <c r="AI149" s="8"/>
      <c r="AJ149" s="9"/>
      <c r="AM149" s="7">
        <f ca="1">IF(Table2[[#This Row],[Column4]]="teaching",1,0)</f>
        <v>0</v>
      </c>
      <c r="AN149" s="8">
        <f ca="1">IF(Table2[[#This Row],[Column4]]="health",1,0)</f>
        <v>0</v>
      </c>
      <c r="AO149" s="8">
        <f ca="1">IF(Table2[[#This Row],[Column4]]="agriculture",1,0)</f>
        <v>1</v>
      </c>
      <c r="AP149" s="8">
        <f ca="1">IF(Table2[[#This Row],[Column4]]="IT",1,0)</f>
        <v>0</v>
      </c>
      <c r="AQ149" s="8">
        <f ca="1">IF(Table2[[#This Row],[Column4]]="construction",1,0)</f>
        <v>0</v>
      </c>
      <c r="AR149" s="8">
        <f ca="1">IF(Table2[[#This Row],[Column4]]="General work",1,0)</f>
        <v>0</v>
      </c>
      <c r="AS149" s="9"/>
      <c r="AU149" s="17">
        <f ca="1">Table2[[#This Row],[Column20]]/Table2[[#This Row],[Column8]]</f>
        <v>43584.435256593606</v>
      </c>
      <c r="AW149" s="19">
        <f ca="1">IF(Table2[[#This Row],[Column27]]&gt;$AX$7,1,0)</f>
        <v>1</v>
      </c>
      <c r="AY149" s="21">
        <f ca="1">Table2[[#This Row],[Column19]]/Table2[[#This Row],[Column18]]</f>
        <v>0.98625263895631621</v>
      </c>
      <c r="AZ149" s="7">
        <f t="shared" ca="1" si="53"/>
        <v>0</v>
      </c>
      <c r="BA149" s="8"/>
      <c r="BB149" s="7">
        <f ca="1">IF(Table2[[#This Row],[Column17]]="bihar",Table2[[#This Row],[Column15]],0)</f>
        <v>0</v>
      </c>
      <c r="BC149" s="8">
        <f ca="1">IF(Table2[[#This Row],[Column17]]="UP",Table2[[#This Row],[Column15]],0)</f>
        <v>0</v>
      </c>
      <c r="BD149" s="8">
        <f ca="1">IF(Table2[[#This Row],[Column17]]="maharashtra",Table2[[#This Row],[Column15]],0)</f>
        <v>0</v>
      </c>
      <c r="BE149" s="8">
        <f ca="1">IF(Table2[[#This Row],[Column17]]="telangana",Table2[[#This Row],[Column15]],0)</f>
        <v>0</v>
      </c>
      <c r="BF149" s="8">
        <f ca="1">IF(Table2[[#This Row],[Column17]]="delhi",Table2[[#This Row],[Column15]],0)</f>
        <v>0</v>
      </c>
      <c r="BG149" s="8">
        <f ca="1">IF(Table2[[#This Row],[Column17]]="goa",Table2[[#This Row],[Column15]],0)</f>
        <v>81842</v>
      </c>
      <c r="BH149" s="8">
        <f ca="1">IF(Table2[[#This Row],[Column17]]="kolkata",Table2[[#This Row],[Column15]],0)</f>
        <v>0</v>
      </c>
      <c r="BI149" s="8">
        <f ca="1">IF(Table2[[#This Row],[Column17]]="patna",Table2[[#This Row],[Column15]],0)</f>
        <v>0</v>
      </c>
      <c r="BJ149" s="8">
        <f ca="1">IF(Table2[[#This Row],[Column17]]="simultala",Table2[[#This Row],[Column15]],0)</f>
        <v>0</v>
      </c>
      <c r="BK149" s="8">
        <f ca="1">IF(Table2[[#This Row],[Column17]]="panji",Table2[[#This Row],[Column15]],0)</f>
        <v>0</v>
      </c>
      <c r="BL149" s="8">
        <f ca="1">IF(Table2[[#This Row],[Column17]]="bangalore",Table2[[#This Row],[Column15]],0)</f>
        <v>0</v>
      </c>
      <c r="BM149" s="8">
        <f ca="1">IF(Table2[[#This Row],[Column17]]="florida",Table2[[#This Row],[Column15]],0)</f>
        <v>0</v>
      </c>
      <c r="BN149" s="8">
        <f ca="1">IF(Table2[[#This Row],[Column17]]="valmikinagar",Table2[[#This Row],[Column15]],0)</f>
        <v>0</v>
      </c>
      <c r="BO149" s="9">
        <f ca="1">IF(Table2[[#This Row],[Column17]]="gopalganj",Table2[[#This Row],[Column15]],0)</f>
        <v>0</v>
      </c>
      <c r="BP149" s="7">
        <f ca="1">IF(Table2[[#This Row],[Column4]]="teaching",Table2[[#This Row],[Column15]],0)</f>
        <v>0</v>
      </c>
      <c r="BQ149" s="8">
        <f ca="1">IF(Table2[[#This Row],[Column4]]="health",Table2[[#This Row],[Column15]],0)</f>
        <v>0</v>
      </c>
      <c r="BR149" s="8">
        <f ca="1">IF(Table2[[#This Row],[Column4]]="agriculture",Table2[[#This Row],[Column15]],0)</f>
        <v>81842</v>
      </c>
      <c r="BS149" s="8">
        <f ca="1">IF(Table2[[#This Row],[Column4]]="IT",Table2[[#This Row],[Column15]],0)</f>
        <v>0</v>
      </c>
      <c r="BT149" s="8">
        <f ca="1">IF(Table2[[#This Row],[Column4]]="construction",Table2[[#This Row],[Column15]],0)</f>
        <v>0</v>
      </c>
      <c r="BU149" s="9">
        <f ca="1">IF(Table2[[#This Row],[Column4]]="General work",Table2[[#This Row],[Column15]],0)</f>
        <v>0</v>
      </c>
      <c r="BV149" s="19">
        <f ca="1">IF(Table2[[#This Row],[Column27]]&gt;Table2[[#This Row],[Column15]],1,0)</f>
        <v>1</v>
      </c>
      <c r="CC149" s="19">
        <f ca="1">IF(Table2[[#This Row],[Column28]]&gt;$CD$6,Table2[[#This Row],[Column2]],0)</f>
        <v>0</v>
      </c>
    </row>
    <row r="150" spans="2:81" x14ac:dyDescent="0.35">
      <c r="B150">
        <f t="shared" ca="1" si="43"/>
        <v>1</v>
      </c>
      <c r="C150" t="str">
        <f ca="1">IF(B149=1,"men","women")</f>
        <v>women</v>
      </c>
      <c r="D150">
        <f t="shared" ca="1" si="45"/>
        <v>42</v>
      </c>
      <c r="E150">
        <f t="shared" ca="1" si="46"/>
        <v>2</v>
      </c>
      <c r="F150" t="str">
        <f ca="1">VLOOKUP(E150,$K$4:$L$10,2)</f>
        <v>construction</v>
      </c>
      <c r="G150">
        <f t="shared" ca="1" si="47"/>
        <v>5</v>
      </c>
      <c r="H150" t="str">
        <f ca="1">VLOOKUP(G150,$N$4:$O$9,2)</f>
        <v>other</v>
      </c>
      <c r="I150">
        <f t="shared" ca="1" si="48"/>
        <v>1</v>
      </c>
      <c r="J150">
        <f t="shared" ca="1" si="44"/>
        <v>3</v>
      </c>
      <c r="Q150">
        <f t="shared" ca="1" si="49"/>
        <v>51398</v>
      </c>
      <c r="R150">
        <f t="shared" ca="1" si="50"/>
        <v>7</v>
      </c>
      <c r="S150" t="str">
        <f ca="1">VLOOKUP(R150,$Y$7:$Z$20,2)</f>
        <v>kolkata</v>
      </c>
      <c r="T150">
        <f t="shared" ca="1" si="36"/>
        <v>205592</v>
      </c>
      <c r="U150">
        <f t="shared" ca="1" si="51"/>
        <v>37506.442068150878</v>
      </c>
      <c r="V150">
        <f t="shared" ca="1" si="37"/>
        <v>120012.1650020346</v>
      </c>
      <c r="W150">
        <f t="shared" ca="1" si="52"/>
        <v>75326</v>
      </c>
      <c r="X150">
        <f t="shared" ca="1" si="38"/>
        <v>45616.951198141738</v>
      </c>
      <c r="AA150">
        <f t="shared" ca="1" si="39"/>
        <v>59923.850398345443</v>
      </c>
      <c r="AB150">
        <f t="shared" ca="1" si="40"/>
        <v>385528.01540038007</v>
      </c>
      <c r="AC150">
        <f t="shared" ca="1" si="41"/>
        <v>158449.39326629261</v>
      </c>
      <c r="AD150">
        <f t="shared" ca="1" si="42"/>
        <v>227078.62213408746</v>
      </c>
      <c r="AF150" s="7">
        <f ca="1">IF(Table2[[#This Row],[Column1]]="men",1,0)</f>
        <v>0</v>
      </c>
      <c r="AG150" s="8">
        <f ca="1">IF(Table2[[#This Row],[Column1]]="women",1,0)</f>
        <v>1</v>
      </c>
      <c r="AH150" s="8"/>
      <c r="AI150" s="8"/>
      <c r="AJ150" s="9"/>
      <c r="AM150" s="7">
        <f ca="1">IF(Table2[[#This Row],[Column4]]="teaching",1,0)</f>
        <v>0</v>
      </c>
      <c r="AN150" s="8">
        <f ca="1">IF(Table2[[#This Row],[Column4]]="health",1,0)</f>
        <v>0</v>
      </c>
      <c r="AO150" s="8">
        <f ca="1">IF(Table2[[#This Row],[Column4]]="agriculture",1,0)</f>
        <v>0</v>
      </c>
      <c r="AP150" s="8">
        <f ca="1">IF(Table2[[#This Row],[Column4]]="IT",1,0)</f>
        <v>0</v>
      </c>
      <c r="AQ150" s="8">
        <f ca="1">IF(Table2[[#This Row],[Column4]]="construction",1,0)</f>
        <v>1</v>
      </c>
      <c r="AR150" s="8">
        <f ca="1">IF(Table2[[#This Row],[Column4]]="General work",1,0)</f>
        <v>0</v>
      </c>
      <c r="AS150" s="9"/>
      <c r="AU150" s="17">
        <f ca="1">Table2[[#This Row],[Column20]]/Table2[[#This Row],[Column8]]</f>
        <v>40004.0550006782</v>
      </c>
      <c r="AW150" s="19">
        <f ca="1">IF(Table2[[#This Row],[Column27]]&gt;$AX$7,1,0)</f>
        <v>1</v>
      </c>
      <c r="AY150" s="21">
        <f ca="1">Table2[[#This Row],[Column19]]/Table2[[#This Row],[Column18]]</f>
        <v>0.18243142762437681</v>
      </c>
      <c r="AZ150" s="7">
        <f t="shared" ca="1" si="53"/>
        <v>1</v>
      </c>
      <c r="BA150" s="8"/>
      <c r="BB150" s="7">
        <f ca="1">IF(Table2[[#This Row],[Column17]]="bihar",Table2[[#This Row],[Column15]],0)</f>
        <v>0</v>
      </c>
      <c r="BC150" s="8">
        <f ca="1">IF(Table2[[#This Row],[Column17]]="UP",Table2[[#This Row],[Column15]],0)</f>
        <v>0</v>
      </c>
      <c r="BD150" s="8">
        <f ca="1">IF(Table2[[#This Row],[Column17]]="maharashtra",Table2[[#This Row],[Column15]],0)</f>
        <v>0</v>
      </c>
      <c r="BE150" s="8">
        <f ca="1">IF(Table2[[#This Row],[Column17]]="telangana",Table2[[#This Row],[Column15]],0)</f>
        <v>0</v>
      </c>
      <c r="BF150" s="8">
        <f ca="1">IF(Table2[[#This Row],[Column17]]="delhi",Table2[[#This Row],[Column15]],0)</f>
        <v>0</v>
      </c>
      <c r="BG150" s="8">
        <f ca="1">IF(Table2[[#This Row],[Column17]]="goa",Table2[[#This Row],[Column15]],0)</f>
        <v>0</v>
      </c>
      <c r="BH150" s="8">
        <f ca="1">IF(Table2[[#This Row],[Column17]]="kolkata",Table2[[#This Row],[Column15]],0)</f>
        <v>51398</v>
      </c>
      <c r="BI150" s="8">
        <f ca="1">IF(Table2[[#This Row],[Column17]]="patna",Table2[[#This Row],[Column15]],0)</f>
        <v>0</v>
      </c>
      <c r="BJ150" s="8">
        <f ca="1">IF(Table2[[#This Row],[Column17]]="simultala",Table2[[#This Row],[Column15]],0)</f>
        <v>0</v>
      </c>
      <c r="BK150" s="8">
        <f ca="1">IF(Table2[[#This Row],[Column17]]="panji",Table2[[#This Row],[Column15]],0)</f>
        <v>0</v>
      </c>
      <c r="BL150" s="8">
        <f ca="1">IF(Table2[[#This Row],[Column17]]="bangalore",Table2[[#This Row],[Column15]],0)</f>
        <v>0</v>
      </c>
      <c r="BM150" s="8">
        <f ca="1">IF(Table2[[#This Row],[Column17]]="florida",Table2[[#This Row],[Column15]],0)</f>
        <v>0</v>
      </c>
      <c r="BN150" s="8">
        <f ca="1">IF(Table2[[#This Row],[Column17]]="valmikinagar",Table2[[#This Row],[Column15]],0)</f>
        <v>0</v>
      </c>
      <c r="BO150" s="9">
        <f ca="1">IF(Table2[[#This Row],[Column17]]="gopalganj",Table2[[#This Row],[Column15]],0)</f>
        <v>0</v>
      </c>
      <c r="BP150" s="7">
        <f ca="1">IF(Table2[[#This Row],[Column4]]="teaching",Table2[[#This Row],[Column15]],0)</f>
        <v>0</v>
      </c>
      <c r="BQ150" s="8">
        <f ca="1">IF(Table2[[#This Row],[Column4]]="health",Table2[[#This Row],[Column15]],0)</f>
        <v>0</v>
      </c>
      <c r="BR150" s="8">
        <f ca="1">IF(Table2[[#This Row],[Column4]]="agriculture",Table2[[#This Row],[Column15]],0)</f>
        <v>0</v>
      </c>
      <c r="BS150" s="8">
        <f ca="1">IF(Table2[[#This Row],[Column4]]="IT",Table2[[#This Row],[Column15]],0)</f>
        <v>0</v>
      </c>
      <c r="BT150" s="8">
        <f ca="1">IF(Table2[[#This Row],[Column4]]="construction",Table2[[#This Row],[Column15]],0)</f>
        <v>51398</v>
      </c>
      <c r="BU150" s="9">
        <f ca="1">IF(Table2[[#This Row],[Column4]]="General work",Table2[[#This Row],[Column15]],0)</f>
        <v>0</v>
      </c>
      <c r="BV150" s="19">
        <f ca="1">IF(Table2[[#This Row],[Column27]]&gt;Table2[[#This Row],[Column15]],1,0)</f>
        <v>1</v>
      </c>
      <c r="CC150" s="19">
        <f ca="1">IF(Table2[[#This Row],[Column28]]&gt;$CD$6,Table2[[#This Row],[Column2]],0)</f>
        <v>42</v>
      </c>
    </row>
    <row r="151" spans="2:81" x14ac:dyDescent="0.35">
      <c r="B151">
        <f t="shared" ca="1" si="43"/>
        <v>2</v>
      </c>
      <c r="C151" t="str">
        <f ca="1">IF(B150=1,"men","women")</f>
        <v>men</v>
      </c>
      <c r="D151">
        <f t="shared" ca="1" si="45"/>
        <v>36</v>
      </c>
      <c r="E151">
        <f t="shared" ca="1" si="46"/>
        <v>4</v>
      </c>
      <c r="F151" t="str">
        <f ca="1">VLOOKUP(E151,$K$4:$L$10,2)</f>
        <v>IT</v>
      </c>
      <c r="G151">
        <f t="shared" ca="1" si="47"/>
        <v>3</v>
      </c>
      <c r="H151" t="str">
        <f ca="1">VLOOKUP(G151,$N$4:$O$9,2)</f>
        <v>university</v>
      </c>
      <c r="I151">
        <f t="shared" ca="1" si="48"/>
        <v>3</v>
      </c>
      <c r="J151">
        <f t="shared" ca="1" si="44"/>
        <v>3</v>
      </c>
      <c r="Q151">
        <f t="shared" ca="1" si="49"/>
        <v>83624</v>
      </c>
      <c r="R151">
        <f t="shared" ca="1" si="50"/>
        <v>2</v>
      </c>
      <c r="S151" t="str">
        <f ca="1">VLOOKUP(R151,$Y$7:$Z$20,2)</f>
        <v>up</v>
      </c>
      <c r="T151">
        <f t="shared" ca="1" si="36"/>
        <v>418120</v>
      </c>
      <c r="U151">
        <f t="shared" ca="1" si="51"/>
        <v>372120.11816452019</v>
      </c>
      <c r="V151">
        <f t="shared" ca="1" si="37"/>
        <v>204435.37019612643</v>
      </c>
      <c r="W151">
        <f t="shared" ca="1" si="52"/>
        <v>45571</v>
      </c>
      <c r="X151">
        <f t="shared" ca="1" si="38"/>
        <v>150685.48185658734</v>
      </c>
      <c r="AA151">
        <f t="shared" ca="1" si="39"/>
        <v>23070.819815584429</v>
      </c>
      <c r="AB151">
        <f t="shared" ca="1" si="40"/>
        <v>645626.19001171086</v>
      </c>
      <c r="AC151">
        <f t="shared" ca="1" si="41"/>
        <v>568376.60002110759</v>
      </c>
      <c r="AD151">
        <f t="shared" ca="1" si="42"/>
        <v>77249.589990603272</v>
      </c>
      <c r="AF151" s="7">
        <f ca="1">IF(Table2[[#This Row],[Column1]]="men",1,0)</f>
        <v>1</v>
      </c>
      <c r="AG151" s="8">
        <f ca="1">IF(Table2[[#This Row],[Column1]]="women",1,0)</f>
        <v>0</v>
      </c>
      <c r="AH151" s="8"/>
      <c r="AI151" s="8"/>
      <c r="AJ151" s="9"/>
      <c r="AM151" s="7">
        <f ca="1">IF(Table2[[#This Row],[Column4]]="teaching",1,0)</f>
        <v>0</v>
      </c>
      <c r="AN151" s="8">
        <f ca="1">IF(Table2[[#This Row],[Column4]]="health",1,0)</f>
        <v>0</v>
      </c>
      <c r="AO151" s="8">
        <f ca="1">IF(Table2[[#This Row],[Column4]]="agriculture",1,0)</f>
        <v>0</v>
      </c>
      <c r="AP151" s="8">
        <f ca="1">IF(Table2[[#This Row],[Column4]]="IT",1,0)</f>
        <v>1</v>
      </c>
      <c r="AQ151" s="8">
        <f ca="1">IF(Table2[[#This Row],[Column4]]="construction",1,0)</f>
        <v>0</v>
      </c>
      <c r="AR151" s="8">
        <f ca="1">IF(Table2[[#This Row],[Column4]]="General work",1,0)</f>
        <v>0</v>
      </c>
      <c r="AS151" s="9"/>
      <c r="AU151" s="17">
        <f ca="1">Table2[[#This Row],[Column20]]/Table2[[#This Row],[Column8]]</f>
        <v>68145.123398708805</v>
      </c>
      <c r="AW151" s="19">
        <f ca="1">IF(Table2[[#This Row],[Column27]]&gt;$AX$7,1,0)</f>
        <v>1</v>
      </c>
      <c r="AY151" s="21">
        <f ca="1">Table2[[#This Row],[Column19]]/Table2[[#This Row],[Column18]]</f>
        <v>0.8899840193354065</v>
      </c>
      <c r="AZ151" s="7">
        <f t="shared" ca="1" si="53"/>
        <v>0</v>
      </c>
      <c r="BA151" s="8"/>
      <c r="BB151" s="7">
        <f ca="1">IF(Table2[[#This Row],[Column17]]="bihar",Table2[[#This Row],[Column15]],0)</f>
        <v>0</v>
      </c>
      <c r="BC151" s="8">
        <f ca="1">IF(Table2[[#This Row],[Column17]]="UP",Table2[[#This Row],[Column15]],0)</f>
        <v>83624</v>
      </c>
      <c r="BD151" s="8">
        <f ca="1">IF(Table2[[#This Row],[Column17]]="maharashtra",Table2[[#This Row],[Column15]],0)</f>
        <v>0</v>
      </c>
      <c r="BE151" s="8">
        <f ca="1">IF(Table2[[#This Row],[Column17]]="telangana",Table2[[#This Row],[Column15]],0)</f>
        <v>0</v>
      </c>
      <c r="BF151" s="8">
        <f ca="1">IF(Table2[[#This Row],[Column17]]="delhi",Table2[[#This Row],[Column15]],0)</f>
        <v>0</v>
      </c>
      <c r="BG151" s="8">
        <f ca="1">IF(Table2[[#This Row],[Column17]]="goa",Table2[[#This Row],[Column15]],0)</f>
        <v>0</v>
      </c>
      <c r="BH151" s="8">
        <f ca="1">IF(Table2[[#This Row],[Column17]]="kolkata",Table2[[#This Row],[Column15]],0)</f>
        <v>0</v>
      </c>
      <c r="BI151" s="8">
        <f ca="1">IF(Table2[[#This Row],[Column17]]="patna",Table2[[#This Row],[Column15]],0)</f>
        <v>0</v>
      </c>
      <c r="BJ151" s="8">
        <f ca="1">IF(Table2[[#This Row],[Column17]]="simultala",Table2[[#This Row],[Column15]],0)</f>
        <v>0</v>
      </c>
      <c r="BK151" s="8">
        <f ca="1">IF(Table2[[#This Row],[Column17]]="panji",Table2[[#This Row],[Column15]],0)</f>
        <v>0</v>
      </c>
      <c r="BL151" s="8">
        <f ca="1">IF(Table2[[#This Row],[Column17]]="bangalore",Table2[[#This Row],[Column15]],0)</f>
        <v>0</v>
      </c>
      <c r="BM151" s="8">
        <f ca="1">IF(Table2[[#This Row],[Column17]]="florida",Table2[[#This Row],[Column15]],0)</f>
        <v>0</v>
      </c>
      <c r="BN151" s="8">
        <f ca="1">IF(Table2[[#This Row],[Column17]]="valmikinagar",Table2[[#This Row],[Column15]],0)</f>
        <v>0</v>
      </c>
      <c r="BO151" s="9">
        <f ca="1">IF(Table2[[#This Row],[Column17]]="gopalganj",Table2[[#This Row],[Column15]],0)</f>
        <v>0</v>
      </c>
      <c r="BP151" s="7">
        <f ca="1">IF(Table2[[#This Row],[Column4]]="teaching",Table2[[#This Row],[Column15]],0)</f>
        <v>0</v>
      </c>
      <c r="BQ151" s="8">
        <f ca="1">IF(Table2[[#This Row],[Column4]]="health",Table2[[#This Row],[Column15]],0)</f>
        <v>0</v>
      </c>
      <c r="BR151" s="8">
        <f ca="1">IF(Table2[[#This Row],[Column4]]="agriculture",Table2[[#This Row],[Column15]],0)</f>
        <v>0</v>
      </c>
      <c r="BS151" s="8">
        <f ca="1">IF(Table2[[#This Row],[Column4]]="IT",Table2[[#This Row],[Column15]],0)</f>
        <v>83624</v>
      </c>
      <c r="BT151" s="8">
        <f ca="1">IF(Table2[[#This Row],[Column4]]="construction",Table2[[#This Row],[Column15]],0)</f>
        <v>0</v>
      </c>
      <c r="BU151" s="9">
        <f ca="1">IF(Table2[[#This Row],[Column4]]="General work",Table2[[#This Row],[Column15]],0)</f>
        <v>0</v>
      </c>
      <c r="BV151" s="19">
        <f ca="1">IF(Table2[[#This Row],[Column27]]&gt;Table2[[#This Row],[Column15]],1,0)</f>
        <v>1</v>
      </c>
      <c r="CC151" s="19">
        <f ca="1">IF(Table2[[#This Row],[Column28]]&gt;$CD$6,Table2[[#This Row],[Column2]],0)</f>
        <v>36</v>
      </c>
    </row>
    <row r="152" spans="2:81" x14ac:dyDescent="0.35">
      <c r="B152">
        <f t="shared" ca="1" si="43"/>
        <v>2</v>
      </c>
      <c r="C152" t="str">
        <f ca="1">IF(B151=1,"men","women")</f>
        <v>women</v>
      </c>
      <c r="D152">
        <f t="shared" ca="1" si="45"/>
        <v>45</v>
      </c>
      <c r="E152">
        <f t="shared" ca="1" si="46"/>
        <v>4</v>
      </c>
      <c r="F152" t="str">
        <f ca="1">VLOOKUP(E152,$K$4:$L$10,2)</f>
        <v>IT</v>
      </c>
      <c r="G152">
        <f t="shared" ca="1" si="47"/>
        <v>4</v>
      </c>
      <c r="H152" t="str">
        <f ca="1">VLOOKUP(G152,$N$4:$O$9,2)</f>
        <v>technical</v>
      </c>
      <c r="I152">
        <f t="shared" ca="1" si="48"/>
        <v>4</v>
      </c>
      <c r="J152">
        <f t="shared" ca="1" si="44"/>
        <v>2</v>
      </c>
      <c r="Q152">
        <f t="shared" ca="1" si="49"/>
        <v>28001</v>
      </c>
      <c r="R152">
        <f t="shared" ca="1" si="50"/>
        <v>13</v>
      </c>
      <c r="S152" t="str">
        <f ca="1">VLOOKUP(R152,$Y$7:$Z$20,2)</f>
        <v>valmikinagar</v>
      </c>
      <c r="T152">
        <f t="shared" ca="1" si="36"/>
        <v>84003</v>
      </c>
      <c r="U152">
        <f t="shared" ca="1" si="51"/>
        <v>1811.0738250392919</v>
      </c>
      <c r="V152">
        <f t="shared" ca="1" si="37"/>
        <v>5781.6609466255113</v>
      </c>
      <c r="W152">
        <f t="shared" ca="1" si="52"/>
        <v>1621</v>
      </c>
      <c r="X152">
        <f t="shared" ca="1" si="38"/>
        <v>24843.095431669462</v>
      </c>
      <c r="AA152">
        <f t="shared" ca="1" si="39"/>
        <v>33790.379496583875</v>
      </c>
      <c r="AB152">
        <f t="shared" ca="1" si="40"/>
        <v>123575.04044320939</v>
      </c>
      <c r="AC152">
        <f t="shared" ca="1" si="41"/>
        <v>28275.169256708756</v>
      </c>
      <c r="AD152">
        <f t="shared" ca="1" si="42"/>
        <v>95299.871186500633</v>
      </c>
      <c r="AF152" s="7">
        <f ca="1">IF(Table2[[#This Row],[Column1]]="men",1,0)</f>
        <v>0</v>
      </c>
      <c r="AG152" s="8">
        <f ca="1">IF(Table2[[#This Row],[Column1]]="women",1,0)</f>
        <v>1</v>
      </c>
      <c r="AH152" s="8"/>
      <c r="AI152" s="8"/>
      <c r="AJ152" s="9"/>
      <c r="AM152" s="7">
        <f ca="1">IF(Table2[[#This Row],[Column4]]="teaching",1,0)</f>
        <v>0</v>
      </c>
      <c r="AN152" s="8">
        <f ca="1">IF(Table2[[#This Row],[Column4]]="health",1,0)</f>
        <v>0</v>
      </c>
      <c r="AO152" s="8">
        <f ca="1">IF(Table2[[#This Row],[Column4]]="agriculture",1,0)</f>
        <v>0</v>
      </c>
      <c r="AP152" s="8">
        <f ca="1">IF(Table2[[#This Row],[Column4]]="IT",1,0)</f>
        <v>1</v>
      </c>
      <c r="AQ152" s="8">
        <f ca="1">IF(Table2[[#This Row],[Column4]]="construction",1,0)</f>
        <v>0</v>
      </c>
      <c r="AR152" s="8">
        <f ca="1">IF(Table2[[#This Row],[Column4]]="General work",1,0)</f>
        <v>0</v>
      </c>
      <c r="AS152" s="9"/>
      <c r="AU152" s="17">
        <f ca="1">Table2[[#This Row],[Column20]]/Table2[[#This Row],[Column8]]</f>
        <v>2890.8304733127557</v>
      </c>
      <c r="AW152" s="19">
        <f ca="1">IF(Table2[[#This Row],[Column27]]&gt;$AX$7,1,0)</f>
        <v>0</v>
      </c>
      <c r="AY152" s="21">
        <f ca="1">Table2[[#This Row],[Column19]]/Table2[[#This Row],[Column18]]</f>
        <v>2.1559632692157327E-2</v>
      </c>
      <c r="AZ152" s="7">
        <f t="shared" ca="1" si="53"/>
        <v>1</v>
      </c>
      <c r="BA152" s="8"/>
      <c r="BB152" s="7">
        <f ca="1">IF(Table2[[#This Row],[Column17]]="bihar",Table2[[#This Row],[Column15]],0)</f>
        <v>0</v>
      </c>
      <c r="BC152" s="8">
        <f ca="1">IF(Table2[[#This Row],[Column17]]="UP",Table2[[#This Row],[Column15]],0)</f>
        <v>0</v>
      </c>
      <c r="BD152" s="8">
        <f ca="1">IF(Table2[[#This Row],[Column17]]="maharashtra",Table2[[#This Row],[Column15]],0)</f>
        <v>0</v>
      </c>
      <c r="BE152" s="8">
        <f ca="1">IF(Table2[[#This Row],[Column17]]="telangana",Table2[[#This Row],[Column15]],0)</f>
        <v>0</v>
      </c>
      <c r="BF152" s="8">
        <f ca="1">IF(Table2[[#This Row],[Column17]]="delhi",Table2[[#This Row],[Column15]],0)</f>
        <v>0</v>
      </c>
      <c r="BG152" s="8">
        <f ca="1">IF(Table2[[#This Row],[Column17]]="goa",Table2[[#This Row],[Column15]],0)</f>
        <v>0</v>
      </c>
      <c r="BH152" s="8">
        <f ca="1">IF(Table2[[#This Row],[Column17]]="kolkata",Table2[[#This Row],[Column15]],0)</f>
        <v>0</v>
      </c>
      <c r="BI152" s="8">
        <f ca="1">IF(Table2[[#This Row],[Column17]]="patna",Table2[[#This Row],[Column15]],0)</f>
        <v>0</v>
      </c>
      <c r="BJ152" s="8">
        <f ca="1">IF(Table2[[#This Row],[Column17]]="simultala",Table2[[#This Row],[Column15]],0)</f>
        <v>0</v>
      </c>
      <c r="BK152" s="8">
        <f ca="1">IF(Table2[[#This Row],[Column17]]="panji",Table2[[#This Row],[Column15]],0)</f>
        <v>0</v>
      </c>
      <c r="BL152" s="8">
        <f ca="1">IF(Table2[[#This Row],[Column17]]="bangalore",Table2[[#This Row],[Column15]],0)</f>
        <v>0</v>
      </c>
      <c r="BM152" s="8">
        <f ca="1">IF(Table2[[#This Row],[Column17]]="florida",Table2[[#This Row],[Column15]],0)</f>
        <v>0</v>
      </c>
      <c r="BN152" s="8">
        <f ca="1">IF(Table2[[#This Row],[Column17]]="valmikinagar",Table2[[#This Row],[Column15]],0)</f>
        <v>28001</v>
      </c>
      <c r="BO152" s="9">
        <f ca="1">IF(Table2[[#This Row],[Column17]]="gopalganj",Table2[[#This Row],[Column15]],0)</f>
        <v>0</v>
      </c>
      <c r="BP152" s="7">
        <f ca="1">IF(Table2[[#This Row],[Column4]]="teaching",Table2[[#This Row],[Column15]],0)</f>
        <v>0</v>
      </c>
      <c r="BQ152" s="8">
        <f ca="1">IF(Table2[[#This Row],[Column4]]="health",Table2[[#This Row],[Column15]],0)</f>
        <v>0</v>
      </c>
      <c r="BR152" s="8">
        <f ca="1">IF(Table2[[#This Row],[Column4]]="agriculture",Table2[[#This Row],[Column15]],0)</f>
        <v>0</v>
      </c>
      <c r="BS152" s="8">
        <f ca="1">IF(Table2[[#This Row],[Column4]]="IT",Table2[[#This Row],[Column15]],0)</f>
        <v>28001</v>
      </c>
      <c r="BT152" s="8">
        <f ca="1">IF(Table2[[#This Row],[Column4]]="construction",Table2[[#This Row],[Column15]],0)</f>
        <v>0</v>
      </c>
      <c r="BU152" s="9">
        <f ca="1">IF(Table2[[#This Row],[Column4]]="General work",Table2[[#This Row],[Column15]],0)</f>
        <v>0</v>
      </c>
      <c r="BV152" s="19">
        <f ca="1">IF(Table2[[#This Row],[Column27]]&gt;Table2[[#This Row],[Column15]],1,0)</f>
        <v>1</v>
      </c>
      <c r="CC152" s="19">
        <f ca="1">IF(Table2[[#This Row],[Column28]]&gt;$CD$6,Table2[[#This Row],[Column2]],0)</f>
        <v>45</v>
      </c>
    </row>
    <row r="153" spans="2:81" x14ac:dyDescent="0.35">
      <c r="B153">
        <f t="shared" ca="1" si="43"/>
        <v>2</v>
      </c>
      <c r="C153" t="str">
        <f ca="1">IF(B152=1,"men","women")</f>
        <v>women</v>
      </c>
      <c r="D153">
        <f t="shared" ca="1" si="45"/>
        <v>31</v>
      </c>
      <c r="E153">
        <f t="shared" ca="1" si="46"/>
        <v>2</v>
      </c>
      <c r="F153" t="str">
        <f ca="1">VLOOKUP(E153,$K$4:$L$10,2)</f>
        <v>construction</v>
      </c>
      <c r="G153">
        <f t="shared" ca="1" si="47"/>
        <v>3</v>
      </c>
      <c r="H153" t="str">
        <f ca="1">VLOOKUP(G153,$N$4:$O$9,2)</f>
        <v>university</v>
      </c>
      <c r="I153">
        <f t="shared" ca="1" si="48"/>
        <v>3</v>
      </c>
      <c r="J153">
        <f t="shared" ca="1" si="44"/>
        <v>3</v>
      </c>
      <c r="Q153">
        <f t="shared" ca="1" si="49"/>
        <v>68786</v>
      </c>
      <c r="R153">
        <f t="shared" ca="1" si="50"/>
        <v>3</v>
      </c>
      <c r="S153" t="str">
        <f ca="1">VLOOKUP(R153,$Y$7:$Z$20,2)</f>
        <v>maharashtra</v>
      </c>
      <c r="T153">
        <f t="shared" ca="1" si="36"/>
        <v>206358</v>
      </c>
      <c r="U153">
        <f t="shared" ca="1" si="51"/>
        <v>57792.40153615069</v>
      </c>
      <c r="V153">
        <f t="shared" ca="1" si="37"/>
        <v>140857.76814424607</v>
      </c>
      <c r="W153">
        <f t="shared" ca="1" si="52"/>
        <v>62554</v>
      </c>
      <c r="X153">
        <f t="shared" ca="1" si="38"/>
        <v>110114.36068931474</v>
      </c>
      <c r="AA153">
        <f t="shared" ca="1" si="39"/>
        <v>84719.307255471693</v>
      </c>
      <c r="AB153">
        <f t="shared" ca="1" si="40"/>
        <v>431935.07539971778</v>
      </c>
      <c r="AC153">
        <f t="shared" ca="1" si="41"/>
        <v>230460.76222546544</v>
      </c>
      <c r="AD153">
        <f t="shared" ca="1" si="42"/>
        <v>201474.31317425234</v>
      </c>
      <c r="AF153" s="7">
        <f ca="1">IF(Table2[[#This Row],[Column1]]="men",1,0)</f>
        <v>0</v>
      </c>
      <c r="AG153" s="8">
        <f ca="1">IF(Table2[[#This Row],[Column1]]="women",1,0)</f>
        <v>1</v>
      </c>
      <c r="AH153" s="8"/>
      <c r="AI153" s="8"/>
      <c r="AJ153" s="9"/>
      <c r="AM153" s="7">
        <f ca="1">IF(Table2[[#This Row],[Column4]]="teaching",1,0)</f>
        <v>0</v>
      </c>
      <c r="AN153" s="8">
        <f ca="1">IF(Table2[[#This Row],[Column4]]="health",1,0)</f>
        <v>0</v>
      </c>
      <c r="AO153" s="8">
        <f ca="1">IF(Table2[[#This Row],[Column4]]="agriculture",1,0)</f>
        <v>0</v>
      </c>
      <c r="AP153" s="8">
        <f ca="1">IF(Table2[[#This Row],[Column4]]="IT",1,0)</f>
        <v>0</v>
      </c>
      <c r="AQ153" s="8">
        <f ca="1">IF(Table2[[#This Row],[Column4]]="construction",1,0)</f>
        <v>1</v>
      </c>
      <c r="AR153" s="8">
        <f ca="1">IF(Table2[[#This Row],[Column4]]="General work",1,0)</f>
        <v>0</v>
      </c>
      <c r="AS153" s="9"/>
      <c r="AU153" s="17">
        <f ca="1">Table2[[#This Row],[Column20]]/Table2[[#This Row],[Column8]]</f>
        <v>46952.589381415361</v>
      </c>
      <c r="AW153" s="19">
        <f ca="1">IF(Table2[[#This Row],[Column27]]&gt;$AX$7,1,0)</f>
        <v>1</v>
      </c>
      <c r="AY153" s="21">
        <f ca="1">Table2[[#This Row],[Column19]]/Table2[[#This Row],[Column18]]</f>
        <v>0.28005893416368977</v>
      </c>
      <c r="AZ153" s="7">
        <f t="shared" ca="1" si="53"/>
        <v>0</v>
      </c>
      <c r="BA153" s="8"/>
      <c r="BB153" s="7">
        <f ca="1">IF(Table2[[#This Row],[Column17]]="bihar",Table2[[#This Row],[Column15]],0)</f>
        <v>0</v>
      </c>
      <c r="BC153" s="8">
        <f ca="1">IF(Table2[[#This Row],[Column17]]="UP",Table2[[#This Row],[Column15]],0)</f>
        <v>0</v>
      </c>
      <c r="BD153" s="8">
        <f ca="1">IF(Table2[[#This Row],[Column17]]="maharashtra",Table2[[#This Row],[Column15]],0)</f>
        <v>68786</v>
      </c>
      <c r="BE153" s="8">
        <f ca="1">IF(Table2[[#This Row],[Column17]]="telangana",Table2[[#This Row],[Column15]],0)</f>
        <v>0</v>
      </c>
      <c r="BF153" s="8">
        <f ca="1">IF(Table2[[#This Row],[Column17]]="delhi",Table2[[#This Row],[Column15]],0)</f>
        <v>0</v>
      </c>
      <c r="BG153" s="8">
        <f ca="1">IF(Table2[[#This Row],[Column17]]="goa",Table2[[#This Row],[Column15]],0)</f>
        <v>0</v>
      </c>
      <c r="BH153" s="8">
        <f ca="1">IF(Table2[[#This Row],[Column17]]="kolkata",Table2[[#This Row],[Column15]],0)</f>
        <v>0</v>
      </c>
      <c r="BI153" s="8">
        <f ca="1">IF(Table2[[#This Row],[Column17]]="patna",Table2[[#This Row],[Column15]],0)</f>
        <v>0</v>
      </c>
      <c r="BJ153" s="8">
        <f ca="1">IF(Table2[[#This Row],[Column17]]="simultala",Table2[[#This Row],[Column15]],0)</f>
        <v>0</v>
      </c>
      <c r="BK153" s="8">
        <f ca="1">IF(Table2[[#This Row],[Column17]]="panji",Table2[[#This Row],[Column15]],0)</f>
        <v>0</v>
      </c>
      <c r="BL153" s="8">
        <f ca="1">IF(Table2[[#This Row],[Column17]]="bangalore",Table2[[#This Row],[Column15]],0)</f>
        <v>0</v>
      </c>
      <c r="BM153" s="8">
        <f ca="1">IF(Table2[[#This Row],[Column17]]="florida",Table2[[#This Row],[Column15]],0)</f>
        <v>0</v>
      </c>
      <c r="BN153" s="8">
        <f ca="1">IF(Table2[[#This Row],[Column17]]="valmikinagar",Table2[[#This Row],[Column15]],0)</f>
        <v>0</v>
      </c>
      <c r="BO153" s="9">
        <f ca="1">IF(Table2[[#This Row],[Column17]]="gopalganj",Table2[[#This Row],[Column15]],0)</f>
        <v>0</v>
      </c>
      <c r="BP153" s="7">
        <f ca="1">IF(Table2[[#This Row],[Column4]]="teaching",Table2[[#This Row],[Column15]],0)</f>
        <v>0</v>
      </c>
      <c r="BQ153" s="8">
        <f ca="1">IF(Table2[[#This Row],[Column4]]="health",Table2[[#This Row],[Column15]],0)</f>
        <v>0</v>
      </c>
      <c r="BR153" s="8">
        <f ca="1">IF(Table2[[#This Row],[Column4]]="agriculture",Table2[[#This Row],[Column15]],0)</f>
        <v>0</v>
      </c>
      <c r="BS153" s="8">
        <f ca="1">IF(Table2[[#This Row],[Column4]]="IT",Table2[[#This Row],[Column15]],0)</f>
        <v>0</v>
      </c>
      <c r="BT153" s="8">
        <f ca="1">IF(Table2[[#This Row],[Column4]]="construction",Table2[[#This Row],[Column15]],0)</f>
        <v>68786</v>
      </c>
      <c r="BU153" s="9">
        <f ca="1">IF(Table2[[#This Row],[Column4]]="General work",Table2[[#This Row],[Column15]],0)</f>
        <v>0</v>
      </c>
      <c r="BV153" s="19">
        <f ca="1">IF(Table2[[#This Row],[Column27]]&gt;Table2[[#This Row],[Column15]],1,0)</f>
        <v>1</v>
      </c>
      <c r="CC153" s="19">
        <f ca="1">IF(Table2[[#This Row],[Column28]]&gt;$CD$6,Table2[[#This Row],[Column2]],0)</f>
        <v>31</v>
      </c>
    </row>
    <row r="154" spans="2:81" x14ac:dyDescent="0.35">
      <c r="B154">
        <f t="shared" ca="1" si="43"/>
        <v>1</v>
      </c>
      <c r="C154" t="str">
        <f ca="1">IF(B153=1,"men","women")</f>
        <v>women</v>
      </c>
      <c r="D154">
        <f t="shared" ca="1" si="45"/>
        <v>25</v>
      </c>
      <c r="E154">
        <f t="shared" ca="1" si="46"/>
        <v>5</v>
      </c>
      <c r="F154" t="str">
        <f ca="1">VLOOKUP(E154,$K$4:$L$10,2)</f>
        <v>General work</v>
      </c>
      <c r="G154">
        <f t="shared" ca="1" si="47"/>
        <v>2</v>
      </c>
      <c r="H154" t="str">
        <f ca="1">VLOOKUP(G154,$N$4:$O$9,2)</f>
        <v>college</v>
      </c>
      <c r="I154">
        <f t="shared" ca="1" si="48"/>
        <v>2</v>
      </c>
      <c r="J154">
        <f t="shared" ca="1" si="44"/>
        <v>2</v>
      </c>
      <c r="Q154">
        <f t="shared" ca="1" si="49"/>
        <v>44953</v>
      </c>
      <c r="R154">
        <f t="shared" ca="1" si="50"/>
        <v>12</v>
      </c>
      <c r="S154" t="str">
        <f ca="1">VLOOKUP(R154,$Y$7:$Z$20,2)</f>
        <v>florida</v>
      </c>
      <c r="T154">
        <f t="shared" ca="1" si="36"/>
        <v>179812</v>
      </c>
      <c r="U154">
        <f t="shared" ca="1" si="51"/>
        <v>24448.444101834277</v>
      </c>
      <c r="V154">
        <f t="shared" ca="1" si="37"/>
        <v>85410.205432197457</v>
      </c>
      <c r="W154">
        <f t="shared" ca="1" si="52"/>
        <v>56009</v>
      </c>
      <c r="X154">
        <f t="shared" ca="1" si="38"/>
        <v>32514.312951262895</v>
      </c>
      <c r="AA154">
        <f t="shared" ca="1" si="39"/>
        <v>10631.737167671734</v>
      </c>
      <c r="AB154">
        <f t="shared" ca="1" si="40"/>
        <v>275853.94259986916</v>
      </c>
      <c r="AC154">
        <f t="shared" ca="1" si="41"/>
        <v>112971.75705309717</v>
      </c>
      <c r="AD154">
        <f t="shared" ca="1" si="42"/>
        <v>162882.18554677197</v>
      </c>
      <c r="AF154" s="7">
        <f ca="1">IF(Table2[[#This Row],[Column1]]="men",1,0)</f>
        <v>0</v>
      </c>
      <c r="AG154" s="8">
        <f ca="1">IF(Table2[[#This Row],[Column1]]="women",1,0)</f>
        <v>1</v>
      </c>
      <c r="AH154" s="8"/>
      <c r="AI154" s="8"/>
      <c r="AJ154" s="9"/>
      <c r="AM154" s="7">
        <f ca="1">IF(Table2[[#This Row],[Column4]]="teaching",1,0)</f>
        <v>0</v>
      </c>
      <c r="AN154" s="8">
        <f ca="1">IF(Table2[[#This Row],[Column4]]="health",1,0)</f>
        <v>0</v>
      </c>
      <c r="AO154" s="8">
        <f ca="1">IF(Table2[[#This Row],[Column4]]="agriculture",1,0)</f>
        <v>0</v>
      </c>
      <c r="AP154" s="8">
        <f ca="1">IF(Table2[[#This Row],[Column4]]="IT",1,0)</f>
        <v>0</v>
      </c>
      <c r="AQ154" s="8">
        <f ca="1">IF(Table2[[#This Row],[Column4]]="construction",1,0)</f>
        <v>0</v>
      </c>
      <c r="AR154" s="8">
        <f ca="1">IF(Table2[[#This Row],[Column4]]="General work",1,0)</f>
        <v>1</v>
      </c>
      <c r="AS154" s="9"/>
      <c r="AU154" s="17">
        <f ca="1">Table2[[#This Row],[Column20]]/Table2[[#This Row],[Column8]]</f>
        <v>42705.102716098729</v>
      </c>
      <c r="AW154" s="19">
        <f ca="1">IF(Table2[[#This Row],[Column27]]&gt;$AX$7,1,0)</f>
        <v>1</v>
      </c>
      <c r="AY154" s="21">
        <f ca="1">Table2[[#This Row],[Column19]]/Table2[[#This Row],[Column18]]</f>
        <v>0.13596669911815829</v>
      </c>
      <c r="AZ154" s="7">
        <f t="shared" ca="1" si="53"/>
        <v>1</v>
      </c>
      <c r="BA154" s="8"/>
      <c r="BB154" s="7">
        <f ca="1">IF(Table2[[#This Row],[Column17]]="bihar",Table2[[#This Row],[Column15]],0)</f>
        <v>0</v>
      </c>
      <c r="BC154" s="8">
        <f ca="1">IF(Table2[[#This Row],[Column17]]="UP",Table2[[#This Row],[Column15]],0)</f>
        <v>0</v>
      </c>
      <c r="BD154" s="8">
        <f ca="1">IF(Table2[[#This Row],[Column17]]="maharashtra",Table2[[#This Row],[Column15]],0)</f>
        <v>0</v>
      </c>
      <c r="BE154" s="8">
        <f ca="1">IF(Table2[[#This Row],[Column17]]="telangana",Table2[[#This Row],[Column15]],0)</f>
        <v>0</v>
      </c>
      <c r="BF154" s="8">
        <f ca="1">IF(Table2[[#This Row],[Column17]]="delhi",Table2[[#This Row],[Column15]],0)</f>
        <v>0</v>
      </c>
      <c r="BG154" s="8">
        <f ca="1">IF(Table2[[#This Row],[Column17]]="goa",Table2[[#This Row],[Column15]],0)</f>
        <v>0</v>
      </c>
      <c r="BH154" s="8">
        <f ca="1">IF(Table2[[#This Row],[Column17]]="kolkata",Table2[[#This Row],[Column15]],0)</f>
        <v>0</v>
      </c>
      <c r="BI154" s="8">
        <f ca="1">IF(Table2[[#This Row],[Column17]]="patna",Table2[[#This Row],[Column15]],0)</f>
        <v>0</v>
      </c>
      <c r="BJ154" s="8">
        <f ca="1">IF(Table2[[#This Row],[Column17]]="simultala",Table2[[#This Row],[Column15]],0)</f>
        <v>0</v>
      </c>
      <c r="BK154" s="8">
        <f ca="1">IF(Table2[[#This Row],[Column17]]="panji",Table2[[#This Row],[Column15]],0)</f>
        <v>0</v>
      </c>
      <c r="BL154" s="8">
        <f ca="1">IF(Table2[[#This Row],[Column17]]="bangalore",Table2[[#This Row],[Column15]],0)</f>
        <v>0</v>
      </c>
      <c r="BM154" s="8">
        <f ca="1">IF(Table2[[#This Row],[Column17]]="florida",Table2[[#This Row],[Column15]],0)</f>
        <v>44953</v>
      </c>
      <c r="BN154" s="8">
        <f ca="1">IF(Table2[[#This Row],[Column17]]="valmikinagar",Table2[[#This Row],[Column15]],0)</f>
        <v>0</v>
      </c>
      <c r="BO154" s="9">
        <f ca="1">IF(Table2[[#This Row],[Column17]]="gopalganj",Table2[[#This Row],[Column15]],0)</f>
        <v>0</v>
      </c>
      <c r="BP154" s="7">
        <f ca="1">IF(Table2[[#This Row],[Column4]]="teaching",Table2[[#This Row],[Column15]],0)</f>
        <v>0</v>
      </c>
      <c r="BQ154" s="8">
        <f ca="1">IF(Table2[[#This Row],[Column4]]="health",Table2[[#This Row],[Column15]],0)</f>
        <v>0</v>
      </c>
      <c r="BR154" s="8">
        <f ca="1">IF(Table2[[#This Row],[Column4]]="agriculture",Table2[[#This Row],[Column15]],0)</f>
        <v>0</v>
      </c>
      <c r="BS154" s="8">
        <f ca="1">IF(Table2[[#This Row],[Column4]]="IT",Table2[[#This Row],[Column15]],0)</f>
        <v>0</v>
      </c>
      <c r="BT154" s="8">
        <f ca="1">IF(Table2[[#This Row],[Column4]]="construction",Table2[[#This Row],[Column15]],0)</f>
        <v>0</v>
      </c>
      <c r="BU154" s="9">
        <f ca="1">IF(Table2[[#This Row],[Column4]]="General work",Table2[[#This Row],[Column15]],0)</f>
        <v>44953</v>
      </c>
      <c r="BV154" s="19">
        <f ca="1">IF(Table2[[#This Row],[Column27]]&gt;Table2[[#This Row],[Column15]],1,0)</f>
        <v>1</v>
      </c>
      <c r="CC154" s="19">
        <f ca="1">IF(Table2[[#This Row],[Column28]]&gt;$CD$6,Table2[[#This Row],[Column2]],0)</f>
        <v>25</v>
      </c>
    </row>
    <row r="155" spans="2:81" x14ac:dyDescent="0.35">
      <c r="B155">
        <f t="shared" ca="1" si="43"/>
        <v>1</v>
      </c>
      <c r="C155" t="str">
        <f ca="1">IF(B154=1,"men","women")</f>
        <v>men</v>
      </c>
      <c r="D155">
        <f t="shared" ca="1" si="45"/>
        <v>29</v>
      </c>
      <c r="E155">
        <f t="shared" ca="1" si="46"/>
        <v>5</v>
      </c>
      <c r="F155" t="str">
        <f ca="1">VLOOKUP(E155,$K$4:$L$10,2)</f>
        <v>General work</v>
      </c>
      <c r="G155">
        <f t="shared" ca="1" si="47"/>
        <v>5</v>
      </c>
      <c r="H155" t="str">
        <f ca="1">VLOOKUP(G155,$N$4:$O$9,2)</f>
        <v>other</v>
      </c>
      <c r="I155">
        <f t="shared" ca="1" si="48"/>
        <v>3</v>
      </c>
      <c r="J155">
        <f t="shared" ca="1" si="44"/>
        <v>1</v>
      </c>
      <c r="Q155">
        <f t="shared" ca="1" si="49"/>
        <v>33861</v>
      </c>
      <c r="R155">
        <f t="shared" ca="1" si="50"/>
        <v>14</v>
      </c>
      <c r="S155" t="str">
        <f ca="1">VLOOKUP(R155,$Y$7:$Z$20,2)</f>
        <v>gopalganj</v>
      </c>
      <c r="T155">
        <f t="shared" ca="1" si="36"/>
        <v>101583</v>
      </c>
      <c r="U155">
        <f t="shared" ca="1" si="51"/>
        <v>45498.151775429418</v>
      </c>
      <c r="V155">
        <f t="shared" ca="1" si="37"/>
        <v>30491.436040011966</v>
      </c>
      <c r="W155">
        <f t="shared" ca="1" si="52"/>
        <v>6926</v>
      </c>
      <c r="X155">
        <f t="shared" ca="1" si="38"/>
        <v>2262.0558987019463</v>
      </c>
      <c r="AA155">
        <f t="shared" ca="1" si="39"/>
        <v>41378.790137706063</v>
      </c>
      <c r="AB155">
        <f t="shared" ca="1" si="40"/>
        <v>173453.22617771802</v>
      </c>
      <c r="AC155">
        <f t="shared" ca="1" si="41"/>
        <v>54686.207674131365</v>
      </c>
      <c r="AD155">
        <f t="shared" ca="1" si="42"/>
        <v>118767.01850358666</v>
      </c>
      <c r="AF155" s="7">
        <f ca="1">IF(Table2[[#This Row],[Column1]]="men",1,0)</f>
        <v>1</v>
      </c>
      <c r="AG155" s="8">
        <f ca="1">IF(Table2[[#This Row],[Column1]]="women",1,0)</f>
        <v>0</v>
      </c>
      <c r="AH155" s="8"/>
      <c r="AI155" s="8"/>
      <c r="AJ155" s="9"/>
      <c r="AM155" s="7">
        <f ca="1">IF(Table2[[#This Row],[Column4]]="teaching",1,0)</f>
        <v>0</v>
      </c>
      <c r="AN155" s="8">
        <f ca="1">IF(Table2[[#This Row],[Column4]]="health",1,0)</f>
        <v>0</v>
      </c>
      <c r="AO155" s="8">
        <f ca="1">IF(Table2[[#This Row],[Column4]]="agriculture",1,0)</f>
        <v>0</v>
      </c>
      <c r="AP155" s="8">
        <f ca="1">IF(Table2[[#This Row],[Column4]]="IT",1,0)</f>
        <v>0</v>
      </c>
      <c r="AQ155" s="8">
        <f ca="1">IF(Table2[[#This Row],[Column4]]="construction",1,0)</f>
        <v>0</v>
      </c>
      <c r="AR155" s="8">
        <f ca="1">IF(Table2[[#This Row],[Column4]]="General work",1,0)</f>
        <v>1</v>
      </c>
      <c r="AS155" s="9"/>
      <c r="AU155" s="17">
        <f ca="1">Table2[[#This Row],[Column20]]/Table2[[#This Row],[Column8]]</f>
        <v>30491.436040011966</v>
      </c>
      <c r="AW155" s="19">
        <f ca="1">IF(Table2[[#This Row],[Column27]]&gt;$AX$7,1,0)</f>
        <v>0</v>
      </c>
      <c r="AY155" s="21">
        <f ca="1">Table2[[#This Row],[Column19]]/Table2[[#This Row],[Column18]]</f>
        <v>0.44789139694072255</v>
      </c>
      <c r="AZ155" s="7">
        <f t="shared" ca="1" si="53"/>
        <v>0</v>
      </c>
      <c r="BA155" s="8"/>
      <c r="BB155" s="7">
        <f ca="1">IF(Table2[[#This Row],[Column17]]="bihar",Table2[[#This Row],[Column15]],0)</f>
        <v>0</v>
      </c>
      <c r="BC155" s="8">
        <f ca="1">IF(Table2[[#This Row],[Column17]]="UP",Table2[[#This Row],[Column15]],0)</f>
        <v>0</v>
      </c>
      <c r="BD155" s="8">
        <f ca="1">IF(Table2[[#This Row],[Column17]]="maharashtra",Table2[[#This Row],[Column15]],0)</f>
        <v>0</v>
      </c>
      <c r="BE155" s="8">
        <f ca="1">IF(Table2[[#This Row],[Column17]]="telangana",Table2[[#This Row],[Column15]],0)</f>
        <v>0</v>
      </c>
      <c r="BF155" s="8">
        <f ca="1">IF(Table2[[#This Row],[Column17]]="delhi",Table2[[#This Row],[Column15]],0)</f>
        <v>0</v>
      </c>
      <c r="BG155" s="8">
        <f ca="1">IF(Table2[[#This Row],[Column17]]="goa",Table2[[#This Row],[Column15]],0)</f>
        <v>0</v>
      </c>
      <c r="BH155" s="8">
        <f ca="1">IF(Table2[[#This Row],[Column17]]="kolkata",Table2[[#This Row],[Column15]],0)</f>
        <v>0</v>
      </c>
      <c r="BI155" s="8">
        <f ca="1">IF(Table2[[#This Row],[Column17]]="patna",Table2[[#This Row],[Column15]],0)</f>
        <v>0</v>
      </c>
      <c r="BJ155" s="8">
        <f ca="1">IF(Table2[[#This Row],[Column17]]="simultala",Table2[[#This Row],[Column15]],0)</f>
        <v>0</v>
      </c>
      <c r="BK155" s="8">
        <f ca="1">IF(Table2[[#This Row],[Column17]]="panji",Table2[[#This Row],[Column15]],0)</f>
        <v>0</v>
      </c>
      <c r="BL155" s="8">
        <f ca="1">IF(Table2[[#This Row],[Column17]]="bangalore",Table2[[#This Row],[Column15]],0)</f>
        <v>0</v>
      </c>
      <c r="BM155" s="8">
        <f ca="1">IF(Table2[[#This Row],[Column17]]="florida",Table2[[#This Row],[Column15]],0)</f>
        <v>0</v>
      </c>
      <c r="BN155" s="8">
        <f ca="1">IF(Table2[[#This Row],[Column17]]="valmikinagar",Table2[[#This Row],[Column15]],0)</f>
        <v>0</v>
      </c>
      <c r="BO155" s="9">
        <f ca="1">IF(Table2[[#This Row],[Column17]]="gopalganj",Table2[[#This Row],[Column15]],0)</f>
        <v>33861</v>
      </c>
      <c r="BP155" s="7">
        <f ca="1">IF(Table2[[#This Row],[Column4]]="teaching",Table2[[#This Row],[Column15]],0)</f>
        <v>0</v>
      </c>
      <c r="BQ155" s="8">
        <f ca="1">IF(Table2[[#This Row],[Column4]]="health",Table2[[#This Row],[Column15]],0)</f>
        <v>0</v>
      </c>
      <c r="BR155" s="8">
        <f ca="1">IF(Table2[[#This Row],[Column4]]="agriculture",Table2[[#This Row],[Column15]],0)</f>
        <v>0</v>
      </c>
      <c r="BS155" s="8">
        <f ca="1">IF(Table2[[#This Row],[Column4]]="IT",Table2[[#This Row],[Column15]],0)</f>
        <v>0</v>
      </c>
      <c r="BT155" s="8">
        <f ca="1">IF(Table2[[#This Row],[Column4]]="construction",Table2[[#This Row],[Column15]],0)</f>
        <v>0</v>
      </c>
      <c r="BU155" s="9">
        <f ca="1">IF(Table2[[#This Row],[Column4]]="General work",Table2[[#This Row],[Column15]],0)</f>
        <v>33861</v>
      </c>
      <c r="BV155" s="19">
        <f ca="1">IF(Table2[[#This Row],[Column27]]&gt;Table2[[#This Row],[Column15]],1,0)</f>
        <v>1</v>
      </c>
      <c r="CC155" s="19">
        <f ca="1">IF(Table2[[#This Row],[Column28]]&gt;$CD$6,Table2[[#This Row],[Column2]],0)</f>
        <v>29</v>
      </c>
    </row>
    <row r="156" spans="2:81" x14ac:dyDescent="0.35">
      <c r="B156">
        <f t="shared" ca="1" si="43"/>
        <v>1</v>
      </c>
      <c r="C156" t="str">
        <f ca="1">IF(B155=1,"men","women")</f>
        <v>men</v>
      </c>
      <c r="D156">
        <f t="shared" ca="1" si="45"/>
        <v>45</v>
      </c>
      <c r="E156">
        <f t="shared" ca="1" si="46"/>
        <v>1</v>
      </c>
      <c r="F156" t="str">
        <f ca="1">VLOOKUP(E156,$K$4:$L$10,2)</f>
        <v xml:space="preserve">health </v>
      </c>
      <c r="G156">
        <f t="shared" ca="1" si="47"/>
        <v>5</v>
      </c>
      <c r="H156" t="str">
        <f ca="1">VLOOKUP(G156,$N$4:$O$9,2)</f>
        <v>other</v>
      </c>
      <c r="I156">
        <f t="shared" ca="1" si="48"/>
        <v>4</v>
      </c>
      <c r="J156">
        <f t="shared" ca="1" si="44"/>
        <v>3</v>
      </c>
      <c r="Q156">
        <f t="shared" ca="1" si="49"/>
        <v>72624</v>
      </c>
      <c r="R156">
        <f t="shared" ca="1" si="50"/>
        <v>13</v>
      </c>
      <c r="S156" t="str">
        <f ca="1">VLOOKUP(R156,$Y$7:$Z$20,2)</f>
        <v>valmikinagar</v>
      </c>
      <c r="T156">
        <f t="shared" ca="1" si="36"/>
        <v>217872</v>
      </c>
      <c r="U156">
        <f t="shared" ca="1" si="51"/>
        <v>102212.11378098982</v>
      </c>
      <c r="V156">
        <f t="shared" ca="1" si="37"/>
        <v>15863.508506869612</v>
      </c>
      <c r="W156">
        <f t="shared" ca="1" si="52"/>
        <v>12766</v>
      </c>
      <c r="X156">
        <f t="shared" ca="1" si="38"/>
        <v>116346.47066327881</v>
      </c>
      <c r="AA156">
        <f t="shared" ca="1" si="39"/>
        <v>11309.383069211652</v>
      </c>
      <c r="AB156">
        <f t="shared" ca="1" si="40"/>
        <v>245044.89157608125</v>
      </c>
      <c r="AC156">
        <f t="shared" ca="1" si="41"/>
        <v>231324.58444426864</v>
      </c>
      <c r="AD156">
        <f t="shared" ca="1" si="42"/>
        <v>13720.307131812617</v>
      </c>
      <c r="AF156" s="7">
        <f ca="1">IF(Table2[[#This Row],[Column1]]="men",1,0)</f>
        <v>1</v>
      </c>
      <c r="AG156" s="8">
        <f ca="1">IF(Table2[[#This Row],[Column1]]="women",1,0)</f>
        <v>0</v>
      </c>
      <c r="AH156" s="8"/>
      <c r="AI156" s="8"/>
      <c r="AJ156" s="9"/>
      <c r="AM156" s="7">
        <f ca="1">IF(Table2[[#This Row],[Column4]]="teaching",1,0)</f>
        <v>0</v>
      </c>
      <c r="AN156" s="8">
        <f ca="1">IF(Table2[[#This Row],[Column4]]="health",1,0)</f>
        <v>0</v>
      </c>
      <c r="AO156" s="8">
        <f ca="1">IF(Table2[[#This Row],[Column4]]="agriculture",1,0)</f>
        <v>0</v>
      </c>
      <c r="AP156" s="8">
        <f ca="1">IF(Table2[[#This Row],[Column4]]="IT",1,0)</f>
        <v>0</v>
      </c>
      <c r="AQ156" s="8">
        <f ca="1">IF(Table2[[#This Row],[Column4]]="construction",1,0)</f>
        <v>0</v>
      </c>
      <c r="AR156" s="8">
        <f ca="1">IF(Table2[[#This Row],[Column4]]="General work",1,0)</f>
        <v>0</v>
      </c>
      <c r="AS156" s="9"/>
      <c r="AU156" s="17">
        <f ca="1">Table2[[#This Row],[Column20]]/Table2[[#This Row],[Column8]]</f>
        <v>5287.8361689565372</v>
      </c>
      <c r="AW156" s="19">
        <f ca="1">IF(Table2[[#This Row],[Column27]]&gt;$AX$7,1,0)</f>
        <v>1</v>
      </c>
      <c r="AY156" s="21">
        <f ca="1">Table2[[#This Row],[Column19]]/Table2[[#This Row],[Column18]]</f>
        <v>0.46913836464065972</v>
      </c>
      <c r="AZ156" s="7">
        <f t="shared" ca="1" si="53"/>
        <v>0</v>
      </c>
      <c r="BA156" s="8"/>
      <c r="BB156" s="7">
        <f ca="1">IF(Table2[[#This Row],[Column17]]="bihar",Table2[[#This Row],[Column15]],0)</f>
        <v>0</v>
      </c>
      <c r="BC156" s="8">
        <f ca="1">IF(Table2[[#This Row],[Column17]]="UP",Table2[[#This Row],[Column15]],0)</f>
        <v>0</v>
      </c>
      <c r="BD156" s="8">
        <f ca="1">IF(Table2[[#This Row],[Column17]]="maharashtra",Table2[[#This Row],[Column15]],0)</f>
        <v>0</v>
      </c>
      <c r="BE156" s="8">
        <f ca="1">IF(Table2[[#This Row],[Column17]]="telangana",Table2[[#This Row],[Column15]],0)</f>
        <v>0</v>
      </c>
      <c r="BF156" s="8">
        <f ca="1">IF(Table2[[#This Row],[Column17]]="delhi",Table2[[#This Row],[Column15]],0)</f>
        <v>0</v>
      </c>
      <c r="BG156" s="8">
        <f ca="1">IF(Table2[[#This Row],[Column17]]="goa",Table2[[#This Row],[Column15]],0)</f>
        <v>0</v>
      </c>
      <c r="BH156" s="8">
        <f ca="1">IF(Table2[[#This Row],[Column17]]="kolkata",Table2[[#This Row],[Column15]],0)</f>
        <v>0</v>
      </c>
      <c r="BI156" s="8">
        <f ca="1">IF(Table2[[#This Row],[Column17]]="patna",Table2[[#This Row],[Column15]],0)</f>
        <v>0</v>
      </c>
      <c r="BJ156" s="8">
        <f ca="1">IF(Table2[[#This Row],[Column17]]="simultala",Table2[[#This Row],[Column15]],0)</f>
        <v>0</v>
      </c>
      <c r="BK156" s="8">
        <f ca="1">IF(Table2[[#This Row],[Column17]]="panji",Table2[[#This Row],[Column15]],0)</f>
        <v>0</v>
      </c>
      <c r="BL156" s="8">
        <f ca="1">IF(Table2[[#This Row],[Column17]]="bangalore",Table2[[#This Row],[Column15]],0)</f>
        <v>0</v>
      </c>
      <c r="BM156" s="8">
        <f ca="1">IF(Table2[[#This Row],[Column17]]="florida",Table2[[#This Row],[Column15]],0)</f>
        <v>0</v>
      </c>
      <c r="BN156" s="8">
        <f ca="1">IF(Table2[[#This Row],[Column17]]="valmikinagar",Table2[[#This Row],[Column15]],0)</f>
        <v>72624</v>
      </c>
      <c r="BO156" s="9">
        <f ca="1">IF(Table2[[#This Row],[Column17]]="gopalganj",Table2[[#This Row],[Column15]],0)</f>
        <v>0</v>
      </c>
      <c r="BP156" s="7">
        <f ca="1">IF(Table2[[#This Row],[Column4]]="teaching",Table2[[#This Row],[Column15]],0)</f>
        <v>0</v>
      </c>
      <c r="BQ156" s="8">
        <f ca="1">IF(Table2[[#This Row],[Column4]]="health",Table2[[#This Row],[Column15]],0)</f>
        <v>0</v>
      </c>
      <c r="BR156" s="8">
        <f ca="1">IF(Table2[[#This Row],[Column4]]="agriculture",Table2[[#This Row],[Column15]],0)</f>
        <v>0</v>
      </c>
      <c r="BS156" s="8">
        <f ca="1">IF(Table2[[#This Row],[Column4]]="IT",Table2[[#This Row],[Column15]],0)</f>
        <v>0</v>
      </c>
      <c r="BT156" s="8">
        <f ca="1">IF(Table2[[#This Row],[Column4]]="construction",Table2[[#This Row],[Column15]],0)</f>
        <v>0</v>
      </c>
      <c r="BU156" s="9">
        <f ca="1">IF(Table2[[#This Row],[Column4]]="General work",Table2[[#This Row],[Column15]],0)</f>
        <v>0</v>
      </c>
      <c r="BV156" s="19">
        <f ca="1">IF(Table2[[#This Row],[Column27]]&gt;Table2[[#This Row],[Column15]],1,0)</f>
        <v>1</v>
      </c>
      <c r="CC156" s="19">
        <f ca="1">IF(Table2[[#This Row],[Column28]]&gt;$CD$6,Table2[[#This Row],[Column2]],0)</f>
        <v>45</v>
      </c>
    </row>
    <row r="157" spans="2:81" x14ac:dyDescent="0.35">
      <c r="B157">
        <f t="shared" ca="1" si="43"/>
        <v>2</v>
      </c>
      <c r="C157" t="str">
        <f ca="1">IF(B156=1,"men","women")</f>
        <v>men</v>
      </c>
      <c r="D157">
        <f t="shared" ca="1" si="45"/>
        <v>43</v>
      </c>
      <c r="E157">
        <f t="shared" ca="1" si="46"/>
        <v>1</v>
      </c>
      <c r="F157" t="str">
        <f ca="1">VLOOKUP(E157,$K$4:$L$10,2)</f>
        <v xml:space="preserve">health </v>
      </c>
      <c r="G157">
        <f t="shared" ca="1" si="47"/>
        <v>1</v>
      </c>
      <c r="H157" t="str">
        <f ca="1">VLOOKUP(G157,$N$4:$O$9,2)</f>
        <v>high school</v>
      </c>
      <c r="I157">
        <f t="shared" ca="1" si="48"/>
        <v>1</v>
      </c>
      <c r="J157">
        <f t="shared" ca="1" si="44"/>
        <v>2</v>
      </c>
      <c r="Q157">
        <f t="shared" ca="1" si="49"/>
        <v>57147</v>
      </c>
      <c r="R157">
        <f t="shared" ca="1" si="50"/>
        <v>2</v>
      </c>
      <c r="S157" t="str">
        <f ca="1">VLOOKUP(R157,$Y$7:$Z$20,2)</f>
        <v>up</v>
      </c>
      <c r="T157">
        <f t="shared" ca="1" si="36"/>
        <v>228588</v>
      </c>
      <c r="U157">
        <f t="shared" ca="1" si="51"/>
        <v>24177.724082791588</v>
      </c>
      <c r="V157">
        <f t="shared" ca="1" si="37"/>
        <v>38235.196537421645</v>
      </c>
      <c r="W157">
        <f t="shared" ca="1" si="52"/>
        <v>17987</v>
      </c>
      <c r="X157">
        <f t="shared" ca="1" si="38"/>
        <v>35912.327541523024</v>
      </c>
      <c r="AA157">
        <f t="shared" ca="1" si="39"/>
        <v>25844.580647063434</v>
      </c>
      <c r="AB157">
        <f t="shared" ca="1" si="40"/>
        <v>292667.77718448511</v>
      </c>
      <c r="AC157">
        <f t="shared" ca="1" si="41"/>
        <v>78077.051624314612</v>
      </c>
      <c r="AD157">
        <f t="shared" ca="1" si="42"/>
        <v>214590.72556017048</v>
      </c>
      <c r="AF157" s="7">
        <f ca="1">IF(Table2[[#This Row],[Column1]]="men",1,0)</f>
        <v>1</v>
      </c>
      <c r="AG157" s="8">
        <f ca="1">IF(Table2[[#This Row],[Column1]]="women",1,0)</f>
        <v>0</v>
      </c>
      <c r="AH157" s="8"/>
      <c r="AI157" s="8"/>
      <c r="AJ157" s="9"/>
      <c r="AM157" s="7">
        <f ca="1">IF(Table2[[#This Row],[Column4]]="teaching",1,0)</f>
        <v>0</v>
      </c>
      <c r="AN157" s="8">
        <f ca="1">IF(Table2[[#This Row],[Column4]]="health",1,0)</f>
        <v>0</v>
      </c>
      <c r="AO157" s="8">
        <f ca="1">IF(Table2[[#This Row],[Column4]]="agriculture",1,0)</f>
        <v>0</v>
      </c>
      <c r="AP157" s="8">
        <f ca="1">IF(Table2[[#This Row],[Column4]]="IT",1,0)</f>
        <v>0</v>
      </c>
      <c r="AQ157" s="8">
        <f ca="1">IF(Table2[[#This Row],[Column4]]="construction",1,0)</f>
        <v>0</v>
      </c>
      <c r="AR157" s="8">
        <f ca="1">IF(Table2[[#This Row],[Column4]]="General work",1,0)</f>
        <v>0</v>
      </c>
      <c r="AS157" s="9"/>
      <c r="AU157" s="17">
        <f ca="1">Table2[[#This Row],[Column20]]/Table2[[#This Row],[Column8]]</f>
        <v>19117.598268710823</v>
      </c>
      <c r="AW157" s="19">
        <f ca="1">IF(Table2[[#This Row],[Column27]]&gt;$AX$7,1,0)</f>
        <v>0</v>
      </c>
      <c r="AY157" s="21">
        <f ca="1">Table2[[#This Row],[Column19]]/Table2[[#This Row],[Column18]]</f>
        <v>0.1057698745463086</v>
      </c>
      <c r="AZ157" s="7">
        <f t="shared" ca="1" si="53"/>
        <v>1</v>
      </c>
      <c r="BA157" s="8"/>
      <c r="BB157" s="7">
        <f ca="1">IF(Table2[[#This Row],[Column17]]="bihar",Table2[[#This Row],[Column15]],0)</f>
        <v>0</v>
      </c>
      <c r="BC157" s="8">
        <f ca="1">IF(Table2[[#This Row],[Column17]]="UP",Table2[[#This Row],[Column15]],0)</f>
        <v>57147</v>
      </c>
      <c r="BD157" s="8">
        <f ca="1">IF(Table2[[#This Row],[Column17]]="maharashtra",Table2[[#This Row],[Column15]],0)</f>
        <v>0</v>
      </c>
      <c r="BE157" s="8">
        <f ca="1">IF(Table2[[#This Row],[Column17]]="telangana",Table2[[#This Row],[Column15]],0)</f>
        <v>0</v>
      </c>
      <c r="BF157" s="8">
        <f ca="1">IF(Table2[[#This Row],[Column17]]="delhi",Table2[[#This Row],[Column15]],0)</f>
        <v>0</v>
      </c>
      <c r="BG157" s="8">
        <f ca="1">IF(Table2[[#This Row],[Column17]]="goa",Table2[[#This Row],[Column15]],0)</f>
        <v>0</v>
      </c>
      <c r="BH157" s="8">
        <f ca="1">IF(Table2[[#This Row],[Column17]]="kolkata",Table2[[#This Row],[Column15]],0)</f>
        <v>0</v>
      </c>
      <c r="BI157" s="8">
        <f ca="1">IF(Table2[[#This Row],[Column17]]="patna",Table2[[#This Row],[Column15]],0)</f>
        <v>0</v>
      </c>
      <c r="BJ157" s="8">
        <f ca="1">IF(Table2[[#This Row],[Column17]]="simultala",Table2[[#This Row],[Column15]],0)</f>
        <v>0</v>
      </c>
      <c r="BK157" s="8">
        <f ca="1">IF(Table2[[#This Row],[Column17]]="panji",Table2[[#This Row],[Column15]],0)</f>
        <v>0</v>
      </c>
      <c r="BL157" s="8">
        <f ca="1">IF(Table2[[#This Row],[Column17]]="bangalore",Table2[[#This Row],[Column15]],0)</f>
        <v>0</v>
      </c>
      <c r="BM157" s="8">
        <f ca="1">IF(Table2[[#This Row],[Column17]]="florida",Table2[[#This Row],[Column15]],0)</f>
        <v>0</v>
      </c>
      <c r="BN157" s="8">
        <f ca="1">IF(Table2[[#This Row],[Column17]]="valmikinagar",Table2[[#This Row],[Column15]],0)</f>
        <v>0</v>
      </c>
      <c r="BO157" s="9">
        <f ca="1">IF(Table2[[#This Row],[Column17]]="gopalganj",Table2[[#This Row],[Column15]],0)</f>
        <v>0</v>
      </c>
      <c r="BP157" s="7">
        <f ca="1">IF(Table2[[#This Row],[Column4]]="teaching",Table2[[#This Row],[Column15]],0)</f>
        <v>0</v>
      </c>
      <c r="BQ157" s="8">
        <f ca="1">IF(Table2[[#This Row],[Column4]]="health",Table2[[#This Row],[Column15]],0)</f>
        <v>0</v>
      </c>
      <c r="BR157" s="8">
        <f ca="1">IF(Table2[[#This Row],[Column4]]="agriculture",Table2[[#This Row],[Column15]],0)</f>
        <v>0</v>
      </c>
      <c r="BS157" s="8">
        <f ca="1">IF(Table2[[#This Row],[Column4]]="IT",Table2[[#This Row],[Column15]],0)</f>
        <v>0</v>
      </c>
      <c r="BT157" s="8">
        <f ca="1">IF(Table2[[#This Row],[Column4]]="construction",Table2[[#This Row],[Column15]],0)</f>
        <v>0</v>
      </c>
      <c r="BU157" s="9">
        <f ca="1">IF(Table2[[#This Row],[Column4]]="General work",Table2[[#This Row],[Column15]],0)</f>
        <v>0</v>
      </c>
      <c r="BV157" s="19">
        <f ca="1">IF(Table2[[#This Row],[Column27]]&gt;Table2[[#This Row],[Column15]],1,0)</f>
        <v>1</v>
      </c>
      <c r="CC157" s="19">
        <f ca="1">IF(Table2[[#This Row],[Column28]]&gt;$CD$6,Table2[[#This Row],[Column2]],0)</f>
        <v>43</v>
      </c>
    </row>
    <row r="158" spans="2:81" x14ac:dyDescent="0.35">
      <c r="B158">
        <f t="shared" ca="1" si="43"/>
        <v>2</v>
      </c>
      <c r="C158" t="str">
        <f ca="1">IF(B157=1,"men","women")</f>
        <v>women</v>
      </c>
      <c r="D158">
        <f t="shared" ca="1" si="45"/>
        <v>45</v>
      </c>
      <c r="E158">
        <f t="shared" ca="1" si="46"/>
        <v>5</v>
      </c>
      <c r="F158" t="str">
        <f ca="1">VLOOKUP(E158,$K$4:$L$10,2)</f>
        <v>General work</v>
      </c>
      <c r="G158">
        <f t="shared" ca="1" si="47"/>
        <v>1</v>
      </c>
      <c r="H158" t="str">
        <f ca="1">VLOOKUP(G158,$N$4:$O$9,2)</f>
        <v>high school</v>
      </c>
      <c r="I158">
        <f t="shared" ca="1" si="48"/>
        <v>0</v>
      </c>
      <c r="J158">
        <f t="shared" ca="1" si="44"/>
        <v>3</v>
      </c>
      <c r="Q158">
        <f t="shared" ca="1" si="49"/>
        <v>55255</v>
      </c>
      <c r="R158">
        <f t="shared" ca="1" si="50"/>
        <v>10</v>
      </c>
      <c r="S158" t="str">
        <f ca="1">VLOOKUP(R158,$Y$7:$Z$20,2)</f>
        <v>panji</v>
      </c>
      <c r="T158">
        <f t="shared" ref="T158:T221" ca="1" si="54">Q158*RANDBETWEEN(3,6)</f>
        <v>165765</v>
      </c>
      <c r="U158">
        <f t="shared" ca="1" si="51"/>
        <v>7251.9570728494991</v>
      </c>
      <c r="V158">
        <f t="shared" ref="V158:V221" ca="1" si="55">J158*RAND()*Q158</f>
        <v>65435.344319721793</v>
      </c>
      <c r="W158">
        <f t="shared" ca="1" si="52"/>
        <v>27794</v>
      </c>
      <c r="X158">
        <f t="shared" ref="X158:X221" ca="1" si="56">RAND()*Q158*2</f>
        <v>34984.132902615573</v>
      </c>
      <c r="AA158">
        <f t="shared" ref="AA158:AA221" ca="1" si="57">RAND()*Q158*1.5</f>
        <v>55439.308148805896</v>
      </c>
      <c r="AB158">
        <f t="shared" ref="AB158:AB221" ca="1" si="58">T158+V158+AA158</f>
        <v>286639.65246852767</v>
      </c>
      <c r="AC158">
        <f t="shared" ref="AC158:AC221" ca="1" si="59">U158+W158+X158</f>
        <v>70030.089975465075</v>
      </c>
      <c r="AD158">
        <f t="shared" ref="AD158:AD221" ca="1" si="60">AB158-AC158</f>
        <v>216609.56249306258</v>
      </c>
      <c r="AF158" s="7">
        <f ca="1">IF(Table2[[#This Row],[Column1]]="men",1,0)</f>
        <v>0</v>
      </c>
      <c r="AG158" s="8">
        <f ca="1">IF(Table2[[#This Row],[Column1]]="women",1,0)</f>
        <v>1</v>
      </c>
      <c r="AH158" s="8"/>
      <c r="AI158" s="8"/>
      <c r="AJ158" s="9"/>
      <c r="AM158" s="7">
        <f ca="1">IF(Table2[[#This Row],[Column4]]="teaching",1,0)</f>
        <v>0</v>
      </c>
      <c r="AN158" s="8">
        <f ca="1">IF(Table2[[#This Row],[Column4]]="health",1,0)</f>
        <v>0</v>
      </c>
      <c r="AO158" s="8">
        <f ca="1">IF(Table2[[#This Row],[Column4]]="agriculture",1,0)</f>
        <v>0</v>
      </c>
      <c r="AP158" s="8">
        <f ca="1">IF(Table2[[#This Row],[Column4]]="IT",1,0)</f>
        <v>0</v>
      </c>
      <c r="AQ158" s="8">
        <f ca="1">IF(Table2[[#This Row],[Column4]]="construction",1,0)</f>
        <v>0</v>
      </c>
      <c r="AR158" s="8">
        <f ca="1">IF(Table2[[#This Row],[Column4]]="General work",1,0)</f>
        <v>1</v>
      </c>
      <c r="AS158" s="9"/>
      <c r="AU158" s="17">
        <f ca="1">Table2[[#This Row],[Column20]]/Table2[[#This Row],[Column8]]</f>
        <v>21811.781439907263</v>
      </c>
      <c r="AW158" s="19">
        <f ca="1">IF(Table2[[#This Row],[Column27]]&gt;$AX$7,1,0)</f>
        <v>0</v>
      </c>
      <c r="AY158" s="21">
        <f ca="1">Table2[[#This Row],[Column19]]/Table2[[#This Row],[Column18]]</f>
        <v>4.3748421396853976E-2</v>
      </c>
      <c r="AZ158" s="7">
        <f t="shared" ca="1" si="53"/>
        <v>1</v>
      </c>
      <c r="BA158" s="8"/>
      <c r="BB158" s="7">
        <f ca="1">IF(Table2[[#This Row],[Column17]]="bihar",Table2[[#This Row],[Column15]],0)</f>
        <v>0</v>
      </c>
      <c r="BC158" s="8">
        <f ca="1">IF(Table2[[#This Row],[Column17]]="UP",Table2[[#This Row],[Column15]],0)</f>
        <v>0</v>
      </c>
      <c r="BD158" s="8">
        <f ca="1">IF(Table2[[#This Row],[Column17]]="maharashtra",Table2[[#This Row],[Column15]],0)</f>
        <v>0</v>
      </c>
      <c r="BE158" s="8">
        <f ca="1">IF(Table2[[#This Row],[Column17]]="telangana",Table2[[#This Row],[Column15]],0)</f>
        <v>0</v>
      </c>
      <c r="BF158" s="8">
        <f ca="1">IF(Table2[[#This Row],[Column17]]="delhi",Table2[[#This Row],[Column15]],0)</f>
        <v>0</v>
      </c>
      <c r="BG158" s="8">
        <f ca="1">IF(Table2[[#This Row],[Column17]]="goa",Table2[[#This Row],[Column15]],0)</f>
        <v>0</v>
      </c>
      <c r="BH158" s="8">
        <f ca="1">IF(Table2[[#This Row],[Column17]]="kolkata",Table2[[#This Row],[Column15]],0)</f>
        <v>0</v>
      </c>
      <c r="BI158" s="8">
        <f ca="1">IF(Table2[[#This Row],[Column17]]="patna",Table2[[#This Row],[Column15]],0)</f>
        <v>0</v>
      </c>
      <c r="BJ158" s="8">
        <f ca="1">IF(Table2[[#This Row],[Column17]]="simultala",Table2[[#This Row],[Column15]],0)</f>
        <v>0</v>
      </c>
      <c r="BK158" s="8">
        <f ca="1">IF(Table2[[#This Row],[Column17]]="panji",Table2[[#This Row],[Column15]],0)</f>
        <v>55255</v>
      </c>
      <c r="BL158" s="8">
        <f ca="1">IF(Table2[[#This Row],[Column17]]="bangalore",Table2[[#This Row],[Column15]],0)</f>
        <v>0</v>
      </c>
      <c r="BM158" s="8">
        <f ca="1">IF(Table2[[#This Row],[Column17]]="florida",Table2[[#This Row],[Column15]],0)</f>
        <v>0</v>
      </c>
      <c r="BN158" s="8">
        <f ca="1">IF(Table2[[#This Row],[Column17]]="valmikinagar",Table2[[#This Row],[Column15]],0)</f>
        <v>0</v>
      </c>
      <c r="BO158" s="9">
        <f ca="1">IF(Table2[[#This Row],[Column17]]="gopalganj",Table2[[#This Row],[Column15]],0)</f>
        <v>0</v>
      </c>
      <c r="BP158" s="7">
        <f ca="1">IF(Table2[[#This Row],[Column4]]="teaching",Table2[[#This Row],[Column15]],0)</f>
        <v>0</v>
      </c>
      <c r="BQ158" s="8">
        <f ca="1">IF(Table2[[#This Row],[Column4]]="health",Table2[[#This Row],[Column15]],0)</f>
        <v>0</v>
      </c>
      <c r="BR158" s="8">
        <f ca="1">IF(Table2[[#This Row],[Column4]]="agriculture",Table2[[#This Row],[Column15]],0)</f>
        <v>0</v>
      </c>
      <c r="BS158" s="8">
        <f ca="1">IF(Table2[[#This Row],[Column4]]="IT",Table2[[#This Row],[Column15]],0)</f>
        <v>0</v>
      </c>
      <c r="BT158" s="8">
        <f ca="1">IF(Table2[[#This Row],[Column4]]="construction",Table2[[#This Row],[Column15]],0)</f>
        <v>0</v>
      </c>
      <c r="BU158" s="9">
        <f ca="1">IF(Table2[[#This Row],[Column4]]="General work",Table2[[#This Row],[Column15]],0)</f>
        <v>55255</v>
      </c>
      <c r="BV158" s="19">
        <f ca="1">IF(Table2[[#This Row],[Column27]]&gt;Table2[[#This Row],[Column15]],1,0)</f>
        <v>1</v>
      </c>
      <c r="CC158" s="19">
        <f ca="1">IF(Table2[[#This Row],[Column28]]&gt;$CD$6,Table2[[#This Row],[Column2]],0)</f>
        <v>45</v>
      </c>
    </row>
    <row r="159" spans="2:81" x14ac:dyDescent="0.35">
      <c r="B159">
        <f t="shared" ca="1" si="43"/>
        <v>1</v>
      </c>
      <c r="C159" t="str">
        <f ca="1">IF(B158=1,"men","women")</f>
        <v>women</v>
      </c>
      <c r="D159">
        <f t="shared" ca="1" si="45"/>
        <v>45</v>
      </c>
      <c r="E159">
        <f t="shared" ca="1" si="46"/>
        <v>1</v>
      </c>
      <c r="F159" t="str">
        <f ca="1">VLOOKUP(E159,$K$4:$L$10,2)</f>
        <v xml:space="preserve">health </v>
      </c>
      <c r="G159">
        <f t="shared" ca="1" si="47"/>
        <v>2</v>
      </c>
      <c r="H159" t="str">
        <f ca="1">VLOOKUP(G159,$N$4:$O$9,2)</f>
        <v>college</v>
      </c>
      <c r="I159">
        <f t="shared" ca="1" si="48"/>
        <v>0</v>
      </c>
      <c r="J159">
        <f t="shared" ca="1" si="44"/>
        <v>2</v>
      </c>
      <c r="Q159">
        <f t="shared" ca="1" si="49"/>
        <v>85893</v>
      </c>
      <c r="R159">
        <f t="shared" ca="1" si="50"/>
        <v>5</v>
      </c>
      <c r="S159" t="str">
        <f ca="1">VLOOKUP(R159,$Y$7:$Z$20,2)</f>
        <v>delhi</v>
      </c>
      <c r="T159">
        <f t="shared" ca="1" si="54"/>
        <v>515358</v>
      </c>
      <c r="U159">
        <f t="shared" ca="1" si="51"/>
        <v>16284.952654044715</v>
      </c>
      <c r="V159">
        <f t="shared" ca="1" si="55"/>
        <v>108132.41134318178</v>
      </c>
      <c r="W159">
        <f t="shared" ca="1" si="52"/>
        <v>24030</v>
      </c>
      <c r="X159">
        <f t="shared" ca="1" si="56"/>
        <v>56604.012713848359</v>
      </c>
      <c r="AA159">
        <f t="shared" ca="1" si="57"/>
        <v>32682.828975333232</v>
      </c>
      <c r="AB159">
        <f t="shared" ca="1" si="58"/>
        <v>656173.24031851499</v>
      </c>
      <c r="AC159">
        <f t="shared" ca="1" si="59"/>
        <v>96918.965367893077</v>
      </c>
      <c r="AD159">
        <f t="shared" ca="1" si="60"/>
        <v>559254.27495062188</v>
      </c>
      <c r="AF159" s="7">
        <f ca="1">IF(Table2[[#This Row],[Column1]]="men",1,0)</f>
        <v>0</v>
      </c>
      <c r="AG159" s="8">
        <f ca="1">IF(Table2[[#This Row],[Column1]]="women",1,0)</f>
        <v>1</v>
      </c>
      <c r="AH159" s="8"/>
      <c r="AI159" s="8"/>
      <c r="AJ159" s="9"/>
      <c r="AM159" s="7">
        <f ca="1">IF(Table2[[#This Row],[Column4]]="teaching",1,0)</f>
        <v>0</v>
      </c>
      <c r="AN159" s="8">
        <f ca="1">IF(Table2[[#This Row],[Column4]]="health",1,0)</f>
        <v>0</v>
      </c>
      <c r="AO159" s="8">
        <f ca="1">IF(Table2[[#This Row],[Column4]]="agriculture",1,0)</f>
        <v>0</v>
      </c>
      <c r="AP159" s="8">
        <f ca="1">IF(Table2[[#This Row],[Column4]]="IT",1,0)</f>
        <v>0</v>
      </c>
      <c r="AQ159" s="8">
        <f ca="1">IF(Table2[[#This Row],[Column4]]="construction",1,0)</f>
        <v>0</v>
      </c>
      <c r="AR159" s="8">
        <f ca="1">IF(Table2[[#This Row],[Column4]]="General work",1,0)</f>
        <v>0</v>
      </c>
      <c r="AS159" s="9"/>
      <c r="AU159" s="17">
        <f ca="1">Table2[[#This Row],[Column20]]/Table2[[#This Row],[Column8]]</f>
        <v>54066.205671590891</v>
      </c>
      <c r="AW159" s="19">
        <f ca="1">IF(Table2[[#This Row],[Column27]]&gt;$AX$7,1,0)</f>
        <v>0</v>
      </c>
      <c r="AY159" s="21">
        <f ca="1">Table2[[#This Row],[Column19]]/Table2[[#This Row],[Column18]]</f>
        <v>3.1599301173251826E-2</v>
      </c>
      <c r="AZ159" s="7">
        <f t="shared" ca="1" si="53"/>
        <v>1</v>
      </c>
      <c r="BA159" s="8"/>
      <c r="BB159" s="7">
        <f ca="1">IF(Table2[[#This Row],[Column17]]="bihar",Table2[[#This Row],[Column15]],0)</f>
        <v>0</v>
      </c>
      <c r="BC159" s="8">
        <f ca="1">IF(Table2[[#This Row],[Column17]]="UP",Table2[[#This Row],[Column15]],0)</f>
        <v>0</v>
      </c>
      <c r="BD159" s="8">
        <f ca="1">IF(Table2[[#This Row],[Column17]]="maharashtra",Table2[[#This Row],[Column15]],0)</f>
        <v>0</v>
      </c>
      <c r="BE159" s="8">
        <f ca="1">IF(Table2[[#This Row],[Column17]]="telangana",Table2[[#This Row],[Column15]],0)</f>
        <v>0</v>
      </c>
      <c r="BF159" s="8">
        <f ca="1">IF(Table2[[#This Row],[Column17]]="delhi",Table2[[#This Row],[Column15]],0)</f>
        <v>85893</v>
      </c>
      <c r="BG159" s="8">
        <f ca="1">IF(Table2[[#This Row],[Column17]]="goa",Table2[[#This Row],[Column15]],0)</f>
        <v>0</v>
      </c>
      <c r="BH159" s="8">
        <f ca="1">IF(Table2[[#This Row],[Column17]]="kolkata",Table2[[#This Row],[Column15]],0)</f>
        <v>0</v>
      </c>
      <c r="BI159" s="8">
        <f ca="1">IF(Table2[[#This Row],[Column17]]="patna",Table2[[#This Row],[Column15]],0)</f>
        <v>0</v>
      </c>
      <c r="BJ159" s="8">
        <f ca="1">IF(Table2[[#This Row],[Column17]]="simultala",Table2[[#This Row],[Column15]],0)</f>
        <v>0</v>
      </c>
      <c r="BK159" s="8">
        <f ca="1">IF(Table2[[#This Row],[Column17]]="panji",Table2[[#This Row],[Column15]],0)</f>
        <v>0</v>
      </c>
      <c r="BL159" s="8">
        <f ca="1">IF(Table2[[#This Row],[Column17]]="bangalore",Table2[[#This Row],[Column15]],0)</f>
        <v>0</v>
      </c>
      <c r="BM159" s="8">
        <f ca="1">IF(Table2[[#This Row],[Column17]]="florida",Table2[[#This Row],[Column15]],0)</f>
        <v>0</v>
      </c>
      <c r="BN159" s="8">
        <f ca="1">IF(Table2[[#This Row],[Column17]]="valmikinagar",Table2[[#This Row],[Column15]],0)</f>
        <v>0</v>
      </c>
      <c r="BO159" s="9">
        <f ca="1">IF(Table2[[#This Row],[Column17]]="gopalganj",Table2[[#This Row],[Column15]],0)</f>
        <v>0</v>
      </c>
      <c r="BP159" s="7">
        <f ca="1">IF(Table2[[#This Row],[Column4]]="teaching",Table2[[#This Row],[Column15]],0)</f>
        <v>0</v>
      </c>
      <c r="BQ159" s="8">
        <f ca="1">IF(Table2[[#This Row],[Column4]]="health",Table2[[#This Row],[Column15]],0)</f>
        <v>0</v>
      </c>
      <c r="BR159" s="8">
        <f ca="1">IF(Table2[[#This Row],[Column4]]="agriculture",Table2[[#This Row],[Column15]],0)</f>
        <v>0</v>
      </c>
      <c r="BS159" s="8">
        <f ca="1">IF(Table2[[#This Row],[Column4]]="IT",Table2[[#This Row],[Column15]],0)</f>
        <v>0</v>
      </c>
      <c r="BT159" s="8">
        <f ca="1">IF(Table2[[#This Row],[Column4]]="construction",Table2[[#This Row],[Column15]],0)</f>
        <v>0</v>
      </c>
      <c r="BU159" s="9">
        <f ca="1">IF(Table2[[#This Row],[Column4]]="General work",Table2[[#This Row],[Column15]],0)</f>
        <v>0</v>
      </c>
      <c r="BV159" s="19">
        <f ca="1">IF(Table2[[#This Row],[Column27]]&gt;Table2[[#This Row],[Column15]],1,0)</f>
        <v>1</v>
      </c>
      <c r="CC159" s="19">
        <f ca="1">IF(Table2[[#This Row],[Column28]]&gt;$CD$6,Table2[[#This Row],[Column2]],0)</f>
        <v>45</v>
      </c>
    </row>
    <row r="160" spans="2:81" x14ac:dyDescent="0.35">
      <c r="B160">
        <f t="shared" ca="1" si="43"/>
        <v>1</v>
      </c>
      <c r="C160" t="str">
        <f ca="1">IF(B159=1,"men","women")</f>
        <v>men</v>
      </c>
      <c r="D160">
        <f t="shared" ca="1" si="45"/>
        <v>26</v>
      </c>
      <c r="E160">
        <f t="shared" ca="1" si="46"/>
        <v>1</v>
      </c>
      <c r="F160" t="str">
        <f ca="1">VLOOKUP(E160,$K$4:$L$10,2)</f>
        <v xml:space="preserve">health </v>
      </c>
      <c r="G160">
        <f t="shared" ca="1" si="47"/>
        <v>2</v>
      </c>
      <c r="H160" t="str">
        <f ca="1">VLOOKUP(G160,$N$4:$O$9,2)</f>
        <v>college</v>
      </c>
      <c r="I160">
        <f t="shared" ca="1" si="48"/>
        <v>1</v>
      </c>
      <c r="J160">
        <f t="shared" ca="1" si="44"/>
        <v>3</v>
      </c>
      <c r="Q160">
        <f t="shared" ca="1" si="49"/>
        <v>43624</v>
      </c>
      <c r="R160">
        <f t="shared" ca="1" si="50"/>
        <v>4</v>
      </c>
      <c r="S160" t="str">
        <f ca="1">VLOOKUP(R160,$Y$7:$Z$20,2)</f>
        <v>telangana</v>
      </c>
      <c r="T160">
        <f t="shared" ca="1" si="54"/>
        <v>130872</v>
      </c>
      <c r="U160">
        <f t="shared" ca="1" si="51"/>
        <v>83814.417798189519</v>
      </c>
      <c r="V160">
        <f t="shared" ca="1" si="55"/>
        <v>36307.570821147048</v>
      </c>
      <c r="W160">
        <f t="shared" ca="1" si="52"/>
        <v>9928</v>
      </c>
      <c r="X160">
        <f t="shared" ca="1" si="56"/>
        <v>3922.3982935403196</v>
      </c>
      <c r="AA160">
        <f t="shared" ca="1" si="57"/>
        <v>63175.080948878633</v>
      </c>
      <c r="AB160">
        <f t="shared" ca="1" si="58"/>
        <v>230354.6517700257</v>
      </c>
      <c r="AC160">
        <f t="shared" ca="1" si="59"/>
        <v>97664.816091729837</v>
      </c>
      <c r="AD160">
        <f t="shared" ca="1" si="60"/>
        <v>132689.83567829587</v>
      </c>
      <c r="AF160" s="7">
        <f ca="1">IF(Table2[[#This Row],[Column1]]="men",1,0)</f>
        <v>1</v>
      </c>
      <c r="AG160" s="8">
        <f ca="1">IF(Table2[[#This Row],[Column1]]="women",1,0)</f>
        <v>0</v>
      </c>
      <c r="AH160" s="8"/>
      <c r="AI160" s="8"/>
      <c r="AJ160" s="9"/>
      <c r="AM160" s="7">
        <f ca="1">IF(Table2[[#This Row],[Column4]]="teaching",1,0)</f>
        <v>0</v>
      </c>
      <c r="AN160" s="8">
        <f ca="1">IF(Table2[[#This Row],[Column4]]="health",1,0)</f>
        <v>0</v>
      </c>
      <c r="AO160" s="8">
        <f ca="1">IF(Table2[[#This Row],[Column4]]="agriculture",1,0)</f>
        <v>0</v>
      </c>
      <c r="AP160" s="8">
        <f ca="1">IF(Table2[[#This Row],[Column4]]="IT",1,0)</f>
        <v>0</v>
      </c>
      <c r="AQ160" s="8">
        <f ca="1">IF(Table2[[#This Row],[Column4]]="construction",1,0)</f>
        <v>0</v>
      </c>
      <c r="AR160" s="8">
        <f ca="1">IF(Table2[[#This Row],[Column4]]="General work",1,0)</f>
        <v>0</v>
      </c>
      <c r="AS160" s="9"/>
      <c r="AU160" s="17">
        <f ca="1">Table2[[#This Row],[Column20]]/Table2[[#This Row],[Column8]]</f>
        <v>12102.523607049015</v>
      </c>
      <c r="AW160" s="19">
        <f ca="1">IF(Table2[[#This Row],[Column27]]&gt;$AX$7,1,0)</f>
        <v>0</v>
      </c>
      <c r="AY160" s="21">
        <f ca="1">Table2[[#This Row],[Column19]]/Table2[[#This Row],[Column18]]</f>
        <v>0.64043048014999027</v>
      </c>
      <c r="AZ160" s="7">
        <f t="shared" ca="1" si="53"/>
        <v>0</v>
      </c>
      <c r="BA160" s="8"/>
      <c r="BB160" s="7">
        <f ca="1">IF(Table2[[#This Row],[Column17]]="bihar",Table2[[#This Row],[Column15]],0)</f>
        <v>0</v>
      </c>
      <c r="BC160" s="8">
        <f ca="1">IF(Table2[[#This Row],[Column17]]="UP",Table2[[#This Row],[Column15]],0)</f>
        <v>0</v>
      </c>
      <c r="BD160" s="8">
        <f ca="1">IF(Table2[[#This Row],[Column17]]="maharashtra",Table2[[#This Row],[Column15]],0)</f>
        <v>0</v>
      </c>
      <c r="BE160" s="8">
        <f ca="1">IF(Table2[[#This Row],[Column17]]="telangana",Table2[[#This Row],[Column15]],0)</f>
        <v>43624</v>
      </c>
      <c r="BF160" s="8">
        <f ca="1">IF(Table2[[#This Row],[Column17]]="delhi",Table2[[#This Row],[Column15]],0)</f>
        <v>0</v>
      </c>
      <c r="BG160" s="8">
        <f ca="1">IF(Table2[[#This Row],[Column17]]="goa",Table2[[#This Row],[Column15]],0)</f>
        <v>0</v>
      </c>
      <c r="BH160" s="8">
        <f ca="1">IF(Table2[[#This Row],[Column17]]="kolkata",Table2[[#This Row],[Column15]],0)</f>
        <v>0</v>
      </c>
      <c r="BI160" s="8">
        <f ca="1">IF(Table2[[#This Row],[Column17]]="patna",Table2[[#This Row],[Column15]],0)</f>
        <v>0</v>
      </c>
      <c r="BJ160" s="8">
        <f ca="1">IF(Table2[[#This Row],[Column17]]="simultala",Table2[[#This Row],[Column15]],0)</f>
        <v>0</v>
      </c>
      <c r="BK160" s="8">
        <f ca="1">IF(Table2[[#This Row],[Column17]]="panji",Table2[[#This Row],[Column15]],0)</f>
        <v>0</v>
      </c>
      <c r="BL160" s="8">
        <f ca="1">IF(Table2[[#This Row],[Column17]]="bangalore",Table2[[#This Row],[Column15]],0)</f>
        <v>0</v>
      </c>
      <c r="BM160" s="8">
        <f ca="1">IF(Table2[[#This Row],[Column17]]="florida",Table2[[#This Row],[Column15]],0)</f>
        <v>0</v>
      </c>
      <c r="BN160" s="8">
        <f ca="1">IF(Table2[[#This Row],[Column17]]="valmikinagar",Table2[[#This Row],[Column15]],0)</f>
        <v>0</v>
      </c>
      <c r="BO160" s="9">
        <f ca="1">IF(Table2[[#This Row],[Column17]]="gopalganj",Table2[[#This Row],[Column15]],0)</f>
        <v>0</v>
      </c>
      <c r="BP160" s="7">
        <f ca="1">IF(Table2[[#This Row],[Column4]]="teaching",Table2[[#This Row],[Column15]],0)</f>
        <v>0</v>
      </c>
      <c r="BQ160" s="8">
        <f ca="1">IF(Table2[[#This Row],[Column4]]="health",Table2[[#This Row],[Column15]],0)</f>
        <v>0</v>
      </c>
      <c r="BR160" s="8">
        <f ca="1">IF(Table2[[#This Row],[Column4]]="agriculture",Table2[[#This Row],[Column15]],0)</f>
        <v>0</v>
      </c>
      <c r="BS160" s="8">
        <f ca="1">IF(Table2[[#This Row],[Column4]]="IT",Table2[[#This Row],[Column15]],0)</f>
        <v>0</v>
      </c>
      <c r="BT160" s="8">
        <f ca="1">IF(Table2[[#This Row],[Column4]]="construction",Table2[[#This Row],[Column15]],0)</f>
        <v>0</v>
      </c>
      <c r="BU160" s="9">
        <f ca="1">IF(Table2[[#This Row],[Column4]]="General work",Table2[[#This Row],[Column15]],0)</f>
        <v>0</v>
      </c>
      <c r="BV160" s="19">
        <f ca="1">IF(Table2[[#This Row],[Column27]]&gt;Table2[[#This Row],[Column15]],1,0)</f>
        <v>1</v>
      </c>
      <c r="CC160" s="19">
        <f ca="1">IF(Table2[[#This Row],[Column28]]&gt;$CD$6,Table2[[#This Row],[Column2]],0)</f>
        <v>26</v>
      </c>
    </row>
    <row r="161" spans="2:81" x14ac:dyDescent="0.35">
      <c r="B161">
        <f t="shared" ca="1" si="43"/>
        <v>2</v>
      </c>
      <c r="C161" t="str">
        <f ca="1">IF(B160=1,"men","women")</f>
        <v>men</v>
      </c>
      <c r="D161">
        <f t="shared" ca="1" si="45"/>
        <v>31</v>
      </c>
      <c r="E161">
        <f t="shared" ca="1" si="46"/>
        <v>6</v>
      </c>
      <c r="F161" t="str">
        <f ca="1">VLOOKUP(E161,$K$4:$L$10,2)</f>
        <v>agriculture</v>
      </c>
      <c r="G161">
        <f t="shared" ca="1" si="47"/>
        <v>1</v>
      </c>
      <c r="H161" t="str">
        <f ca="1">VLOOKUP(G161,$N$4:$O$9,2)</f>
        <v>high school</v>
      </c>
      <c r="I161">
        <f t="shared" ca="1" si="48"/>
        <v>4</v>
      </c>
      <c r="J161">
        <f t="shared" ca="1" si="44"/>
        <v>1</v>
      </c>
      <c r="Q161">
        <f t="shared" ca="1" si="49"/>
        <v>61399</v>
      </c>
      <c r="R161">
        <f t="shared" ca="1" si="50"/>
        <v>5</v>
      </c>
      <c r="S161" t="str">
        <f ca="1">VLOOKUP(R161,$Y$7:$Z$20,2)</f>
        <v>delhi</v>
      </c>
      <c r="T161">
        <f t="shared" ca="1" si="54"/>
        <v>184197</v>
      </c>
      <c r="U161">
        <f t="shared" ca="1" si="51"/>
        <v>168502.56393327366</v>
      </c>
      <c r="V161">
        <f t="shared" ca="1" si="55"/>
        <v>51770.054639532653</v>
      </c>
      <c r="W161">
        <f t="shared" ca="1" si="52"/>
        <v>27564</v>
      </c>
      <c r="X161">
        <f t="shared" ca="1" si="56"/>
        <v>8596.8158799790381</v>
      </c>
      <c r="AA161">
        <f t="shared" ca="1" si="57"/>
        <v>56697.727398693343</v>
      </c>
      <c r="AB161">
        <f t="shared" ca="1" si="58"/>
        <v>292664.78203822597</v>
      </c>
      <c r="AC161">
        <f t="shared" ca="1" si="59"/>
        <v>204663.37981325269</v>
      </c>
      <c r="AD161">
        <f t="shared" ca="1" si="60"/>
        <v>88001.402224973281</v>
      </c>
      <c r="AF161" s="7">
        <f ca="1">IF(Table2[[#This Row],[Column1]]="men",1,0)</f>
        <v>1</v>
      </c>
      <c r="AG161" s="8">
        <f ca="1">IF(Table2[[#This Row],[Column1]]="women",1,0)</f>
        <v>0</v>
      </c>
      <c r="AH161" s="8"/>
      <c r="AI161" s="8"/>
      <c r="AJ161" s="9"/>
      <c r="AM161" s="7">
        <f ca="1">IF(Table2[[#This Row],[Column4]]="teaching",1,0)</f>
        <v>0</v>
      </c>
      <c r="AN161" s="8">
        <f ca="1">IF(Table2[[#This Row],[Column4]]="health",1,0)</f>
        <v>0</v>
      </c>
      <c r="AO161" s="8">
        <f ca="1">IF(Table2[[#This Row],[Column4]]="agriculture",1,0)</f>
        <v>1</v>
      </c>
      <c r="AP161" s="8">
        <f ca="1">IF(Table2[[#This Row],[Column4]]="IT",1,0)</f>
        <v>0</v>
      </c>
      <c r="AQ161" s="8">
        <f ca="1">IF(Table2[[#This Row],[Column4]]="construction",1,0)</f>
        <v>0</v>
      </c>
      <c r="AR161" s="8">
        <f ca="1">IF(Table2[[#This Row],[Column4]]="General work",1,0)</f>
        <v>0</v>
      </c>
      <c r="AS161" s="9"/>
      <c r="AU161" s="17">
        <f ca="1">Table2[[#This Row],[Column20]]/Table2[[#This Row],[Column8]]</f>
        <v>51770.054639532653</v>
      </c>
      <c r="AW161" s="19">
        <f ca="1">IF(Table2[[#This Row],[Column27]]&gt;$AX$7,1,0)</f>
        <v>1</v>
      </c>
      <c r="AY161" s="21">
        <f ca="1">Table2[[#This Row],[Column19]]/Table2[[#This Row],[Column18]]</f>
        <v>0.91479537632683305</v>
      </c>
      <c r="AZ161" s="7">
        <f t="shared" ca="1" si="53"/>
        <v>0</v>
      </c>
      <c r="BA161" s="8"/>
      <c r="BB161" s="7">
        <f ca="1">IF(Table2[[#This Row],[Column17]]="bihar",Table2[[#This Row],[Column15]],0)</f>
        <v>0</v>
      </c>
      <c r="BC161" s="8">
        <f ca="1">IF(Table2[[#This Row],[Column17]]="UP",Table2[[#This Row],[Column15]],0)</f>
        <v>0</v>
      </c>
      <c r="BD161" s="8">
        <f ca="1">IF(Table2[[#This Row],[Column17]]="maharashtra",Table2[[#This Row],[Column15]],0)</f>
        <v>0</v>
      </c>
      <c r="BE161" s="8">
        <f ca="1">IF(Table2[[#This Row],[Column17]]="telangana",Table2[[#This Row],[Column15]],0)</f>
        <v>0</v>
      </c>
      <c r="BF161" s="8">
        <f ca="1">IF(Table2[[#This Row],[Column17]]="delhi",Table2[[#This Row],[Column15]],0)</f>
        <v>61399</v>
      </c>
      <c r="BG161" s="8">
        <f ca="1">IF(Table2[[#This Row],[Column17]]="goa",Table2[[#This Row],[Column15]],0)</f>
        <v>0</v>
      </c>
      <c r="BH161" s="8">
        <f ca="1">IF(Table2[[#This Row],[Column17]]="kolkata",Table2[[#This Row],[Column15]],0)</f>
        <v>0</v>
      </c>
      <c r="BI161" s="8">
        <f ca="1">IF(Table2[[#This Row],[Column17]]="patna",Table2[[#This Row],[Column15]],0)</f>
        <v>0</v>
      </c>
      <c r="BJ161" s="8">
        <f ca="1">IF(Table2[[#This Row],[Column17]]="simultala",Table2[[#This Row],[Column15]],0)</f>
        <v>0</v>
      </c>
      <c r="BK161" s="8">
        <f ca="1">IF(Table2[[#This Row],[Column17]]="panji",Table2[[#This Row],[Column15]],0)</f>
        <v>0</v>
      </c>
      <c r="BL161" s="8">
        <f ca="1">IF(Table2[[#This Row],[Column17]]="bangalore",Table2[[#This Row],[Column15]],0)</f>
        <v>0</v>
      </c>
      <c r="BM161" s="8">
        <f ca="1">IF(Table2[[#This Row],[Column17]]="florida",Table2[[#This Row],[Column15]],0)</f>
        <v>0</v>
      </c>
      <c r="BN161" s="8">
        <f ca="1">IF(Table2[[#This Row],[Column17]]="valmikinagar",Table2[[#This Row],[Column15]],0)</f>
        <v>0</v>
      </c>
      <c r="BO161" s="9">
        <f ca="1">IF(Table2[[#This Row],[Column17]]="gopalganj",Table2[[#This Row],[Column15]],0)</f>
        <v>0</v>
      </c>
      <c r="BP161" s="7">
        <f ca="1">IF(Table2[[#This Row],[Column4]]="teaching",Table2[[#This Row],[Column15]],0)</f>
        <v>0</v>
      </c>
      <c r="BQ161" s="8">
        <f ca="1">IF(Table2[[#This Row],[Column4]]="health",Table2[[#This Row],[Column15]],0)</f>
        <v>0</v>
      </c>
      <c r="BR161" s="8">
        <f ca="1">IF(Table2[[#This Row],[Column4]]="agriculture",Table2[[#This Row],[Column15]],0)</f>
        <v>61399</v>
      </c>
      <c r="BS161" s="8">
        <f ca="1">IF(Table2[[#This Row],[Column4]]="IT",Table2[[#This Row],[Column15]],0)</f>
        <v>0</v>
      </c>
      <c r="BT161" s="8">
        <f ca="1">IF(Table2[[#This Row],[Column4]]="construction",Table2[[#This Row],[Column15]],0)</f>
        <v>0</v>
      </c>
      <c r="BU161" s="9">
        <f ca="1">IF(Table2[[#This Row],[Column4]]="General work",Table2[[#This Row],[Column15]],0)</f>
        <v>0</v>
      </c>
      <c r="BV161" s="19">
        <f ca="1">IF(Table2[[#This Row],[Column27]]&gt;Table2[[#This Row],[Column15]],1,0)</f>
        <v>1</v>
      </c>
      <c r="CC161" s="19">
        <f ca="1">IF(Table2[[#This Row],[Column28]]&gt;$CD$6,Table2[[#This Row],[Column2]],0)</f>
        <v>31</v>
      </c>
    </row>
    <row r="162" spans="2:81" x14ac:dyDescent="0.35">
      <c r="B162">
        <f t="shared" ca="1" si="43"/>
        <v>1</v>
      </c>
      <c r="C162" t="str">
        <f ca="1">IF(B161=1,"men","women")</f>
        <v>women</v>
      </c>
      <c r="D162">
        <f t="shared" ca="1" si="45"/>
        <v>40</v>
      </c>
      <c r="E162">
        <f t="shared" ca="1" si="46"/>
        <v>3</v>
      </c>
      <c r="F162" t="str">
        <f ca="1">VLOOKUP(E162,$K$4:$L$10,2)</f>
        <v>teaching</v>
      </c>
      <c r="G162">
        <f t="shared" ca="1" si="47"/>
        <v>1</v>
      </c>
      <c r="H162" t="str">
        <f ca="1">VLOOKUP(G162,$N$4:$O$9,2)</f>
        <v>high school</v>
      </c>
      <c r="I162">
        <f t="shared" ca="1" si="48"/>
        <v>3</v>
      </c>
      <c r="J162">
        <f t="shared" ca="1" si="44"/>
        <v>1</v>
      </c>
      <c r="Q162">
        <f t="shared" ca="1" si="49"/>
        <v>45184</v>
      </c>
      <c r="R162">
        <f t="shared" ca="1" si="50"/>
        <v>3</v>
      </c>
      <c r="S162" t="str">
        <f ca="1">VLOOKUP(R162,$Y$7:$Z$20,2)</f>
        <v>maharashtra</v>
      </c>
      <c r="T162">
        <f t="shared" ca="1" si="54"/>
        <v>271104</v>
      </c>
      <c r="U162">
        <f t="shared" ca="1" si="51"/>
        <v>230302.60291126487</v>
      </c>
      <c r="V162">
        <f t="shared" ca="1" si="55"/>
        <v>24119.046200179298</v>
      </c>
      <c r="W162">
        <f t="shared" ca="1" si="52"/>
        <v>8504</v>
      </c>
      <c r="X162">
        <f t="shared" ca="1" si="56"/>
        <v>72361.706068728934</v>
      </c>
      <c r="AA162">
        <f t="shared" ca="1" si="57"/>
        <v>56053.323291126711</v>
      </c>
      <c r="AB162">
        <f t="shared" ca="1" si="58"/>
        <v>351276.36949130602</v>
      </c>
      <c r="AC162">
        <f t="shared" ca="1" si="59"/>
        <v>311168.3089799938</v>
      </c>
      <c r="AD162">
        <f t="shared" ca="1" si="60"/>
        <v>40108.060511312215</v>
      </c>
      <c r="AF162" s="7">
        <f ca="1">IF(Table2[[#This Row],[Column1]]="men",1,0)</f>
        <v>0</v>
      </c>
      <c r="AG162" s="8">
        <f ca="1">IF(Table2[[#This Row],[Column1]]="women",1,0)</f>
        <v>1</v>
      </c>
      <c r="AH162" s="8"/>
      <c r="AI162" s="8"/>
      <c r="AJ162" s="9"/>
      <c r="AM162" s="7">
        <f ca="1">IF(Table2[[#This Row],[Column4]]="teaching",1,0)</f>
        <v>1</v>
      </c>
      <c r="AN162" s="8">
        <f ca="1">IF(Table2[[#This Row],[Column4]]="health",1,0)</f>
        <v>0</v>
      </c>
      <c r="AO162" s="8">
        <f ca="1">IF(Table2[[#This Row],[Column4]]="agriculture",1,0)</f>
        <v>0</v>
      </c>
      <c r="AP162" s="8">
        <f ca="1">IF(Table2[[#This Row],[Column4]]="IT",1,0)</f>
        <v>0</v>
      </c>
      <c r="AQ162" s="8">
        <f ca="1">IF(Table2[[#This Row],[Column4]]="construction",1,0)</f>
        <v>0</v>
      </c>
      <c r="AR162" s="8">
        <f ca="1">IF(Table2[[#This Row],[Column4]]="General work",1,0)</f>
        <v>0</v>
      </c>
      <c r="AS162" s="9"/>
      <c r="AU162" s="17">
        <f ca="1">Table2[[#This Row],[Column20]]/Table2[[#This Row],[Column8]]</f>
        <v>24119.046200179298</v>
      </c>
      <c r="AW162" s="19">
        <f ca="1">IF(Table2[[#This Row],[Column27]]&gt;$AX$7,1,0)</f>
        <v>1</v>
      </c>
      <c r="AY162" s="21">
        <f ca="1">Table2[[#This Row],[Column19]]/Table2[[#This Row],[Column18]]</f>
        <v>0.84949909596046114</v>
      </c>
      <c r="AZ162" s="7">
        <f t="shared" ca="1" si="53"/>
        <v>0</v>
      </c>
      <c r="BA162" s="8"/>
      <c r="BB162" s="7">
        <f ca="1">IF(Table2[[#This Row],[Column17]]="bihar",Table2[[#This Row],[Column15]],0)</f>
        <v>0</v>
      </c>
      <c r="BC162" s="8">
        <f ca="1">IF(Table2[[#This Row],[Column17]]="UP",Table2[[#This Row],[Column15]],0)</f>
        <v>0</v>
      </c>
      <c r="BD162" s="8">
        <f ca="1">IF(Table2[[#This Row],[Column17]]="maharashtra",Table2[[#This Row],[Column15]],0)</f>
        <v>45184</v>
      </c>
      <c r="BE162" s="8">
        <f ca="1">IF(Table2[[#This Row],[Column17]]="telangana",Table2[[#This Row],[Column15]],0)</f>
        <v>0</v>
      </c>
      <c r="BF162" s="8">
        <f ca="1">IF(Table2[[#This Row],[Column17]]="delhi",Table2[[#This Row],[Column15]],0)</f>
        <v>0</v>
      </c>
      <c r="BG162" s="8">
        <f ca="1">IF(Table2[[#This Row],[Column17]]="goa",Table2[[#This Row],[Column15]],0)</f>
        <v>0</v>
      </c>
      <c r="BH162" s="8">
        <f ca="1">IF(Table2[[#This Row],[Column17]]="kolkata",Table2[[#This Row],[Column15]],0)</f>
        <v>0</v>
      </c>
      <c r="BI162" s="8">
        <f ca="1">IF(Table2[[#This Row],[Column17]]="patna",Table2[[#This Row],[Column15]],0)</f>
        <v>0</v>
      </c>
      <c r="BJ162" s="8">
        <f ca="1">IF(Table2[[#This Row],[Column17]]="simultala",Table2[[#This Row],[Column15]],0)</f>
        <v>0</v>
      </c>
      <c r="BK162" s="8">
        <f ca="1">IF(Table2[[#This Row],[Column17]]="panji",Table2[[#This Row],[Column15]],0)</f>
        <v>0</v>
      </c>
      <c r="BL162" s="8">
        <f ca="1">IF(Table2[[#This Row],[Column17]]="bangalore",Table2[[#This Row],[Column15]],0)</f>
        <v>0</v>
      </c>
      <c r="BM162" s="8">
        <f ca="1">IF(Table2[[#This Row],[Column17]]="florida",Table2[[#This Row],[Column15]],0)</f>
        <v>0</v>
      </c>
      <c r="BN162" s="8">
        <f ca="1">IF(Table2[[#This Row],[Column17]]="valmikinagar",Table2[[#This Row],[Column15]],0)</f>
        <v>0</v>
      </c>
      <c r="BO162" s="9">
        <f ca="1">IF(Table2[[#This Row],[Column17]]="gopalganj",Table2[[#This Row],[Column15]],0)</f>
        <v>0</v>
      </c>
      <c r="BP162" s="7">
        <f ca="1">IF(Table2[[#This Row],[Column4]]="teaching",Table2[[#This Row],[Column15]],0)</f>
        <v>45184</v>
      </c>
      <c r="BQ162" s="8">
        <f ca="1">IF(Table2[[#This Row],[Column4]]="health",Table2[[#This Row],[Column15]],0)</f>
        <v>0</v>
      </c>
      <c r="BR162" s="8">
        <f ca="1">IF(Table2[[#This Row],[Column4]]="agriculture",Table2[[#This Row],[Column15]],0)</f>
        <v>0</v>
      </c>
      <c r="BS162" s="8">
        <f ca="1">IF(Table2[[#This Row],[Column4]]="IT",Table2[[#This Row],[Column15]],0)</f>
        <v>0</v>
      </c>
      <c r="BT162" s="8">
        <f ca="1">IF(Table2[[#This Row],[Column4]]="construction",Table2[[#This Row],[Column15]],0)</f>
        <v>0</v>
      </c>
      <c r="BU162" s="9">
        <f ca="1">IF(Table2[[#This Row],[Column4]]="General work",Table2[[#This Row],[Column15]],0)</f>
        <v>0</v>
      </c>
      <c r="BV162" s="19">
        <f ca="1">IF(Table2[[#This Row],[Column27]]&gt;Table2[[#This Row],[Column15]],1,0)</f>
        <v>1</v>
      </c>
      <c r="CC162" s="19">
        <f ca="1">IF(Table2[[#This Row],[Column28]]&gt;$CD$6,Table2[[#This Row],[Column2]],0)</f>
        <v>40</v>
      </c>
    </row>
    <row r="163" spans="2:81" x14ac:dyDescent="0.35">
      <c r="B163">
        <f t="shared" ca="1" si="43"/>
        <v>2</v>
      </c>
      <c r="C163" t="str">
        <f ca="1">IF(B162=1,"men","women")</f>
        <v>men</v>
      </c>
      <c r="D163">
        <f t="shared" ca="1" si="45"/>
        <v>35</v>
      </c>
      <c r="E163">
        <f t="shared" ca="1" si="46"/>
        <v>1</v>
      </c>
      <c r="F163" t="str">
        <f ca="1">VLOOKUP(E163,$K$4:$L$10,2)</f>
        <v xml:space="preserve">health </v>
      </c>
      <c r="G163">
        <f t="shared" ca="1" si="47"/>
        <v>3</v>
      </c>
      <c r="H163" t="str">
        <f ca="1">VLOOKUP(G163,$N$4:$O$9,2)</f>
        <v>university</v>
      </c>
      <c r="I163">
        <f t="shared" ca="1" si="48"/>
        <v>4</v>
      </c>
      <c r="J163">
        <f t="shared" ca="1" si="44"/>
        <v>2</v>
      </c>
      <c r="Q163">
        <f t="shared" ca="1" si="49"/>
        <v>77295</v>
      </c>
      <c r="R163">
        <f t="shared" ca="1" si="50"/>
        <v>9</v>
      </c>
      <c r="S163" t="str">
        <f ca="1">VLOOKUP(R163,$Y$7:$Z$20,2)</f>
        <v>simultala</v>
      </c>
      <c r="T163">
        <f t="shared" ca="1" si="54"/>
        <v>463770</v>
      </c>
      <c r="U163">
        <f t="shared" ca="1" si="51"/>
        <v>105150.09347420807</v>
      </c>
      <c r="V163">
        <f t="shared" ca="1" si="55"/>
        <v>134848.58369017139</v>
      </c>
      <c r="W163">
        <f t="shared" ca="1" si="52"/>
        <v>129176</v>
      </c>
      <c r="X163">
        <f t="shared" ca="1" si="56"/>
        <v>103957.77722754773</v>
      </c>
      <c r="AA163">
        <f t="shared" ca="1" si="57"/>
        <v>32699.759594934352</v>
      </c>
      <c r="AB163">
        <f t="shared" ca="1" si="58"/>
        <v>631318.34328510566</v>
      </c>
      <c r="AC163">
        <f t="shared" ca="1" si="59"/>
        <v>338283.8707017558</v>
      </c>
      <c r="AD163">
        <f t="shared" ca="1" si="60"/>
        <v>293034.47258334985</v>
      </c>
      <c r="AF163" s="7">
        <f ca="1">IF(Table2[[#This Row],[Column1]]="men",1,0)</f>
        <v>1</v>
      </c>
      <c r="AG163" s="8">
        <f ca="1">IF(Table2[[#This Row],[Column1]]="women",1,0)</f>
        <v>0</v>
      </c>
      <c r="AH163" s="8"/>
      <c r="AI163" s="8"/>
      <c r="AJ163" s="9"/>
      <c r="AM163" s="7">
        <f ca="1">IF(Table2[[#This Row],[Column4]]="teaching",1,0)</f>
        <v>0</v>
      </c>
      <c r="AN163" s="8">
        <f ca="1">IF(Table2[[#This Row],[Column4]]="health",1,0)</f>
        <v>0</v>
      </c>
      <c r="AO163" s="8">
        <f ca="1">IF(Table2[[#This Row],[Column4]]="agriculture",1,0)</f>
        <v>0</v>
      </c>
      <c r="AP163" s="8">
        <f ca="1">IF(Table2[[#This Row],[Column4]]="IT",1,0)</f>
        <v>0</v>
      </c>
      <c r="AQ163" s="8">
        <f ca="1">IF(Table2[[#This Row],[Column4]]="construction",1,0)</f>
        <v>0</v>
      </c>
      <c r="AR163" s="8">
        <f ca="1">IF(Table2[[#This Row],[Column4]]="General work",1,0)</f>
        <v>0</v>
      </c>
      <c r="AS163" s="9"/>
      <c r="AU163" s="17">
        <f ca="1">Table2[[#This Row],[Column20]]/Table2[[#This Row],[Column8]]</f>
        <v>67424.291845085696</v>
      </c>
      <c r="AW163" s="19">
        <f ca="1">IF(Table2[[#This Row],[Column27]]&gt;$AX$7,1,0)</f>
        <v>1</v>
      </c>
      <c r="AY163" s="21">
        <f ca="1">Table2[[#This Row],[Column19]]/Table2[[#This Row],[Column18]]</f>
        <v>0.22672896796732878</v>
      </c>
      <c r="AZ163" s="7">
        <f t="shared" ca="1" si="53"/>
        <v>0</v>
      </c>
      <c r="BA163" s="8"/>
      <c r="BB163" s="7">
        <f ca="1">IF(Table2[[#This Row],[Column17]]="bihar",Table2[[#This Row],[Column15]],0)</f>
        <v>0</v>
      </c>
      <c r="BC163" s="8">
        <f ca="1">IF(Table2[[#This Row],[Column17]]="UP",Table2[[#This Row],[Column15]],0)</f>
        <v>0</v>
      </c>
      <c r="BD163" s="8">
        <f ca="1">IF(Table2[[#This Row],[Column17]]="maharashtra",Table2[[#This Row],[Column15]],0)</f>
        <v>0</v>
      </c>
      <c r="BE163" s="8">
        <f ca="1">IF(Table2[[#This Row],[Column17]]="telangana",Table2[[#This Row],[Column15]],0)</f>
        <v>0</v>
      </c>
      <c r="BF163" s="8">
        <f ca="1">IF(Table2[[#This Row],[Column17]]="delhi",Table2[[#This Row],[Column15]],0)</f>
        <v>0</v>
      </c>
      <c r="BG163" s="8">
        <f ca="1">IF(Table2[[#This Row],[Column17]]="goa",Table2[[#This Row],[Column15]],0)</f>
        <v>0</v>
      </c>
      <c r="BH163" s="8">
        <f ca="1">IF(Table2[[#This Row],[Column17]]="kolkata",Table2[[#This Row],[Column15]],0)</f>
        <v>0</v>
      </c>
      <c r="BI163" s="8">
        <f ca="1">IF(Table2[[#This Row],[Column17]]="patna",Table2[[#This Row],[Column15]],0)</f>
        <v>0</v>
      </c>
      <c r="BJ163" s="8">
        <f ca="1">IF(Table2[[#This Row],[Column17]]="simultala",Table2[[#This Row],[Column15]],0)</f>
        <v>77295</v>
      </c>
      <c r="BK163" s="8">
        <f ca="1">IF(Table2[[#This Row],[Column17]]="panji",Table2[[#This Row],[Column15]],0)</f>
        <v>0</v>
      </c>
      <c r="BL163" s="8">
        <f ca="1">IF(Table2[[#This Row],[Column17]]="bangalore",Table2[[#This Row],[Column15]],0)</f>
        <v>0</v>
      </c>
      <c r="BM163" s="8">
        <f ca="1">IF(Table2[[#This Row],[Column17]]="florida",Table2[[#This Row],[Column15]],0)</f>
        <v>0</v>
      </c>
      <c r="BN163" s="8">
        <f ca="1">IF(Table2[[#This Row],[Column17]]="valmikinagar",Table2[[#This Row],[Column15]],0)</f>
        <v>0</v>
      </c>
      <c r="BO163" s="9">
        <f ca="1">IF(Table2[[#This Row],[Column17]]="gopalganj",Table2[[#This Row],[Column15]],0)</f>
        <v>0</v>
      </c>
      <c r="BP163" s="7">
        <f ca="1">IF(Table2[[#This Row],[Column4]]="teaching",Table2[[#This Row],[Column15]],0)</f>
        <v>0</v>
      </c>
      <c r="BQ163" s="8">
        <f ca="1">IF(Table2[[#This Row],[Column4]]="health",Table2[[#This Row],[Column15]],0)</f>
        <v>0</v>
      </c>
      <c r="BR163" s="8">
        <f ca="1">IF(Table2[[#This Row],[Column4]]="agriculture",Table2[[#This Row],[Column15]],0)</f>
        <v>0</v>
      </c>
      <c r="BS163" s="8">
        <f ca="1">IF(Table2[[#This Row],[Column4]]="IT",Table2[[#This Row],[Column15]],0)</f>
        <v>0</v>
      </c>
      <c r="BT163" s="8">
        <f ca="1">IF(Table2[[#This Row],[Column4]]="construction",Table2[[#This Row],[Column15]],0)</f>
        <v>0</v>
      </c>
      <c r="BU163" s="9">
        <f ca="1">IF(Table2[[#This Row],[Column4]]="General work",Table2[[#This Row],[Column15]],0)</f>
        <v>0</v>
      </c>
      <c r="BV163" s="19">
        <f ca="1">IF(Table2[[#This Row],[Column27]]&gt;Table2[[#This Row],[Column15]],1,0)</f>
        <v>1</v>
      </c>
      <c r="CC163" s="19">
        <f ca="1">IF(Table2[[#This Row],[Column28]]&gt;$CD$6,Table2[[#This Row],[Column2]],0)</f>
        <v>35</v>
      </c>
    </row>
    <row r="164" spans="2:81" x14ac:dyDescent="0.35">
      <c r="B164">
        <f t="shared" ca="1" si="43"/>
        <v>2</v>
      </c>
      <c r="C164" t="str">
        <f ca="1">IF(B163=1,"men","women")</f>
        <v>women</v>
      </c>
      <c r="D164">
        <f t="shared" ca="1" si="45"/>
        <v>28</v>
      </c>
      <c r="E164">
        <f t="shared" ca="1" si="46"/>
        <v>5</v>
      </c>
      <c r="F164" t="str">
        <f ca="1">VLOOKUP(E164,$K$4:$L$10,2)</f>
        <v>General work</v>
      </c>
      <c r="G164">
        <f t="shared" ca="1" si="47"/>
        <v>5</v>
      </c>
      <c r="H164" t="str">
        <f ca="1">VLOOKUP(G164,$N$4:$O$9,2)</f>
        <v>other</v>
      </c>
      <c r="I164">
        <f t="shared" ca="1" si="48"/>
        <v>0</v>
      </c>
      <c r="J164">
        <f t="shared" ca="1" si="44"/>
        <v>3</v>
      </c>
      <c r="Q164">
        <f t="shared" ca="1" si="49"/>
        <v>36132</v>
      </c>
      <c r="R164">
        <f t="shared" ca="1" si="50"/>
        <v>2</v>
      </c>
      <c r="S164" t="str">
        <f ca="1">VLOOKUP(R164,$Y$7:$Z$20,2)</f>
        <v>up</v>
      </c>
      <c r="T164">
        <f t="shared" ca="1" si="54"/>
        <v>108396</v>
      </c>
      <c r="U164">
        <f t="shared" ca="1" si="51"/>
        <v>47837.563027569784</v>
      </c>
      <c r="V164">
        <f t="shared" ca="1" si="55"/>
        <v>45774.128535238291</v>
      </c>
      <c r="W164">
        <f t="shared" ca="1" si="52"/>
        <v>16797</v>
      </c>
      <c r="X164">
        <f t="shared" ca="1" si="56"/>
        <v>67528.86932342581</v>
      </c>
      <c r="AA164">
        <f t="shared" ca="1" si="57"/>
        <v>35348.679256035066</v>
      </c>
      <c r="AB164">
        <f t="shared" ca="1" si="58"/>
        <v>189518.80779127337</v>
      </c>
      <c r="AC164">
        <f t="shared" ca="1" si="59"/>
        <v>132163.4323509956</v>
      </c>
      <c r="AD164">
        <f t="shared" ca="1" si="60"/>
        <v>57355.37544027777</v>
      </c>
      <c r="AF164" s="7">
        <f ca="1">IF(Table2[[#This Row],[Column1]]="men",1,0)</f>
        <v>0</v>
      </c>
      <c r="AG164" s="8">
        <f ca="1">IF(Table2[[#This Row],[Column1]]="women",1,0)</f>
        <v>1</v>
      </c>
      <c r="AH164" s="8"/>
      <c r="AI164" s="8"/>
      <c r="AJ164" s="9"/>
      <c r="AM164" s="7">
        <f ca="1">IF(Table2[[#This Row],[Column4]]="teaching",1,0)</f>
        <v>0</v>
      </c>
      <c r="AN164" s="8">
        <f ca="1">IF(Table2[[#This Row],[Column4]]="health",1,0)</f>
        <v>0</v>
      </c>
      <c r="AO164" s="8">
        <f ca="1">IF(Table2[[#This Row],[Column4]]="agriculture",1,0)</f>
        <v>0</v>
      </c>
      <c r="AP164" s="8">
        <f ca="1">IF(Table2[[#This Row],[Column4]]="IT",1,0)</f>
        <v>0</v>
      </c>
      <c r="AQ164" s="8">
        <f ca="1">IF(Table2[[#This Row],[Column4]]="construction",1,0)</f>
        <v>0</v>
      </c>
      <c r="AR164" s="8">
        <f ca="1">IF(Table2[[#This Row],[Column4]]="General work",1,0)</f>
        <v>1</v>
      </c>
      <c r="AS164" s="9"/>
      <c r="AU164" s="17">
        <f ca="1">Table2[[#This Row],[Column20]]/Table2[[#This Row],[Column8]]</f>
        <v>15258.04284507943</v>
      </c>
      <c r="AW164" s="19">
        <f ca="1">IF(Table2[[#This Row],[Column27]]&gt;$AX$7,1,0)</f>
        <v>1</v>
      </c>
      <c r="AY164" s="21">
        <f ca="1">Table2[[#This Row],[Column19]]/Table2[[#This Row],[Column18]]</f>
        <v>0.4413222169413058</v>
      </c>
      <c r="AZ164" s="7">
        <f t="shared" ca="1" si="53"/>
        <v>0</v>
      </c>
      <c r="BA164" s="8"/>
      <c r="BB164" s="7">
        <f ca="1">IF(Table2[[#This Row],[Column17]]="bihar",Table2[[#This Row],[Column15]],0)</f>
        <v>0</v>
      </c>
      <c r="BC164" s="8">
        <f ca="1">IF(Table2[[#This Row],[Column17]]="UP",Table2[[#This Row],[Column15]],0)</f>
        <v>36132</v>
      </c>
      <c r="BD164" s="8">
        <f ca="1">IF(Table2[[#This Row],[Column17]]="maharashtra",Table2[[#This Row],[Column15]],0)</f>
        <v>0</v>
      </c>
      <c r="BE164" s="8">
        <f ca="1">IF(Table2[[#This Row],[Column17]]="telangana",Table2[[#This Row],[Column15]],0)</f>
        <v>0</v>
      </c>
      <c r="BF164" s="8">
        <f ca="1">IF(Table2[[#This Row],[Column17]]="delhi",Table2[[#This Row],[Column15]],0)</f>
        <v>0</v>
      </c>
      <c r="BG164" s="8">
        <f ca="1">IF(Table2[[#This Row],[Column17]]="goa",Table2[[#This Row],[Column15]],0)</f>
        <v>0</v>
      </c>
      <c r="BH164" s="8">
        <f ca="1">IF(Table2[[#This Row],[Column17]]="kolkata",Table2[[#This Row],[Column15]],0)</f>
        <v>0</v>
      </c>
      <c r="BI164" s="8">
        <f ca="1">IF(Table2[[#This Row],[Column17]]="patna",Table2[[#This Row],[Column15]],0)</f>
        <v>0</v>
      </c>
      <c r="BJ164" s="8">
        <f ca="1">IF(Table2[[#This Row],[Column17]]="simultala",Table2[[#This Row],[Column15]],0)</f>
        <v>0</v>
      </c>
      <c r="BK164" s="8">
        <f ca="1">IF(Table2[[#This Row],[Column17]]="panji",Table2[[#This Row],[Column15]],0)</f>
        <v>0</v>
      </c>
      <c r="BL164" s="8">
        <f ca="1">IF(Table2[[#This Row],[Column17]]="bangalore",Table2[[#This Row],[Column15]],0)</f>
        <v>0</v>
      </c>
      <c r="BM164" s="8">
        <f ca="1">IF(Table2[[#This Row],[Column17]]="florida",Table2[[#This Row],[Column15]],0)</f>
        <v>0</v>
      </c>
      <c r="BN164" s="8">
        <f ca="1">IF(Table2[[#This Row],[Column17]]="valmikinagar",Table2[[#This Row],[Column15]],0)</f>
        <v>0</v>
      </c>
      <c r="BO164" s="9">
        <f ca="1">IF(Table2[[#This Row],[Column17]]="gopalganj",Table2[[#This Row],[Column15]],0)</f>
        <v>0</v>
      </c>
      <c r="BP164" s="7">
        <f ca="1">IF(Table2[[#This Row],[Column4]]="teaching",Table2[[#This Row],[Column15]],0)</f>
        <v>0</v>
      </c>
      <c r="BQ164" s="8">
        <f ca="1">IF(Table2[[#This Row],[Column4]]="health",Table2[[#This Row],[Column15]],0)</f>
        <v>0</v>
      </c>
      <c r="BR164" s="8">
        <f ca="1">IF(Table2[[#This Row],[Column4]]="agriculture",Table2[[#This Row],[Column15]],0)</f>
        <v>0</v>
      </c>
      <c r="BS164" s="8">
        <f ca="1">IF(Table2[[#This Row],[Column4]]="IT",Table2[[#This Row],[Column15]],0)</f>
        <v>0</v>
      </c>
      <c r="BT164" s="8">
        <f ca="1">IF(Table2[[#This Row],[Column4]]="construction",Table2[[#This Row],[Column15]],0)</f>
        <v>0</v>
      </c>
      <c r="BU164" s="9">
        <f ca="1">IF(Table2[[#This Row],[Column4]]="General work",Table2[[#This Row],[Column15]],0)</f>
        <v>36132</v>
      </c>
      <c r="BV164" s="19">
        <f ca="1">IF(Table2[[#This Row],[Column27]]&gt;Table2[[#This Row],[Column15]],1,0)</f>
        <v>1</v>
      </c>
      <c r="CC164" s="19">
        <f ca="1">IF(Table2[[#This Row],[Column28]]&gt;$CD$6,Table2[[#This Row],[Column2]],0)</f>
        <v>28</v>
      </c>
    </row>
    <row r="165" spans="2:81" x14ac:dyDescent="0.35">
      <c r="B165">
        <f t="shared" ca="1" si="43"/>
        <v>1</v>
      </c>
      <c r="C165" t="str">
        <f ca="1">IF(B164=1,"men","women")</f>
        <v>women</v>
      </c>
      <c r="D165">
        <f t="shared" ca="1" si="45"/>
        <v>33</v>
      </c>
      <c r="E165">
        <f t="shared" ca="1" si="46"/>
        <v>4</v>
      </c>
      <c r="F165" t="str">
        <f ca="1">VLOOKUP(E165,$K$4:$L$10,2)</f>
        <v>IT</v>
      </c>
      <c r="G165">
        <f t="shared" ca="1" si="47"/>
        <v>2</v>
      </c>
      <c r="H165" t="str">
        <f ca="1">VLOOKUP(G165,$N$4:$O$9,2)</f>
        <v>college</v>
      </c>
      <c r="I165">
        <f t="shared" ca="1" si="48"/>
        <v>2</v>
      </c>
      <c r="J165">
        <f t="shared" ca="1" si="44"/>
        <v>3</v>
      </c>
      <c r="Q165">
        <f t="shared" ca="1" si="49"/>
        <v>42096</v>
      </c>
      <c r="R165">
        <f t="shared" ca="1" si="50"/>
        <v>7</v>
      </c>
      <c r="S165" t="str">
        <f ca="1">VLOOKUP(R165,$Y$7:$Z$20,2)</f>
        <v>kolkata</v>
      </c>
      <c r="T165">
        <f t="shared" ca="1" si="54"/>
        <v>168384</v>
      </c>
      <c r="U165">
        <f t="shared" ca="1" si="51"/>
        <v>93337.907240547182</v>
      </c>
      <c r="V165">
        <f t="shared" ca="1" si="55"/>
        <v>92660.86097122138</v>
      </c>
      <c r="W165">
        <f t="shared" ca="1" si="52"/>
        <v>86834</v>
      </c>
      <c r="X165">
        <f t="shared" ca="1" si="56"/>
        <v>56.075306703727449</v>
      </c>
      <c r="AA165">
        <f t="shared" ca="1" si="57"/>
        <v>32370.816942269372</v>
      </c>
      <c r="AB165">
        <f t="shared" ca="1" si="58"/>
        <v>293415.67791349074</v>
      </c>
      <c r="AC165">
        <f t="shared" ca="1" si="59"/>
        <v>180227.9825472509</v>
      </c>
      <c r="AD165">
        <f t="shared" ca="1" si="60"/>
        <v>113187.69536623984</v>
      </c>
      <c r="AF165" s="7">
        <f ca="1">IF(Table2[[#This Row],[Column1]]="men",1,0)</f>
        <v>0</v>
      </c>
      <c r="AG165" s="8">
        <f ca="1">IF(Table2[[#This Row],[Column1]]="women",1,0)</f>
        <v>1</v>
      </c>
      <c r="AH165" s="8"/>
      <c r="AI165" s="8"/>
      <c r="AJ165" s="9"/>
      <c r="AM165" s="7">
        <f ca="1">IF(Table2[[#This Row],[Column4]]="teaching",1,0)</f>
        <v>0</v>
      </c>
      <c r="AN165" s="8">
        <f ca="1">IF(Table2[[#This Row],[Column4]]="health",1,0)</f>
        <v>0</v>
      </c>
      <c r="AO165" s="8">
        <f ca="1">IF(Table2[[#This Row],[Column4]]="agriculture",1,0)</f>
        <v>0</v>
      </c>
      <c r="AP165" s="8">
        <f ca="1">IF(Table2[[#This Row],[Column4]]="IT",1,0)</f>
        <v>1</v>
      </c>
      <c r="AQ165" s="8">
        <f ca="1">IF(Table2[[#This Row],[Column4]]="construction",1,0)</f>
        <v>0</v>
      </c>
      <c r="AR165" s="8">
        <f ca="1">IF(Table2[[#This Row],[Column4]]="General work",1,0)</f>
        <v>0</v>
      </c>
      <c r="AS165" s="9"/>
      <c r="AU165" s="17">
        <f ca="1">Table2[[#This Row],[Column20]]/Table2[[#This Row],[Column8]]</f>
        <v>30886.953657073795</v>
      </c>
      <c r="AW165" s="19">
        <f ca="1">IF(Table2[[#This Row],[Column27]]&gt;$AX$7,1,0)</f>
        <v>1</v>
      </c>
      <c r="AY165" s="21">
        <f ca="1">Table2[[#This Row],[Column19]]/Table2[[#This Row],[Column18]]</f>
        <v>0.5543157737109653</v>
      </c>
      <c r="AZ165" s="7">
        <f t="shared" ca="1" si="53"/>
        <v>0</v>
      </c>
      <c r="BA165" s="8"/>
      <c r="BB165" s="7">
        <f ca="1">IF(Table2[[#This Row],[Column17]]="bihar",Table2[[#This Row],[Column15]],0)</f>
        <v>0</v>
      </c>
      <c r="BC165" s="8">
        <f ca="1">IF(Table2[[#This Row],[Column17]]="UP",Table2[[#This Row],[Column15]],0)</f>
        <v>0</v>
      </c>
      <c r="BD165" s="8">
        <f ca="1">IF(Table2[[#This Row],[Column17]]="maharashtra",Table2[[#This Row],[Column15]],0)</f>
        <v>0</v>
      </c>
      <c r="BE165" s="8">
        <f ca="1">IF(Table2[[#This Row],[Column17]]="telangana",Table2[[#This Row],[Column15]],0)</f>
        <v>0</v>
      </c>
      <c r="BF165" s="8">
        <f ca="1">IF(Table2[[#This Row],[Column17]]="delhi",Table2[[#This Row],[Column15]],0)</f>
        <v>0</v>
      </c>
      <c r="BG165" s="8">
        <f ca="1">IF(Table2[[#This Row],[Column17]]="goa",Table2[[#This Row],[Column15]],0)</f>
        <v>0</v>
      </c>
      <c r="BH165" s="8">
        <f ca="1">IF(Table2[[#This Row],[Column17]]="kolkata",Table2[[#This Row],[Column15]],0)</f>
        <v>42096</v>
      </c>
      <c r="BI165" s="8">
        <f ca="1">IF(Table2[[#This Row],[Column17]]="patna",Table2[[#This Row],[Column15]],0)</f>
        <v>0</v>
      </c>
      <c r="BJ165" s="8">
        <f ca="1">IF(Table2[[#This Row],[Column17]]="simultala",Table2[[#This Row],[Column15]],0)</f>
        <v>0</v>
      </c>
      <c r="BK165" s="8">
        <f ca="1">IF(Table2[[#This Row],[Column17]]="panji",Table2[[#This Row],[Column15]],0)</f>
        <v>0</v>
      </c>
      <c r="BL165" s="8">
        <f ca="1">IF(Table2[[#This Row],[Column17]]="bangalore",Table2[[#This Row],[Column15]],0)</f>
        <v>0</v>
      </c>
      <c r="BM165" s="8">
        <f ca="1">IF(Table2[[#This Row],[Column17]]="florida",Table2[[#This Row],[Column15]],0)</f>
        <v>0</v>
      </c>
      <c r="BN165" s="8">
        <f ca="1">IF(Table2[[#This Row],[Column17]]="valmikinagar",Table2[[#This Row],[Column15]],0)</f>
        <v>0</v>
      </c>
      <c r="BO165" s="9">
        <f ca="1">IF(Table2[[#This Row],[Column17]]="gopalganj",Table2[[#This Row],[Column15]],0)</f>
        <v>0</v>
      </c>
      <c r="BP165" s="7">
        <f ca="1">IF(Table2[[#This Row],[Column4]]="teaching",Table2[[#This Row],[Column15]],0)</f>
        <v>0</v>
      </c>
      <c r="BQ165" s="8">
        <f ca="1">IF(Table2[[#This Row],[Column4]]="health",Table2[[#This Row],[Column15]],0)</f>
        <v>0</v>
      </c>
      <c r="BR165" s="8">
        <f ca="1">IF(Table2[[#This Row],[Column4]]="agriculture",Table2[[#This Row],[Column15]],0)</f>
        <v>0</v>
      </c>
      <c r="BS165" s="8">
        <f ca="1">IF(Table2[[#This Row],[Column4]]="IT",Table2[[#This Row],[Column15]],0)</f>
        <v>42096</v>
      </c>
      <c r="BT165" s="8">
        <f ca="1">IF(Table2[[#This Row],[Column4]]="construction",Table2[[#This Row],[Column15]],0)</f>
        <v>0</v>
      </c>
      <c r="BU165" s="9">
        <f ca="1">IF(Table2[[#This Row],[Column4]]="General work",Table2[[#This Row],[Column15]],0)</f>
        <v>0</v>
      </c>
      <c r="BV165" s="19">
        <f ca="1">IF(Table2[[#This Row],[Column27]]&gt;Table2[[#This Row],[Column15]],1,0)</f>
        <v>1</v>
      </c>
      <c r="CC165" s="19">
        <f ca="1">IF(Table2[[#This Row],[Column28]]&gt;$CD$6,Table2[[#This Row],[Column2]],0)</f>
        <v>33</v>
      </c>
    </row>
    <row r="166" spans="2:81" x14ac:dyDescent="0.35">
      <c r="B166">
        <f t="shared" ca="1" si="43"/>
        <v>2</v>
      </c>
      <c r="C166" t="str">
        <f ca="1">IF(B165=1,"men","women")</f>
        <v>men</v>
      </c>
      <c r="D166">
        <f t="shared" ca="1" si="45"/>
        <v>33</v>
      </c>
      <c r="E166">
        <f t="shared" ca="1" si="46"/>
        <v>3</v>
      </c>
      <c r="F166" t="str">
        <f ca="1">VLOOKUP(E166,$K$4:$L$10,2)</f>
        <v>teaching</v>
      </c>
      <c r="G166">
        <f t="shared" ca="1" si="47"/>
        <v>3</v>
      </c>
      <c r="H166" t="str">
        <f ca="1">VLOOKUP(G166,$N$4:$O$9,2)</f>
        <v>university</v>
      </c>
      <c r="I166">
        <f t="shared" ca="1" si="48"/>
        <v>1</v>
      </c>
      <c r="J166">
        <f t="shared" ca="1" si="44"/>
        <v>3</v>
      </c>
      <c r="Q166">
        <f t="shared" ca="1" si="49"/>
        <v>32051</v>
      </c>
      <c r="R166">
        <f t="shared" ca="1" si="50"/>
        <v>14</v>
      </c>
      <c r="S166" t="str">
        <f ca="1">VLOOKUP(R166,$Y$7:$Z$20,2)</f>
        <v>gopalganj</v>
      </c>
      <c r="T166">
        <f t="shared" ca="1" si="54"/>
        <v>96153</v>
      </c>
      <c r="U166">
        <f t="shared" ca="1" si="51"/>
        <v>31369.013076277461</v>
      </c>
      <c r="V166">
        <f t="shared" ca="1" si="55"/>
        <v>61091.952388987112</v>
      </c>
      <c r="W166">
        <f t="shared" ca="1" si="52"/>
        <v>17838</v>
      </c>
      <c r="X166">
        <f t="shared" ca="1" si="56"/>
        <v>17575.482663563813</v>
      </c>
      <c r="AA166">
        <f t="shared" ca="1" si="57"/>
        <v>46882.18577738649</v>
      </c>
      <c r="AB166">
        <f t="shared" ca="1" si="58"/>
        <v>204127.1381663736</v>
      </c>
      <c r="AC166">
        <f t="shared" ca="1" si="59"/>
        <v>66782.495739841281</v>
      </c>
      <c r="AD166">
        <f t="shared" ca="1" si="60"/>
        <v>137344.64242653231</v>
      </c>
      <c r="AF166" s="7">
        <f ca="1">IF(Table2[[#This Row],[Column1]]="men",1,0)</f>
        <v>1</v>
      </c>
      <c r="AG166" s="8">
        <f ca="1">IF(Table2[[#This Row],[Column1]]="women",1,0)</f>
        <v>0</v>
      </c>
      <c r="AH166" s="8"/>
      <c r="AI166" s="8"/>
      <c r="AJ166" s="9"/>
      <c r="AM166" s="7">
        <f ca="1">IF(Table2[[#This Row],[Column4]]="teaching",1,0)</f>
        <v>1</v>
      </c>
      <c r="AN166" s="8">
        <f ca="1">IF(Table2[[#This Row],[Column4]]="health",1,0)</f>
        <v>0</v>
      </c>
      <c r="AO166" s="8">
        <f ca="1">IF(Table2[[#This Row],[Column4]]="agriculture",1,0)</f>
        <v>0</v>
      </c>
      <c r="AP166" s="8">
        <f ca="1">IF(Table2[[#This Row],[Column4]]="IT",1,0)</f>
        <v>0</v>
      </c>
      <c r="AQ166" s="8">
        <f ca="1">IF(Table2[[#This Row],[Column4]]="construction",1,0)</f>
        <v>0</v>
      </c>
      <c r="AR166" s="8">
        <f ca="1">IF(Table2[[#This Row],[Column4]]="General work",1,0)</f>
        <v>0</v>
      </c>
      <c r="AS166" s="9"/>
      <c r="AU166" s="17">
        <f ca="1">Table2[[#This Row],[Column20]]/Table2[[#This Row],[Column8]]</f>
        <v>20363.984129662371</v>
      </c>
      <c r="AW166" s="19">
        <f ca="1">IF(Table2[[#This Row],[Column27]]&gt;$AX$7,1,0)</f>
        <v>0</v>
      </c>
      <c r="AY166" s="21">
        <f ca="1">Table2[[#This Row],[Column19]]/Table2[[#This Row],[Column18]]</f>
        <v>0.3262406069106264</v>
      </c>
      <c r="AZ166" s="7">
        <f t="shared" ca="1" si="53"/>
        <v>0</v>
      </c>
      <c r="BA166" s="8"/>
      <c r="BB166" s="7">
        <f ca="1">IF(Table2[[#This Row],[Column17]]="bihar",Table2[[#This Row],[Column15]],0)</f>
        <v>0</v>
      </c>
      <c r="BC166" s="8">
        <f ca="1">IF(Table2[[#This Row],[Column17]]="UP",Table2[[#This Row],[Column15]],0)</f>
        <v>0</v>
      </c>
      <c r="BD166" s="8">
        <f ca="1">IF(Table2[[#This Row],[Column17]]="maharashtra",Table2[[#This Row],[Column15]],0)</f>
        <v>0</v>
      </c>
      <c r="BE166" s="8">
        <f ca="1">IF(Table2[[#This Row],[Column17]]="telangana",Table2[[#This Row],[Column15]],0)</f>
        <v>0</v>
      </c>
      <c r="BF166" s="8">
        <f ca="1">IF(Table2[[#This Row],[Column17]]="delhi",Table2[[#This Row],[Column15]],0)</f>
        <v>0</v>
      </c>
      <c r="BG166" s="8">
        <f ca="1">IF(Table2[[#This Row],[Column17]]="goa",Table2[[#This Row],[Column15]],0)</f>
        <v>0</v>
      </c>
      <c r="BH166" s="8">
        <f ca="1">IF(Table2[[#This Row],[Column17]]="kolkata",Table2[[#This Row],[Column15]],0)</f>
        <v>0</v>
      </c>
      <c r="BI166" s="8">
        <f ca="1">IF(Table2[[#This Row],[Column17]]="patna",Table2[[#This Row],[Column15]],0)</f>
        <v>0</v>
      </c>
      <c r="BJ166" s="8">
        <f ca="1">IF(Table2[[#This Row],[Column17]]="simultala",Table2[[#This Row],[Column15]],0)</f>
        <v>0</v>
      </c>
      <c r="BK166" s="8">
        <f ca="1">IF(Table2[[#This Row],[Column17]]="panji",Table2[[#This Row],[Column15]],0)</f>
        <v>0</v>
      </c>
      <c r="BL166" s="8">
        <f ca="1">IF(Table2[[#This Row],[Column17]]="bangalore",Table2[[#This Row],[Column15]],0)</f>
        <v>0</v>
      </c>
      <c r="BM166" s="8">
        <f ca="1">IF(Table2[[#This Row],[Column17]]="florida",Table2[[#This Row],[Column15]],0)</f>
        <v>0</v>
      </c>
      <c r="BN166" s="8">
        <f ca="1">IF(Table2[[#This Row],[Column17]]="valmikinagar",Table2[[#This Row],[Column15]],0)</f>
        <v>0</v>
      </c>
      <c r="BO166" s="9">
        <f ca="1">IF(Table2[[#This Row],[Column17]]="gopalganj",Table2[[#This Row],[Column15]],0)</f>
        <v>32051</v>
      </c>
      <c r="BP166" s="7">
        <f ca="1">IF(Table2[[#This Row],[Column4]]="teaching",Table2[[#This Row],[Column15]],0)</f>
        <v>32051</v>
      </c>
      <c r="BQ166" s="8">
        <f ca="1">IF(Table2[[#This Row],[Column4]]="health",Table2[[#This Row],[Column15]],0)</f>
        <v>0</v>
      </c>
      <c r="BR166" s="8">
        <f ca="1">IF(Table2[[#This Row],[Column4]]="agriculture",Table2[[#This Row],[Column15]],0)</f>
        <v>0</v>
      </c>
      <c r="BS166" s="8">
        <f ca="1">IF(Table2[[#This Row],[Column4]]="IT",Table2[[#This Row],[Column15]],0)</f>
        <v>0</v>
      </c>
      <c r="BT166" s="8">
        <f ca="1">IF(Table2[[#This Row],[Column4]]="construction",Table2[[#This Row],[Column15]],0)</f>
        <v>0</v>
      </c>
      <c r="BU166" s="9">
        <f ca="1">IF(Table2[[#This Row],[Column4]]="General work",Table2[[#This Row],[Column15]],0)</f>
        <v>0</v>
      </c>
      <c r="BV166" s="19">
        <f ca="1">IF(Table2[[#This Row],[Column27]]&gt;Table2[[#This Row],[Column15]],1,0)</f>
        <v>1</v>
      </c>
      <c r="CC166" s="19">
        <f ca="1">IF(Table2[[#This Row],[Column28]]&gt;$CD$6,Table2[[#This Row],[Column2]],0)</f>
        <v>33</v>
      </c>
    </row>
    <row r="167" spans="2:81" x14ac:dyDescent="0.35">
      <c r="B167">
        <f t="shared" ca="1" si="43"/>
        <v>2</v>
      </c>
      <c r="C167" t="str">
        <f ca="1">IF(B166=1,"men","women")</f>
        <v>women</v>
      </c>
      <c r="D167">
        <f t="shared" ca="1" si="45"/>
        <v>29</v>
      </c>
      <c r="E167">
        <f t="shared" ca="1" si="46"/>
        <v>6</v>
      </c>
      <c r="F167" t="str">
        <f ca="1">VLOOKUP(E167,$K$4:$L$10,2)</f>
        <v>agriculture</v>
      </c>
      <c r="G167">
        <f t="shared" ca="1" si="47"/>
        <v>2</v>
      </c>
      <c r="H167" t="str">
        <f ca="1">VLOOKUP(G167,$N$4:$O$9,2)</f>
        <v>college</v>
      </c>
      <c r="I167">
        <f t="shared" ca="1" si="48"/>
        <v>1</v>
      </c>
      <c r="J167">
        <f t="shared" ca="1" si="44"/>
        <v>1</v>
      </c>
      <c r="Q167">
        <f t="shared" ca="1" si="49"/>
        <v>32519</v>
      </c>
      <c r="R167">
        <f t="shared" ca="1" si="50"/>
        <v>9</v>
      </c>
      <c r="S167" t="str">
        <f ca="1">VLOOKUP(R167,$Y$7:$Z$20,2)</f>
        <v>simultala</v>
      </c>
      <c r="T167">
        <f t="shared" ca="1" si="54"/>
        <v>195114</v>
      </c>
      <c r="U167">
        <f t="shared" ca="1" si="51"/>
        <v>65798.495630122619</v>
      </c>
      <c r="V167">
        <f t="shared" ca="1" si="55"/>
        <v>1204.3120039495743</v>
      </c>
      <c r="W167">
        <f t="shared" ca="1" si="52"/>
        <v>1130</v>
      </c>
      <c r="X167">
        <f t="shared" ca="1" si="56"/>
        <v>39240.046831537344</v>
      </c>
      <c r="AA167">
        <f t="shared" ca="1" si="57"/>
        <v>39187.731801303715</v>
      </c>
      <c r="AB167">
        <f t="shared" ca="1" si="58"/>
        <v>235506.04380525328</v>
      </c>
      <c r="AC167">
        <f t="shared" ca="1" si="59"/>
        <v>106168.54246165996</v>
      </c>
      <c r="AD167">
        <f t="shared" ca="1" si="60"/>
        <v>129337.50134359332</v>
      </c>
      <c r="AF167" s="7">
        <f ca="1">IF(Table2[[#This Row],[Column1]]="men",1,0)</f>
        <v>0</v>
      </c>
      <c r="AG167" s="8">
        <f ca="1">IF(Table2[[#This Row],[Column1]]="women",1,0)</f>
        <v>1</v>
      </c>
      <c r="AH167" s="8"/>
      <c r="AI167" s="8"/>
      <c r="AJ167" s="9"/>
      <c r="AM167" s="7">
        <f ca="1">IF(Table2[[#This Row],[Column4]]="teaching",1,0)</f>
        <v>0</v>
      </c>
      <c r="AN167" s="8">
        <f ca="1">IF(Table2[[#This Row],[Column4]]="health",1,0)</f>
        <v>0</v>
      </c>
      <c r="AO167" s="8">
        <f ca="1">IF(Table2[[#This Row],[Column4]]="agriculture",1,0)</f>
        <v>1</v>
      </c>
      <c r="AP167" s="8">
        <f ca="1">IF(Table2[[#This Row],[Column4]]="IT",1,0)</f>
        <v>0</v>
      </c>
      <c r="AQ167" s="8">
        <f ca="1">IF(Table2[[#This Row],[Column4]]="construction",1,0)</f>
        <v>0</v>
      </c>
      <c r="AR167" s="8">
        <f ca="1">IF(Table2[[#This Row],[Column4]]="General work",1,0)</f>
        <v>0</v>
      </c>
      <c r="AS167" s="9"/>
      <c r="AU167" s="17">
        <f ca="1">Table2[[#This Row],[Column20]]/Table2[[#This Row],[Column8]]</f>
        <v>1204.3120039495743</v>
      </c>
      <c r="AW167" s="19">
        <f ca="1">IF(Table2[[#This Row],[Column27]]&gt;$AX$7,1,0)</f>
        <v>1</v>
      </c>
      <c r="AY167" s="21">
        <f ca="1">Table2[[#This Row],[Column19]]/Table2[[#This Row],[Column18]]</f>
        <v>0.33723103226894341</v>
      </c>
      <c r="AZ167" s="7">
        <f t="shared" ca="1" si="53"/>
        <v>0</v>
      </c>
      <c r="BA167" s="8"/>
      <c r="BB167" s="7">
        <f ca="1">IF(Table2[[#This Row],[Column17]]="bihar",Table2[[#This Row],[Column15]],0)</f>
        <v>0</v>
      </c>
      <c r="BC167" s="8">
        <f ca="1">IF(Table2[[#This Row],[Column17]]="UP",Table2[[#This Row],[Column15]],0)</f>
        <v>0</v>
      </c>
      <c r="BD167" s="8">
        <f ca="1">IF(Table2[[#This Row],[Column17]]="maharashtra",Table2[[#This Row],[Column15]],0)</f>
        <v>0</v>
      </c>
      <c r="BE167" s="8">
        <f ca="1">IF(Table2[[#This Row],[Column17]]="telangana",Table2[[#This Row],[Column15]],0)</f>
        <v>0</v>
      </c>
      <c r="BF167" s="8">
        <f ca="1">IF(Table2[[#This Row],[Column17]]="delhi",Table2[[#This Row],[Column15]],0)</f>
        <v>0</v>
      </c>
      <c r="BG167" s="8">
        <f ca="1">IF(Table2[[#This Row],[Column17]]="goa",Table2[[#This Row],[Column15]],0)</f>
        <v>0</v>
      </c>
      <c r="BH167" s="8">
        <f ca="1">IF(Table2[[#This Row],[Column17]]="kolkata",Table2[[#This Row],[Column15]],0)</f>
        <v>0</v>
      </c>
      <c r="BI167" s="8">
        <f ca="1">IF(Table2[[#This Row],[Column17]]="patna",Table2[[#This Row],[Column15]],0)</f>
        <v>0</v>
      </c>
      <c r="BJ167" s="8">
        <f ca="1">IF(Table2[[#This Row],[Column17]]="simultala",Table2[[#This Row],[Column15]],0)</f>
        <v>32519</v>
      </c>
      <c r="BK167" s="8">
        <f ca="1">IF(Table2[[#This Row],[Column17]]="panji",Table2[[#This Row],[Column15]],0)</f>
        <v>0</v>
      </c>
      <c r="BL167" s="8">
        <f ca="1">IF(Table2[[#This Row],[Column17]]="bangalore",Table2[[#This Row],[Column15]],0)</f>
        <v>0</v>
      </c>
      <c r="BM167" s="8">
        <f ca="1">IF(Table2[[#This Row],[Column17]]="florida",Table2[[#This Row],[Column15]],0)</f>
        <v>0</v>
      </c>
      <c r="BN167" s="8">
        <f ca="1">IF(Table2[[#This Row],[Column17]]="valmikinagar",Table2[[#This Row],[Column15]],0)</f>
        <v>0</v>
      </c>
      <c r="BO167" s="9">
        <f ca="1">IF(Table2[[#This Row],[Column17]]="gopalganj",Table2[[#This Row],[Column15]],0)</f>
        <v>0</v>
      </c>
      <c r="BP167" s="7">
        <f ca="1">IF(Table2[[#This Row],[Column4]]="teaching",Table2[[#This Row],[Column15]],0)</f>
        <v>0</v>
      </c>
      <c r="BQ167" s="8">
        <f ca="1">IF(Table2[[#This Row],[Column4]]="health",Table2[[#This Row],[Column15]],0)</f>
        <v>0</v>
      </c>
      <c r="BR167" s="8">
        <f ca="1">IF(Table2[[#This Row],[Column4]]="agriculture",Table2[[#This Row],[Column15]],0)</f>
        <v>32519</v>
      </c>
      <c r="BS167" s="8">
        <f ca="1">IF(Table2[[#This Row],[Column4]]="IT",Table2[[#This Row],[Column15]],0)</f>
        <v>0</v>
      </c>
      <c r="BT167" s="8">
        <f ca="1">IF(Table2[[#This Row],[Column4]]="construction",Table2[[#This Row],[Column15]],0)</f>
        <v>0</v>
      </c>
      <c r="BU167" s="9">
        <f ca="1">IF(Table2[[#This Row],[Column4]]="General work",Table2[[#This Row],[Column15]],0)</f>
        <v>0</v>
      </c>
      <c r="BV167" s="19">
        <f ca="1">IF(Table2[[#This Row],[Column27]]&gt;Table2[[#This Row],[Column15]],1,0)</f>
        <v>1</v>
      </c>
      <c r="CC167" s="19">
        <f ca="1">IF(Table2[[#This Row],[Column28]]&gt;$CD$6,Table2[[#This Row],[Column2]],0)</f>
        <v>29</v>
      </c>
    </row>
    <row r="168" spans="2:81" x14ac:dyDescent="0.35">
      <c r="B168">
        <f t="shared" ca="1" si="43"/>
        <v>2</v>
      </c>
      <c r="C168" t="str">
        <f ca="1">IF(B167=1,"men","women")</f>
        <v>women</v>
      </c>
      <c r="D168">
        <f t="shared" ca="1" si="45"/>
        <v>28</v>
      </c>
      <c r="E168">
        <f t="shared" ca="1" si="46"/>
        <v>2</v>
      </c>
      <c r="F168" t="str">
        <f ca="1">VLOOKUP(E168,$K$4:$L$10,2)</f>
        <v>construction</v>
      </c>
      <c r="G168">
        <f t="shared" ca="1" si="47"/>
        <v>2</v>
      </c>
      <c r="H168" t="str">
        <f ca="1">VLOOKUP(G168,$N$4:$O$9,2)</f>
        <v>college</v>
      </c>
      <c r="I168">
        <f t="shared" ca="1" si="48"/>
        <v>0</v>
      </c>
      <c r="J168">
        <f t="shared" ca="1" si="44"/>
        <v>2</v>
      </c>
      <c r="Q168">
        <f t="shared" ca="1" si="49"/>
        <v>88838</v>
      </c>
      <c r="R168">
        <f t="shared" ca="1" si="50"/>
        <v>14</v>
      </c>
      <c r="S168" t="str">
        <f ca="1">VLOOKUP(R168,$Y$7:$Z$20,2)</f>
        <v>gopalganj</v>
      </c>
      <c r="T168">
        <f t="shared" ca="1" si="54"/>
        <v>266514</v>
      </c>
      <c r="U168">
        <f t="shared" ca="1" si="51"/>
        <v>232747.60523372929</v>
      </c>
      <c r="V168">
        <f t="shared" ca="1" si="55"/>
        <v>154935.94966707451</v>
      </c>
      <c r="W168">
        <f t="shared" ca="1" si="52"/>
        <v>123337</v>
      </c>
      <c r="X168">
        <f t="shared" ca="1" si="56"/>
        <v>101109.85496472743</v>
      </c>
      <c r="AA168">
        <f t="shared" ca="1" si="57"/>
        <v>76417.278431948798</v>
      </c>
      <c r="AB168">
        <f t="shared" ca="1" si="58"/>
        <v>497867.22809902328</v>
      </c>
      <c r="AC168">
        <f t="shared" ca="1" si="59"/>
        <v>457194.46019845671</v>
      </c>
      <c r="AD168">
        <f t="shared" ca="1" si="60"/>
        <v>40672.76790056657</v>
      </c>
      <c r="AF168" s="7">
        <f ca="1">IF(Table2[[#This Row],[Column1]]="men",1,0)</f>
        <v>0</v>
      </c>
      <c r="AG168" s="8">
        <f ca="1">IF(Table2[[#This Row],[Column1]]="women",1,0)</f>
        <v>1</v>
      </c>
      <c r="AH168" s="8"/>
      <c r="AI168" s="8"/>
      <c r="AJ168" s="9"/>
      <c r="AM168" s="7">
        <f ca="1">IF(Table2[[#This Row],[Column4]]="teaching",1,0)</f>
        <v>0</v>
      </c>
      <c r="AN168" s="8">
        <f ca="1">IF(Table2[[#This Row],[Column4]]="health",1,0)</f>
        <v>0</v>
      </c>
      <c r="AO168" s="8">
        <f ca="1">IF(Table2[[#This Row],[Column4]]="agriculture",1,0)</f>
        <v>0</v>
      </c>
      <c r="AP168" s="8">
        <f ca="1">IF(Table2[[#This Row],[Column4]]="IT",1,0)</f>
        <v>0</v>
      </c>
      <c r="AQ168" s="8">
        <f ca="1">IF(Table2[[#This Row],[Column4]]="construction",1,0)</f>
        <v>1</v>
      </c>
      <c r="AR168" s="8">
        <f ca="1">IF(Table2[[#This Row],[Column4]]="General work",1,0)</f>
        <v>0</v>
      </c>
      <c r="AS168" s="9"/>
      <c r="AU168" s="17">
        <f ca="1">Table2[[#This Row],[Column20]]/Table2[[#This Row],[Column8]]</f>
        <v>77467.974833537257</v>
      </c>
      <c r="AW168" s="19">
        <f ca="1">IF(Table2[[#This Row],[Column27]]&gt;$AX$7,1,0)</f>
        <v>1</v>
      </c>
      <c r="AY168" s="21">
        <f ca="1">Table2[[#This Row],[Column19]]/Table2[[#This Row],[Column18]]</f>
        <v>0.87330348587214668</v>
      </c>
      <c r="AZ168" s="7">
        <f t="shared" ca="1" si="53"/>
        <v>0</v>
      </c>
      <c r="BA168" s="8"/>
      <c r="BB168" s="7">
        <f ca="1">IF(Table2[[#This Row],[Column17]]="bihar",Table2[[#This Row],[Column15]],0)</f>
        <v>0</v>
      </c>
      <c r="BC168" s="8">
        <f ca="1">IF(Table2[[#This Row],[Column17]]="UP",Table2[[#This Row],[Column15]],0)</f>
        <v>0</v>
      </c>
      <c r="BD168" s="8">
        <f ca="1">IF(Table2[[#This Row],[Column17]]="maharashtra",Table2[[#This Row],[Column15]],0)</f>
        <v>0</v>
      </c>
      <c r="BE168" s="8">
        <f ca="1">IF(Table2[[#This Row],[Column17]]="telangana",Table2[[#This Row],[Column15]],0)</f>
        <v>0</v>
      </c>
      <c r="BF168" s="8">
        <f ca="1">IF(Table2[[#This Row],[Column17]]="delhi",Table2[[#This Row],[Column15]],0)</f>
        <v>0</v>
      </c>
      <c r="BG168" s="8">
        <f ca="1">IF(Table2[[#This Row],[Column17]]="goa",Table2[[#This Row],[Column15]],0)</f>
        <v>0</v>
      </c>
      <c r="BH168" s="8">
        <f ca="1">IF(Table2[[#This Row],[Column17]]="kolkata",Table2[[#This Row],[Column15]],0)</f>
        <v>0</v>
      </c>
      <c r="BI168" s="8">
        <f ca="1">IF(Table2[[#This Row],[Column17]]="patna",Table2[[#This Row],[Column15]],0)</f>
        <v>0</v>
      </c>
      <c r="BJ168" s="8">
        <f ca="1">IF(Table2[[#This Row],[Column17]]="simultala",Table2[[#This Row],[Column15]],0)</f>
        <v>0</v>
      </c>
      <c r="BK168" s="8">
        <f ca="1">IF(Table2[[#This Row],[Column17]]="panji",Table2[[#This Row],[Column15]],0)</f>
        <v>0</v>
      </c>
      <c r="BL168" s="8">
        <f ca="1">IF(Table2[[#This Row],[Column17]]="bangalore",Table2[[#This Row],[Column15]],0)</f>
        <v>0</v>
      </c>
      <c r="BM168" s="8">
        <f ca="1">IF(Table2[[#This Row],[Column17]]="florida",Table2[[#This Row],[Column15]],0)</f>
        <v>0</v>
      </c>
      <c r="BN168" s="8">
        <f ca="1">IF(Table2[[#This Row],[Column17]]="valmikinagar",Table2[[#This Row],[Column15]],0)</f>
        <v>0</v>
      </c>
      <c r="BO168" s="9">
        <f ca="1">IF(Table2[[#This Row],[Column17]]="gopalganj",Table2[[#This Row],[Column15]],0)</f>
        <v>88838</v>
      </c>
      <c r="BP168" s="7">
        <f ca="1">IF(Table2[[#This Row],[Column4]]="teaching",Table2[[#This Row],[Column15]],0)</f>
        <v>0</v>
      </c>
      <c r="BQ168" s="8">
        <f ca="1">IF(Table2[[#This Row],[Column4]]="health",Table2[[#This Row],[Column15]],0)</f>
        <v>0</v>
      </c>
      <c r="BR168" s="8">
        <f ca="1">IF(Table2[[#This Row],[Column4]]="agriculture",Table2[[#This Row],[Column15]],0)</f>
        <v>0</v>
      </c>
      <c r="BS168" s="8">
        <f ca="1">IF(Table2[[#This Row],[Column4]]="IT",Table2[[#This Row],[Column15]],0)</f>
        <v>0</v>
      </c>
      <c r="BT168" s="8">
        <f ca="1">IF(Table2[[#This Row],[Column4]]="construction",Table2[[#This Row],[Column15]],0)</f>
        <v>88838</v>
      </c>
      <c r="BU168" s="9">
        <f ca="1">IF(Table2[[#This Row],[Column4]]="General work",Table2[[#This Row],[Column15]],0)</f>
        <v>0</v>
      </c>
      <c r="BV168" s="19">
        <f ca="1">IF(Table2[[#This Row],[Column27]]&gt;Table2[[#This Row],[Column15]],1,0)</f>
        <v>1</v>
      </c>
      <c r="CC168" s="19">
        <f ca="1">IF(Table2[[#This Row],[Column28]]&gt;$CD$6,Table2[[#This Row],[Column2]],0)</f>
        <v>28</v>
      </c>
    </row>
    <row r="169" spans="2:81" x14ac:dyDescent="0.35">
      <c r="B169">
        <f t="shared" ca="1" si="43"/>
        <v>2</v>
      </c>
      <c r="C169" t="str">
        <f ca="1">IF(B168=1,"men","women")</f>
        <v>women</v>
      </c>
      <c r="D169">
        <f t="shared" ca="1" si="45"/>
        <v>35</v>
      </c>
      <c r="E169">
        <f t="shared" ca="1" si="46"/>
        <v>6</v>
      </c>
      <c r="F169" t="str">
        <f ca="1">VLOOKUP(E169,$K$4:$L$10,2)</f>
        <v>agriculture</v>
      </c>
      <c r="G169">
        <f t="shared" ca="1" si="47"/>
        <v>2</v>
      </c>
      <c r="H169" t="str">
        <f ca="1">VLOOKUP(G169,$N$4:$O$9,2)</f>
        <v>college</v>
      </c>
      <c r="I169">
        <f t="shared" ca="1" si="48"/>
        <v>2</v>
      </c>
      <c r="J169">
        <f t="shared" ca="1" si="44"/>
        <v>1</v>
      </c>
      <c r="Q169">
        <f t="shared" ca="1" si="49"/>
        <v>59609</v>
      </c>
      <c r="R169">
        <f t="shared" ca="1" si="50"/>
        <v>7</v>
      </c>
      <c r="S169" t="str">
        <f ca="1">VLOOKUP(R169,$Y$7:$Z$20,2)</f>
        <v>kolkata</v>
      </c>
      <c r="T169">
        <f t="shared" ca="1" si="54"/>
        <v>238436</v>
      </c>
      <c r="U169">
        <f t="shared" ca="1" si="51"/>
        <v>124386.2733861757</v>
      </c>
      <c r="V169">
        <f t="shared" ca="1" si="55"/>
        <v>20667.110043237666</v>
      </c>
      <c r="W169">
        <f t="shared" ca="1" si="52"/>
        <v>6642</v>
      </c>
      <c r="X169">
        <f t="shared" ca="1" si="56"/>
        <v>25681.665035303911</v>
      </c>
      <c r="AA169">
        <f t="shared" ca="1" si="57"/>
        <v>7034.5361949292792</v>
      </c>
      <c r="AB169">
        <f t="shared" ca="1" si="58"/>
        <v>266137.64623816696</v>
      </c>
      <c r="AC169">
        <f t="shared" ca="1" si="59"/>
        <v>156709.9384214796</v>
      </c>
      <c r="AD169">
        <f t="shared" ca="1" si="60"/>
        <v>109427.70781668735</v>
      </c>
      <c r="AF169" s="7">
        <f ca="1">IF(Table2[[#This Row],[Column1]]="men",1,0)</f>
        <v>0</v>
      </c>
      <c r="AG169" s="8">
        <f ca="1">IF(Table2[[#This Row],[Column1]]="women",1,0)</f>
        <v>1</v>
      </c>
      <c r="AH169" s="8"/>
      <c r="AI169" s="8"/>
      <c r="AJ169" s="9"/>
      <c r="AM169" s="7">
        <f ca="1">IF(Table2[[#This Row],[Column4]]="teaching",1,0)</f>
        <v>0</v>
      </c>
      <c r="AN169" s="8">
        <f ca="1">IF(Table2[[#This Row],[Column4]]="health",1,0)</f>
        <v>0</v>
      </c>
      <c r="AO169" s="8">
        <f ca="1">IF(Table2[[#This Row],[Column4]]="agriculture",1,0)</f>
        <v>1</v>
      </c>
      <c r="AP169" s="8">
        <f ca="1">IF(Table2[[#This Row],[Column4]]="IT",1,0)</f>
        <v>0</v>
      </c>
      <c r="AQ169" s="8">
        <f ca="1">IF(Table2[[#This Row],[Column4]]="construction",1,0)</f>
        <v>0</v>
      </c>
      <c r="AR169" s="8">
        <f ca="1">IF(Table2[[#This Row],[Column4]]="General work",1,0)</f>
        <v>0</v>
      </c>
      <c r="AS169" s="9"/>
      <c r="AU169" s="17">
        <f ca="1">Table2[[#This Row],[Column20]]/Table2[[#This Row],[Column8]]</f>
        <v>20667.110043237666</v>
      </c>
      <c r="AW169" s="19">
        <f ca="1">IF(Table2[[#This Row],[Column27]]&gt;$AX$7,1,0)</f>
        <v>1</v>
      </c>
      <c r="AY169" s="21">
        <f ca="1">Table2[[#This Row],[Column19]]/Table2[[#This Row],[Column18]]</f>
        <v>0.52167572592299694</v>
      </c>
      <c r="AZ169" s="7">
        <f t="shared" ca="1" si="53"/>
        <v>0</v>
      </c>
      <c r="BA169" s="8"/>
      <c r="BB169" s="7">
        <f ca="1">IF(Table2[[#This Row],[Column17]]="bihar",Table2[[#This Row],[Column15]],0)</f>
        <v>0</v>
      </c>
      <c r="BC169" s="8">
        <f ca="1">IF(Table2[[#This Row],[Column17]]="UP",Table2[[#This Row],[Column15]],0)</f>
        <v>0</v>
      </c>
      <c r="BD169" s="8">
        <f ca="1">IF(Table2[[#This Row],[Column17]]="maharashtra",Table2[[#This Row],[Column15]],0)</f>
        <v>0</v>
      </c>
      <c r="BE169" s="8">
        <f ca="1">IF(Table2[[#This Row],[Column17]]="telangana",Table2[[#This Row],[Column15]],0)</f>
        <v>0</v>
      </c>
      <c r="BF169" s="8">
        <f ca="1">IF(Table2[[#This Row],[Column17]]="delhi",Table2[[#This Row],[Column15]],0)</f>
        <v>0</v>
      </c>
      <c r="BG169" s="8">
        <f ca="1">IF(Table2[[#This Row],[Column17]]="goa",Table2[[#This Row],[Column15]],0)</f>
        <v>0</v>
      </c>
      <c r="BH169" s="8">
        <f ca="1">IF(Table2[[#This Row],[Column17]]="kolkata",Table2[[#This Row],[Column15]],0)</f>
        <v>59609</v>
      </c>
      <c r="BI169" s="8">
        <f ca="1">IF(Table2[[#This Row],[Column17]]="patna",Table2[[#This Row],[Column15]],0)</f>
        <v>0</v>
      </c>
      <c r="BJ169" s="8">
        <f ca="1">IF(Table2[[#This Row],[Column17]]="simultala",Table2[[#This Row],[Column15]],0)</f>
        <v>0</v>
      </c>
      <c r="BK169" s="8">
        <f ca="1">IF(Table2[[#This Row],[Column17]]="panji",Table2[[#This Row],[Column15]],0)</f>
        <v>0</v>
      </c>
      <c r="BL169" s="8">
        <f ca="1">IF(Table2[[#This Row],[Column17]]="bangalore",Table2[[#This Row],[Column15]],0)</f>
        <v>0</v>
      </c>
      <c r="BM169" s="8">
        <f ca="1">IF(Table2[[#This Row],[Column17]]="florida",Table2[[#This Row],[Column15]],0)</f>
        <v>0</v>
      </c>
      <c r="BN169" s="8">
        <f ca="1">IF(Table2[[#This Row],[Column17]]="valmikinagar",Table2[[#This Row],[Column15]],0)</f>
        <v>0</v>
      </c>
      <c r="BO169" s="9">
        <f ca="1">IF(Table2[[#This Row],[Column17]]="gopalganj",Table2[[#This Row],[Column15]],0)</f>
        <v>0</v>
      </c>
      <c r="BP169" s="7">
        <f ca="1">IF(Table2[[#This Row],[Column4]]="teaching",Table2[[#This Row],[Column15]],0)</f>
        <v>0</v>
      </c>
      <c r="BQ169" s="8">
        <f ca="1">IF(Table2[[#This Row],[Column4]]="health",Table2[[#This Row],[Column15]],0)</f>
        <v>0</v>
      </c>
      <c r="BR169" s="8">
        <f ca="1">IF(Table2[[#This Row],[Column4]]="agriculture",Table2[[#This Row],[Column15]],0)</f>
        <v>59609</v>
      </c>
      <c r="BS169" s="8">
        <f ca="1">IF(Table2[[#This Row],[Column4]]="IT",Table2[[#This Row],[Column15]],0)</f>
        <v>0</v>
      </c>
      <c r="BT169" s="8">
        <f ca="1">IF(Table2[[#This Row],[Column4]]="construction",Table2[[#This Row],[Column15]],0)</f>
        <v>0</v>
      </c>
      <c r="BU169" s="9">
        <f ca="1">IF(Table2[[#This Row],[Column4]]="General work",Table2[[#This Row],[Column15]],0)</f>
        <v>0</v>
      </c>
      <c r="BV169" s="19">
        <f ca="1">IF(Table2[[#This Row],[Column27]]&gt;Table2[[#This Row],[Column15]],1,0)</f>
        <v>1</v>
      </c>
      <c r="CC169" s="19">
        <f ca="1">IF(Table2[[#This Row],[Column28]]&gt;$CD$6,Table2[[#This Row],[Column2]],0)</f>
        <v>35</v>
      </c>
    </row>
    <row r="170" spans="2:81" x14ac:dyDescent="0.35">
      <c r="B170">
        <f t="shared" ca="1" si="43"/>
        <v>1</v>
      </c>
      <c r="C170" t="str">
        <f ca="1">IF(B169=1,"men","women")</f>
        <v>women</v>
      </c>
      <c r="D170">
        <f t="shared" ca="1" si="45"/>
        <v>27</v>
      </c>
      <c r="E170">
        <f t="shared" ca="1" si="46"/>
        <v>6</v>
      </c>
      <c r="F170" t="str">
        <f ca="1">VLOOKUP(E170,$K$4:$L$10,2)</f>
        <v>agriculture</v>
      </c>
      <c r="G170">
        <f t="shared" ca="1" si="47"/>
        <v>2</v>
      </c>
      <c r="H170" t="str">
        <f ca="1">VLOOKUP(G170,$N$4:$O$9,2)</f>
        <v>college</v>
      </c>
      <c r="I170">
        <f t="shared" ca="1" si="48"/>
        <v>3</v>
      </c>
      <c r="J170">
        <f t="shared" ca="1" si="44"/>
        <v>1</v>
      </c>
      <c r="Q170">
        <f t="shared" ca="1" si="49"/>
        <v>64111</v>
      </c>
      <c r="R170">
        <f t="shared" ca="1" si="50"/>
        <v>12</v>
      </c>
      <c r="S170" t="str">
        <f ca="1">VLOOKUP(R170,$Y$7:$Z$20,2)</f>
        <v>florida</v>
      </c>
      <c r="T170">
        <f t="shared" ca="1" si="54"/>
        <v>320555</v>
      </c>
      <c r="U170">
        <f t="shared" ca="1" si="51"/>
        <v>163504.10109602122</v>
      </c>
      <c r="V170">
        <f t="shared" ca="1" si="55"/>
        <v>15571.434055383204</v>
      </c>
      <c r="W170">
        <f t="shared" ca="1" si="52"/>
        <v>13824</v>
      </c>
      <c r="X170">
        <f t="shared" ca="1" si="56"/>
        <v>24197.734649606453</v>
      </c>
      <c r="AA170">
        <f t="shared" ca="1" si="57"/>
        <v>68585.752304306807</v>
      </c>
      <c r="AB170">
        <f t="shared" ca="1" si="58"/>
        <v>404712.18635969004</v>
      </c>
      <c r="AC170">
        <f t="shared" ca="1" si="59"/>
        <v>201525.83574562767</v>
      </c>
      <c r="AD170">
        <f t="shared" ca="1" si="60"/>
        <v>203186.35061406236</v>
      </c>
      <c r="AF170" s="7">
        <f ca="1">IF(Table2[[#This Row],[Column1]]="men",1,0)</f>
        <v>0</v>
      </c>
      <c r="AG170" s="8">
        <f ca="1">IF(Table2[[#This Row],[Column1]]="women",1,0)</f>
        <v>1</v>
      </c>
      <c r="AH170" s="8"/>
      <c r="AI170" s="8"/>
      <c r="AJ170" s="9"/>
      <c r="AM170" s="7">
        <f ca="1">IF(Table2[[#This Row],[Column4]]="teaching",1,0)</f>
        <v>0</v>
      </c>
      <c r="AN170" s="8">
        <f ca="1">IF(Table2[[#This Row],[Column4]]="health",1,0)</f>
        <v>0</v>
      </c>
      <c r="AO170" s="8">
        <f ca="1">IF(Table2[[#This Row],[Column4]]="agriculture",1,0)</f>
        <v>1</v>
      </c>
      <c r="AP170" s="8">
        <f ca="1">IF(Table2[[#This Row],[Column4]]="IT",1,0)</f>
        <v>0</v>
      </c>
      <c r="AQ170" s="8">
        <f ca="1">IF(Table2[[#This Row],[Column4]]="construction",1,0)</f>
        <v>0</v>
      </c>
      <c r="AR170" s="8">
        <f ca="1">IF(Table2[[#This Row],[Column4]]="General work",1,0)</f>
        <v>0</v>
      </c>
      <c r="AS170" s="9"/>
      <c r="AU170" s="17">
        <f ca="1">Table2[[#This Row],[Column20]]/Table2[[#This Row],[Column8]]</f>
        <v>15571.434055383204</v>
      </c>
      <c r="AW170" s="19">
        <f ca="1">IF(Table2[[#This Row],[Column27]]&gt;$AX$7,1,0)</f>
        <v>1</v>
      </c>
      <c r="AY170" s="21">
        <f ca="1">Table2[[#This Row],[Column19]]/Table2[[#This Row],[Column18]]</f>
        <v>0.51006567077731191</v>
      </c>
      <c r="AZ170" s="7">
        <f t="shared" ca="1" si="53"/>
        <v>0</v>
      </c>
      <c r="BA170" s="8"/>
      <c r="BB170" s="7">
        <f ca="1">IF(Table2[[#This Row],[Column17]]="bihar",Table2[[#This Row],[Column15]],0)</f>
        <v>0</v>
      </c>
      <c r="BC170" s="8">
        <f ca="1">IF(Table2[[#This Row],[Column17]]="UP",Table2[[#This Row],[Column15]],0)</f>
        <v>0</v>
      </c>
      <c r="BD170" s="8">
        <f ca="1">IF(Table2[[#This Row],[Column17]]="maharashtra",Table2[[#This Row],[Column15]],0)</f>
        <v>0</v>
      </c>
      <c r="BE170" s="8">
        <f ca="1">IF(Table2[[#This Row],[Column17]]="telangana",Table2[[#This Row],[Column15]],0)</f>
        <v>0</v>
      </c>
      <c r="BF170" s="8">
        <f ca="1">IF(Table2[[#This Row],[Column17]]="delhi",Table2[[#This Row],[Column15]],0)</f>
        <v>0</v>
      </c>
      <c r="BG170" s="8">
        <f ca="1">IF(Table2[[#This Row],[Column17]]="goa",Table2[[#This Row],[Column15]],0)</f>
        <v>0</v>
      </c>
      <c r="BH170" s="8">
        <f ca="1">IF(Table2[[#This Row],[Column17]]="kolkata",Table2[[#This Row],[Column15]],0)</f>
        <v>0</v>
      </c>
      <c r="BI170" s="8">
        <f ca="1">IF(Table2[[#This Row],[Column17]]="patna",Table2[[#This Row],[Column15]],0)</f>
        <v>0</v>
      </c>
      <c r="BJ170" s="8">
        <f ca="1">IF(Table2[[#This Row],[Column17]]="simultala",Table2[[#This Row],[Column15]],0)</f>
        <v>0</v>
      </c>
      <c r="BK170" s="8">
        <f ca="1">IF(Table2[[#This Row],[Column17]]="panji",Table2[[#This Row],[Column15]],0)</f>
        <v>0</v>
      </c>
      <c r="BL170" s="8">
        <f ca="1">IF(Table2[[#This Row],[Column17]]="bangalore",Table2[[#This Row],[Column15]],0)</f>
        <v>0</v>
      </c>
      <c r="BM170" s="8">
        <f ca="1">IF(Table2[[#This Row],[Column17]]="florida",Table2[[#This Row],[Column15]],0)</f>
        <v>64111</v>
      </c>
      <c r="BN170" s="8">
        <f ca="1">IF(Table2[[#This Row],[Column17]]="valmikinagar",Table2[[#This Row],[Column15]],0)</f>
        <v>0</v>
      </c>
      <c r="BO170" s="9">
        <f ca="1">IF(Table2[[#This Row],[Column17]]="gopalganj",Table2[[#This Row],[Column15]],0)</f>
        <v>0</v>
      </c>
      <c r="BP170" s="7">
        <f ca="1">IF(Table2[[#This Row],[Column4]]="teaching",Table2[[#This Row],[Column15]],0)</f>
        <v>0</v>
      </c>
      <c r="BQ170" s="8">
        <f ca="1">IF(Table2[[#This Row],[Column4]]="health",Table2[[#This Row],[Column15]],0)</f>
        <v>0</v>
      </c>
      <c r="BR170" s="8">
        <f ca="1">IF(Table2[[#This Row],[Column4]]="agriculture",Table2[[#This Row],[Column15]],0)</f>
        <v>64111</v>
      </c>
      <c r="BS170" s="8">
        <f ca="1">IF(Table2[[#This Row],[Column4]]="IT",Table2[[#This Row],[Column15]],0)</f>
        <v>0</v>
      </c>
      <c r="BT170" s="8">
        <f ca="1">IF(Table2[[#This Row],[Column4]]="construction",Table2[[#This Row],[Column15]],0)</f>
        <v>0</v>
      </c>
      <c r="BU170" s="9">
        <f ca="1">IF(Table2[[#This Row],[Column4]]="General work",Table2[[#This Row],[Column15]],0)</f>
        <v>0</v>
      </c>
      <c r="BV170" s="19">
        <f ca="1">IF(Table2[[#This Row],[Column27]]&gt;Table2[[#This Row],[Column15]],1,0)</f>
        <v>1</v>
      </c>
      <c r="CC170" s="19">
        <f ca="1">IF(Table2[[#This Row],[Column28]]&gt;$CD$6,Table2[[#This Row],[Column2]],0)</f>
        <v>27</v>
      </c>
    </row>
    <row r="171" spans="2:81" x14ac:dyDescent="0.35">
      <c r="B171">
        <f t="shared" ca="1" si="43"/>
        <v>1</v>
      </c>
      <c r="C171" t="str">
        <f ca="1">IF(B170=1,"men","women")</f>
        <v>men</v>
      </c>
      <c r="D171">
        <f t="shared" ca="1" si="45"/>
        <v>35</v>
      </c>
      <c r="E171">
        <f t="shared" ca="1" si="46"/>
        <v>1</v>
      </c>
      <c r="F171" t="str">
        <f ca="1">VLOOKUP(E171,$K$4:$L$10,2)</f>
        <v xml:space="preserve">health </v>
      </c>
      <c r="G171">
        <f t="shared" ca="1" si="47"/>
        <v>4</v>
      </c>
      <c r="H171" t="str">
        <f ca="1">VLOOKUP(G171,$N$4:$O$9,2)</f>
        <v>technical</v>
      </c>
      <c r="I171">
        <f t="shared" ca="1" si="48"/>
        <v>0</v>
      </c>
      <c r="J171">
        <f t="shared" ca="1" si="44"/>
        <v>1</v>
      </c>
      <c r="Q171">
        <f t="shared" ca="1" si="49"/>
        <v>70427</v>
      </c>
      <c r="R171">
        <f t="shared" ca="1" si="50"/>
        <v>7</v>
      </c>
      <c r="S171" t="str">
        <f ca="1">VLOOKUP(R171,$Y$7:$Z$20,2)</f>
        <v>kolkata</v>
      </c>
      <c r="T171">
        <f t="shared" ca="1" si="54"/>
        <v>352135</v>
      </c>
      <c r="U171">
        <f t="shared" ca="1" si="51"/>
        <v>220444.73975235605</v>
      </c>
      <c r="V171">
        <f t="shared" ca="1" si="55"/>
        <v>41050.406346843622</v>
      </c>
      <c r="W171">
        <f t="shared" ca="1" si="52"/>
        <v>26813</v>
      </c>
      <c r="X171">
        <f t="shared" ca="1" si="56"/>
        <v>3148.4839641145377</v>
      </c>
      <c r="AA171">
        <f t="shared" ca="1" si="57"/>
        <v>74190.045299554258</v>
      </c>
      <c r="AB171">
        <f t="shared" ca="1" si="58"/>
        <v>467375.45164639788</v>
      </c>
      <c r="AC171">
        <f t="shared" ca="1" si="59"/>
        <v>250406.22371647059</v>
      </c>
      <c r="AD171">
        <f t="shared" ca="1" si="60"/>
        <v>216969.22792992729</v>
      </c>
      <c r="AF171" s="7">
        <f ca="1">IF(Table2[[#This Row],[Column1]]="men",1,0)</f>
        <v>1</v>
      </c>
      <c r="AG171" s="8">
        <f ca="1">IF(Table2[[#This Row],[Column1]]="women",1,0)</f>
        <v>0</v>
      </c>
      <c r="AH171" s="8"/>
      <c r="AI171" s="8"/>
      <c r="AJ171" s="9"/>
      <c r="AM171" s="7">
        <f ca="1">IF(Table2[[#This Row],[Column4]]="teaching",1,0)</f>
        <v>0</v>
      </c>
      <c r="AN171" s="8">
        <f ca="1">IF(Table2[[#This Row],[Column4]]="health",1,0)</f>
        <v>0</v>
      </c>
      <c r="AO171" s="8">
        <f ca="1">IF(Table2[[#This Row],[Column4]]="agriculture",1,0)</f>
        <v>0</v>
      </c>
      <c r="AP171" s="8">
        <f ca="1">IF(Table2[[#This Row],[Column4]]="IT",1,0)</f>
        <v>0</v>
      </c>
      <c r="AQ171" s="8">
        <f ca="1">IF(Table2[[#This Row],[Column4]]="construction",1,0)</f>
        <v>0</v>
      </c>
      <c r="AR171" s="8">
        <f ca="1">IF(Table2[[#This Row],[Column4]]="General work",1,0)</f>
        <v>0</v>
      </c>
      <c r="AS171" s="9"/>
      <c r="AU171" s="17">
        <f ca="1">Table2[[#This Row],[Column20]]/Table2[[#This Row],[Column8]]</f>
        <v>41050.406346843622</v>
      </c>
      <c r="AW171" s="19">
        <f ca="1">IF(Table2[[#This Row],[Column27]]&gt;$AX$7,1,0)</f>
        <v>1</v>
      </c>
      <c r="AY171" s="21">
        <f ca="1">Table2[[#This Row],[Column19]]/Table2[[#This Row],[Column18]]</f>
        <v>0.62602337101496885</v>
      </c>
      <c r="AZ171" s="7">
        <f t="shared" ca="1" si="53"/>
        <v>0</v>
      </c>
      <c r="BA171" s="8"/>
      <c r="BB171" s="7">
        <f ca="1">IF(Table2[[#This Row],[Column17]]="bihar",Table2[[#This Row],[Column15]],0)</f>
        <v>0</v>
      </c>
      <c r="BC171" s="8">
        <f ca="1">IF(Table2[[#This Row],[Column17]]="UP",Table2[[#This Row],[Column15]],0)</f>
        <v>0</v>
      </c>
      <c r="BD171" s="8">
        <f ca="1">IF(Table2[[#This Row],[Column17]]="maharashtra",Table2[[#This Row],[Column15]],0)</f>
        <v>0</v>
      </c>
      <c r="BE171" s="8">
        <f ca="1">IF(Table2[[#This Row],[Column17]]="telangana",Table2[[#This Row],[Column15]],0)</f>
        <v>0</v>
      </c>
      <c r="BF171" s="8">
        <f ca="1">IF(Table2[[#This Row],[Column17]]="delhi",Table2[[#This Row],[Column15]],0)</f>
        <v>0</v>
      </c>
      <c r="BG171" s="8">
        <f ca="1">IF(Table2[[#This Row],[Column17]]="goa",Table2[[#This Row],[Column15]],0)</f>
        <v>0</v>
      </c>
      <c r="BH171" s="8">
        <f ca="1">IF(Table2[[#This Row],[Column17]]="kolkata",Table2[[#This Row],[Column15]],0)</f>
        <v>70427</v>
      </c>
      <c r="BI171" s="8">
        <f ca="1">IF(Table2[[#This Row],[Column17]]="patna",Table2[[#This Row],[Column15]],0)</f>
        <v>0</v>
      </c>
      <c r="BJ171" s="8">
        <f ca="1">IF(Table2[[#This Row],[Column17]]="simultala",Table2[[#This Row],[Column15]],0)</f>
        <v>0</v>
      </c>
      <c r="BK171" s="8">
        <f ca="1">IF(Table2[[#This Row],[Column17]]="panji",Table2[[#This Row],[Column15]],0)</f>
        <v>0</v>
      </c>
      <c r="BL171" s="8">
        <f ca="1">IF(Table2[[#This Row],[Column17]]="bangalore",Table2[[#This Row],[Column15]],0)</f>
        <v>0</v>
      </c>
      <c r="BM171" s="8">
        <f ca="1">IF(Table2[[#This Row],[Column17]]="florida",Table2[[#This Row],[Column15]],0)</f>
        <v>0</v>
      </c>
      <c r="BN171" s="8">
        <f ca="1">IF(Table2[[#This Row],[Column17]]="valmikinagar",Table2[[#This Row],[Column15]],0)</f>
        <v>0</v>
      </c>
      <c r="BO171" s="9">
        <f ca="1">IF(Table2[[#This Row],[Column17]]="gopalganj",Table2[[#This Row],[Column15]],0)</f>
        <v>0</v>
      </c>
      <c r="BP171" s="7">
        <f ca="1">IF(Table2[[#This Row],[Column4]]="teaching",Table2[[#This Row],[Column15]],0)</f>
        <v>0</v>
      </c>
      <c r="BQ171" s="8">
        <f ca="1">IF(Table2[[#This Row],[Column4]]="health",Table2[[#This Row],[Column15]],0)</f>
        <v>0</v>
      </c>
      <c r="BR171" s="8">
        <f ca="1">IF(Table2[[#This Row],[Column4]]="agriculture",Table2[[#This Row],[Column15]],0)</f>
        <v>0</v>
      </c>
      <c r="BS171" s="8">
        <f ca="1">IF(Table2[[#This Row],[Column4]]="IT",Table2[[#This Row],[Column15]],0)</f>
        <v>0</v>
      </c>
      <c r="BT171" s="8">
        <f ca="1">IF(Table2[[#This Row],[Column4]]="construction",Table2[[#This Row],[Column15]],0)</f>
        <v>0</v>
      </c>
      <c r="BU171" s="9">
        <f ca="1">IF(Table2[[#This Row],[Column4]]="General work",Table2[[#This Row],[Column15]],0)</f>
        <v>0</v>
      </c>
      <c r="BV171" s="19">
        <f ca="1">IF(Table2[[#This Row],[Column27]]&gt;Table2[[#This Row],[Column15]],1,0)</f>
        <v>1</v>
      </c>
      <c r="CC171" s="19">
        <f ca="1">IF(Table2[[#This Row],[Column28]]&gt;$CD$6,Table2[[#This Row],[Column2]],0)</f>
        <v>35</v>
      </c>
    </row>
    <row r="172" spans="2:81" x14ac:dyDescent="0.35">
      <c r="B172">
        <f t="shared" ca="1" si="43"/>
        <v>1</v>
      </c>
      <c r="C172" t="str">
        <f ca="1">IF(B171=1,"men","women")</f>
        <v>men</v>
      </c>
      <c r="D172">
        <f t="shared" ca="1" si="45"/>
        <v>43</v>
      </c>
      <c r="E172">
        <f t="shared" ca="1" si="46"/>
        <v>2</v>
      </c>
      <c r="F172" t="str">
        <f ca="1">VLOOKUP(E172,$K$4:$L$10,2)</f>
        <v>construction</v>
      </c>
      <c r="G172">
        <f t="shared" ca="1" si="47"/>
        <v>2</v>
      </c>
      <c r="H172" t="str">
        <f ca="1">VLOOKUP(G172,$N$4:$O$9,2)</f>
        <v>college</v>
      </c>
      <c r="I172">
        <f t="shared" ca="1" si="48"/>
        <v>4</v>
      </c>
      <c r="J172">
        <f t="shared" ca="1" si="44"/>
        <v>3</v>
      </c>
      <c r="Q172">
        <f t="shared" ca="1" si="49"/>
        <v>40556</v>
      </c>
      <c r="R172">
        <f t="shared" ca="1" si="50"/>
        <v>2</v>
      </c>
      <c r="S172" t="str">
        <f ca="1">VLOOKUP(R172,$Y$7:$Z$20,2)</f>
        <v>up</v>
      </c>
      <c r="T172">
        <f t="shared" ca="1" si="54"/>
        <v>202780</v>
      </c>
      <c r="U172">
        <f t="shared" ca="1" si="51"/>
        <v>40424.849692528958</v>
      </c>
      <c r="V172">
        <f t="shared" ca="1" si="55"/>
        <v>69898.467557102209</v>
      </c>
      <c r="W172">
        <f t="shared" ca="1" si="52"/>
        <v>21680</v>
      </c>
      <c r="X172">
        <f t="shared" ca="1" si="56"/>
        <v>46523.345560251015</v>
      </c>
      <c r="AA172">
        <f t="shared" ca="1" si="57"/>
        <v>341.82427758768131</v>
      </c>
      <c r="AB172">
        <f t="shared" ca="1" si="58"/>
        <v>273020.29183468991</v>
      </c>
      <c r="AC172">
        <f t="shared" ca="1" si="59"/>
        <v>108628.19525277997</v>
      </c>
      <c r="AD172">
        <f t="shared" ca="1" si="60"/>
        <v>164392.09658190992</v>
      </c>
      <c r="AF172" s="7">
        <f ca="1">IF(Table2[[#This Row],[Column1]]="men",1,0)</f>
        <v>1</v>
      </c>
      <c r="AG172" s="8">
        <f ca="1">IF(Table2[[#This Row],[Column1]]="women",1,0)</f>
        <v>0</v>
      </c>
      <c r="AH172" s="8"/>
      <c r="AI172" s="8"/>
      <c r="AJ172" s="9"/>
      <c r="AM172" s="7">
        <f ca="1">IF(Table2[[#This Row],[Column4]]="teaching",1,0)</f>
        <v>0</v>
      </c>
      <c r="AN172" s="8">
        <f ca="1">IF(Table2[[#This Row],[Column4]]="health",1,0)</f>
        <v>0</v>
      </c>
      <c r="AO172" s="8">
        <f ca="1">IF(Table2[[#This Row],[Column4]]="agriculture",1,0)</f>
        <v>0</v>
      </c>
      <c r="AP172" s="8">
        <f ca="1">IF(Table2[[#This Row],[Column4]]="IT",1,0)</f>
        <v>0</v>
      </c>
      <c r="AQ172" s="8">
        <f ca="1">IF(Table2[[#This Row],[Column4]]="construction",1,0)</f>
        <v>1</v>
      </c>
      <c r="AR172" s="8">
        <f ca="1">IF(Table2[[#This Row],[Column4]]="General work",1,0)</f>
        <v>0</v>
      </c>
      <c r="AS172" s="9"/>
      <c r="AU172" s="17">
        <f ca="1">Table2[[#This Row],[Column20]]/Table2[[#This Row],[Column8]]</f>
        <v>23299.489185700735</v>
      </c>
      <c r="AW172" s="19">
        <f ca="1">IF(Table2[[#This Row],[Column27]]&gt;$AX$7,1,0)</f>
        <v>1</v>
      </c>
      <c r="AY172" s="21">
        <f ca="1">Table2[[#This Row],[Column19]]/Table2[[#This Row],[Column18]]</f>
        <v>0.19935323844821462</v>
      </c>
      <c r="AZ172" s="7">
        <f t="shared" ca="1" si="53"/>
        <v>1</v>
      </c>
      <c r="BA172" s="8"/>
      <c r="BB172" s="7">
        <f ca="1">IF(Table2[[#This Row],[Column17]]="bihar",Table2[[#This Row],[Column15]],0)</f>
        <v>0</v>
      </c>
      <c r="BC172" s="8">
        <f ca="1">IF(Table2[[#This Row],[Column17]]="UP",Table2[[#This Row],[Column15]],0)</f>
        <v>40556</v>
      </c>
      <c r="BD172" s="8">
        <f ca="1">IF(Table2[[#This Row],[Column17]]="maharashtra",Table2[[#This Row],[Column15]],0)</f>
        <v>0</v>
      </c>
      <c r="BE172" s="8">
        <f ca="1">IF(Table2[[#This Row],[Column17]]="telangana",Table2[[#This Row],[Column15]],0)</f>
        <v>0</v>
      </c>
      <c r="BF172" s="8">
        <f ca="1">IF(Table2[[#This Row],[Column17]]="delhi",Table2[[#This Row],[Column15]],0)</f>
        <v>0</v>
      </c>
      <c r="BG172" s="8">
        <f ca="1">IF(Table2[[#This Row],[Column17]]="goa",Table2[[#This Row],[Column15]],0)</f>
        <v>0</v>
      </c>
      <c r="BH172" s="8">
        <f ca="1">IF(Table2[[#This Row],[Column17]]="kolkata",Table2[[#This Row],[Column15]],0)</f>
        <v>0</v>
      </c>
      <c r="BI172" s="8">
        <f ca="1">IF(Table2[[#This Row],[Column17]]="patna",Table2[[#This Row],[Column15]],0)</f>
        <v>0</v>
      </c>
      <c r="BJ172" s="8">
        <f ca="1">IF(Table2[[#This Row],[Column17]]="simultala",Table2[[#This Row],[Column15]],0)</f>
        <v>0</v>
      </c>
      <c r="BK172" s="8">
        <f ca="1">IF(Table2[[#This Row],[Column17]]="panji",Table2[[#This Row],[Column15]],0)</f>
        <v>0</v>
      </c>
      <c r="BL172" s="8">
        <f ca="1">IF(Table2[[#This Row],[Column17]]="bangalore",Table2[[#This Row],[Column15]],0)</f>
        <v>0</v>
      </c>
      <c r="BM172" s="8">
        <f ca="1">IF(Table2[[#This Row],[Column17]]="florida",Table2[[#This Row],[Column15]],0)</f>
        <v>0</v>
      </c>
      <c r="BN172" s="8">
        <f ca="1">IF(Table2[[#This Row],[Column17]]="valmikinagar",Table2[[#This Row],[Column15]],0)</f>
        <v>0</v>
      </c>
      <c r="BO172" s="9">
        <f ca="1">IF(Table2[[#This Row],[Column17]]="gopalganj",Table2[[#This Row],[Column15]],0)</f>
        <v>0</v>
      </c>
      <c r="BP172" s="7">
        <f ca="1">IF(Table2[[#This Row],[Column4]]="teaching",Table2[[#This Row],[Column15]],0)</f>
        <v>0</v>
      </c>
      <c r="BQ172" s="8">
        <f ca="1">IF(Table2[[#This Row],[Column4]]="health",Table2[[#This Row],[Column15]],0)</f>
        <v>0</v>
      </c>
      <c r="BR172" s="8">
        <f ca="1">IF(Table2[[#This Row],[Column4]]="agriculture",Table2[[#This Row],[Column15]],0)</f>
        <v>0</v>
      </c>
      <c r="BS172" s="8">
        <f ca="1">IF(Table2[[#This Row],[Column4]]="IT",Table2[[#This Row],[Column15]],0)</f>
        <v>0</v>
      </c>
      <c r="BT172" s="8">
        <f ca="1">IF(Table2[[#This Row],[Column4]]="construction",Table2[[#This Row],[Column15]],0)</f>
        <v>40556</v>
      </c>
      <c r="BU172" s="9">
        <f ca="1">IF(Table2[[#This Row],[Column4]]="General work",Table2[[#This Row],[Column15]],0)</f>
        <v>0</v>
      </c>
      <c r="BV172" s="19">
        <f ca="1">IF(Table2[[#This Row],[Column27]]&gt;Table2[[#This Row],[Column15]],1,0)</f>
        <v>1</v>
      </c>
      <c r="CC172" s="19">
        <f ca="1">IF(Table2[[#This Row],[Column28]]&gt;$CD$6,Table2[[#This Row],[Column2]],0)</f>
        <v>43</v>
      </c>
    </row>
    <row r="173" spans="2:81" x14ac:dyDescent="0.35">
      <c r="B173">
        <f t="shared" ca="1" si="43"/>
        <v>1</v>
      </c>
      <c r="C173" t="str">
        <f ca="1">IF(B172=1,"men","women")</f>
        <v>men</v>
      </c>
      <c r="D173">
        <f t="shared" ca="1" si="45"/>
        <v>29</v>
      </c>
      <c r="E173">
        <f t="shared" ca="1" si="46"/>
        <v>2</v>
      </c>
      <c r="F173" t="str">
        <f ca="1">VLOOKUP(E173,$K$4:$L$10,2)</f>
        <v>construction</v>
      </c>
      <c r="G173">
        <f t="shared" ca="1" si="47"/>
        <v>2</v>
      </c>
      <c r="H173" t="str">
        <f ca="1">VLOOKUP(G173,$N$4:$O$9,2)</f>
        <v>college</v>
      </c>
      <c r="I173">
        <f t="shared" ca="1" si="48"/>
        <v>2</v>
      </c>
      <c r="J173">
        <f t="shared" ca="1" si="44"/>
        <v>3</v>
      </c>
      <c r="Q173">
        <f t="shared" ca="1" si="49"/>
        <v>27887</v>
      </c>
      <c r="R173">
        <f t="shared" ca="1" si="50"/>
        <v>6</v>
      </c>
      <c r="S173" t="str">
        <f ca="1">VLOOKUP(R173,$Y$7:$Z$20,2)</f>
        <v>goa</v>
      </c>
      <c r="T173">
        <f t="shared" ca="1" si="54"/>
        <v>111548</v>
      </c>
      <c r="U173">
        <f t="shared" ca="1" si="51"/>
        <v>96317.054857960116</v>
      </c>
      <c r="V173">
        <f t="shared" ca="1" si="55"/>
        <v>2408.8668912230014</v>
      </c>
      <c r="W173">
        <f t="shared" ca="1" si="52"/>
        <v>459</v>
      </c>
      <c r="X173">
        <f t="shared" ca="1" si="56"/>
        <v>53081.032177268928</v>
      </c>
      <c r="AA173">
        <f t="shared" ca="1" si="57"/>
        <v>25064.031677816696</v>
      </c>
      <c r="AB173">
        <f t="shared" ca="1" si="58"/>
        <v>139020.89856903971</v>
      </c>
      <c r="AC173">
        <f t="shared" ca="1" si="59"/>
        <v>149857.08703522905</v>
      </c>
      <c r="AD173">
        <f t="shared" ca="1" si="60"/>
        <v>-10836.188466189342</v>
      </c>
      <c r="AF173" s="7">
        <f ca="1">IF(Table2[[#This Row],[Column1]]="men",1,0)</f>
        <v>1</v>
      </c>
      <c r="AG173" s="8">
        <f ca="1">IF(Table2[[#This Row],[Column1]]="women",1,0)</f>
        <v>0</v>
      </c>
      <c r="AH173" s="8"/>
      <c r="AI173" s="8"/>
      <c r="AJ173" s="9"/>
      <c r="AM173" s="7">
        <f ca="1">IF(Table2[[#This Row],[Column4]]="teaching",1,0)</f>
        <v>0</v>
      </c>
      <c r="AN173" s="8">
        <f ca="1">IF(Table2[[#This Row],[Column4]]="health",1,0)</f>
        <v>0</v>
      </c>
      <c r="AO173" s="8">
        <f ca="1">IF(Table2[[#This Row],[Column4]]="agriculture",1,0)</f>
        <v>0</v>
      </c>
      <c r="AP173" s="8">
        <f ca="1">IF(Table2[[#This Row],[Column4]]="IT",1,0)</f>
        <v>0</v>
      </c>
      <c r="AQ173" s="8">
        <f ca="1">IF(Table2[[#This Row],[Column4]]="construction",1,0)</f>
        <v>1</v>
      </c>
      <c r="AR173" s="8">
        <f ca="1">IF(Table2[[#This Row],[Column4]]="General work",1,0)</f>
        <v>0</v>
      </c>
      <c r="AS173" s="9"/>
      <c r="AU173" s="17">
        <f ca="1">Table2[[#This Row],[Column20]]/Table2[[#This Row],[Column8]]</f>
        <v>802.95563040766717</v>
      </c>
      <c r="AW173" s="19">
        <f ca="1">IF(Table2[[#This Row],[Column27]]&gt;$AX$7,1,0)</f>
        <v>1</v>
      </c>
      <c r="AY173" s="21">
        <f ca="1">Table2[[#This Row],[Column19]]/Table2[[#This Row],[Column18]]</f>
        <v>0.86345837538960912</v>
      </c>
      <c r="AZ173" s="7">
        <f t="shared" ca="1" si="53"/>
        <v>0</v>
      </c>
      <c r="BA173" s="8"/>
      <c r="BB173" s="7">
        <f ca="1">IF(Table2[[#This Row],[Column17]]="bihar",Table2[[#This Row],[Column15]],0)</f>
        <v>0</v>
      </c>
      <c r="BC173" s="8">
        <f ca="1">IF(Table2[[#This Row],[Column17]]="UP",Table2[[#This Row],[Column15]],0)</f>
        <v>0</v>
      </c>
      <c r="BD173" s="8">
        <f ca="1">IF(Table2[[#This Row],[Column17]]="maharashtra",Table2[[#This Row],[Column15]],0)</f>
        <v>0</v>
      </c>
      <c r="BE173" s="8">
        <f ca="1">IF(Table2[[#This Row],[Column17]]="telangana",Table2[[#This Row],[Column15]],0)</f>
        <v>0</v>
      </c>
      <c r="BF173" s="8">
        <f ca="1">IF(Table2[[#This Row],[Column17]]="delhi",Table2[[#This Row],[Column15]],0)</f>
        <v>0</v>
      </c>
      <c r="BG173" s="8">
        <f ca="1">IF(Table2[[#This Row],[Column17]]="goa",Table2[[#This Row],[Column15]],0)</f>
        <v>27887</v>
      </c>
      <c r="BH173" s="8">
        <f ca="1">IF(Table2[[#This Row],[Column17]]="kolkata",Table2[[#This Row],[Column15]],0)</f>
        <v>0</v>
      </c>
      <c r="BI173" s="8">
        <f ca="1">IF(Table2[[#This Row],[Column17]]="patna",Table2[[#This Row],[Column15]],0)</f>
        <v>0</v>
      </c>
      <c r="BJ173" s="8">
        <f ca="1">IF(Table2[[#This Row],[Column17]]="simultala",Table2[[#This Row],[Column15]],0)</f>
        <v>0</v>
      </c>
      <c r="BK173" s="8">
        <f ca="1">IF(Table2[[#This Row],[Column17]]="panji",Table2[[#This Row],[Column15]],0)</f>
        <v>0</v>
      </c>
      <c r="BL173" s="8">
        <f ca="1">IF(Table2[[#This Row],[Column17]]="bangalore",Table2[[#This Row],[Column15]],0)</f>
        <v>0</v>
      </c>
      <c r="BM173" s="8">
        <f ca="1">IF(Table2[[#This Row],[Column17]]="florida",Table2[[#This Row],[Column15]],0)</f>
        <v>0</v>
      </c>
      <c r="BN173" s="8">
        <f ca="1">IF(Table2[[#This Row],[Column17]]="valmikinagar",Table2[[#This Row],[Column15]],0)</f>
        <v>0</v>
      </c>
      <c r="BO173" s="9">
        <f ca="1">IF(Table2[[#This Row],[Column17]]="gopalganj",Table2[[#This Row],[Column15]],0)</f>
        <v>0</v>
      </c>
      <c r="BP173" s="7">
        <f ca="1">IF(Table2[[#This Row],[Column4]]="teaching",Table2[[#This Row],[Column15]],0)</f>
        <v>0</v>
      </c>
      <c r="BQ173" s="8">
        <f ca="1">IF(Table2[[#This Row],[Column4]]="health",Table2[[#This Row],[Column15]],0)</f>
        <v>0</v>
      </c>
      <c r="BR173" s="8">
        <f ca="1">IF(Table2[[#This Row],[Column4]]="agriculture",Table2[[#This Row],[Column15]],0)</f>
        <v>0</v>
      </c>
      <c r="BS173" s="8">
        <f ca="1">IF(Table2[[#This Row],[Column4]]="IT",Table2[[#This Row],[Column15]],0)</f>
        <v>0</v>
      </c>
      <c r="BT173" s="8">
        <f ca="1">IF(Table2[[#This Row],[Column4]]="construction",Table2[[#This Row],[Column15]],0)</f>
        <v>27887</v>
      </c>
      <c r="BU173" s="9">
        <f ca="1">IF(Table2[[#This Row],[Column4]]="General work",Table2[[#This Row],[Column15]],0)</f>
        <v>0</v>
      </c>
      <c r="BV173" s="19">
        <f ca="1">IF(Table2[[#This Row],[Column27]]&gt;Table2[[#This Row],[Column15]],1,0)</f>
        <v>1</v>
      </c>
      <c r="CC173" s="19">
        <f ca="1">IF(Table2[[#This Row],[Column28]]&gt;$CD$6,Table2[[#This Row],[Column2]],0)</f>
        <v>0</v>
      </c>
    </row>
    <row r="174" spans="2:81" x14ac:dyDescent="0.35">
      <c r="B174">
        <f t="shared" ca="1" si="43"/>
        <v>1</v>
      </c>
      <c r="C174" t="str">
        <f ca="1">IF(B173=1,"men","women")</f>
        <v>men</v>
      </c>
      <c r="D174">
        <f t="shared" ca="1" si="45"/>
        <v>31</v>
      </c>
      <c r="E174">
        <f t="shared" ca="1" si="46"/>
        <v>2</v>
      </c>
      <c r="F174" t="str">
        <f ca="1">VLOOKUP(E174,$K$4:$L$10,2)</f>
        <v>construction</v>
      </c>
      <c r="G174">
        <f t="shared" ca="1" si="47"/>
        <v>3</v>
      </c>
      <c r="H174" t="str">
        <f ca="1">VLOOKUP(G174,$N$4:$O$9,2)</f>
        <v>university</v>
      </c>
      <c r="I174">
        <f t="shared" ca="1" si="48"/>
        <v>4</v>
      </c>
      <c r="J174">
        <f t="shared" ca="1" si="44"/>
        <v>2</v>
      </c>
      <c r="Q174">
        <f t="shared" ca="1" si="49"/>
        <v>64877</v>
      </c>
      <c r="R174">
        <f t="shared" ca="1" si="50"/>
        <v>13</v>
      </c>
      <c r="S174" t="str">
        <f ca="1">VLOOKUP(R174,$Y$7:$Z$20,2)</f>
        <v>valmikinagar</v>
      </c>
      <c r="T174">
        <f t="shared" ca="1" si="54"/>
        <v>324385</v>
      </c>
      <c r="U174">
        <f t="shared" ca="1" si="51"/>
        <v>10435.349463945311</v>
      </c>
      <c r="V174">
        <f t="shared" ca="1" si="55"/>
        <v>122741.74340661464</v>
      </c>
      <c r="W174">
        <f t="shared" ca="1" si="52"/>
        <v>40752</v>
      </c>
      <c r="X174">
        <f t="shared" ca="1" si="56"/>
        <v>93903.555014055877</v>
      </c>
      <c r="AA174">
        <f t="shared" ca="1" si="57"/>
        <v>66451.003244103878</v>
      </c>
      <c r="AB174">
        <f t="shared" ca="1" si="58"/>
        <v>513577.7466507185</v>
      </c>
      <c r="AC174">
        <f t="shared" ca="1" si="59"/>
        <v>145090.90447800118</v>
      </c>
      <c r="AD174">
        <f t="shared" ca="1" si="60"/>
        <v>368486.84217271733</v>
      </c>
      <c r="AF174" s="7">
        <f ca="1">IF(Table2[[#This Row],[Column1]]="men",1,0)</f>
        <v>1</v>
      </c>
      <c r="AG174" s="8">
        <f ca="1">IF(Table2[[#This Row],[Column1]]="women",1,0)</f>
        <v>0</v>
      </c>
      <c r="AH174" s="8"/>
      <c r="AI174" s="8"/>
      <c r="AJ174" s="9"/>
      <c r="AM174" s="7">
        <f ca="1">IF(Table2[[#This Row],[Column4]]="teaching",1,0)</f>
        <v>0</v>
      </c>
      <c r="AN174" s="8">
        <f ca="1">IF(Table2[[#This Row],[Column4]]="health",1,0)</f>
        <v>0</v>
      </c>
      <c r="AO174" s="8">
        <f ca="1">IF(Table2[[#This Row],[Column4]]="agriculture",1,0)</f>
        <v>0</v>
      </c>
      <c r="AP174" s="8">
        <f ca="1">IF(Table2[[#This Row],[Column4]]="IT",1,0)</f>
        <v>0</v>
      </c>
      <c r="AQ174" s="8">
        <f ca="1">IF(Table2[[#This Row],[Column4]]="construction",1,0)</f>
        <v>1</v>
      </c>
      <c r="AR174" s="8">
        <f ca="1">IF(Table2[[#This Row],[Column4]]="General work",1,0)</f>
        <v>0</v>
      </c>
      <c r="AS174" s="9"/>
      <c r="AU174" s="17">
        <f ca="1">Table2[[#This Row],[Column20]]/Table2[[#This Row],[Column8]]</f>
        <v>61370.871703307319</v>
      </c>
      <c r="AW174" s="19">
        <f ca="1">IF(Table2[[#This Row],[Column27]]&gt;$AX$7,1,0)</f>
        <v>1</v>
      </c>
      <c r="AY174" s="21">
        <f ca="1">Table2[[#This Row],[Column19]]/Table2[[#This Row],[Column18]]</f>
        <v>3.2169642443224289E-2</v>
      </c>
      <c r="AZ174" s="7">
        <f t="shared" ca="1" si="53"/>
        <v>1</v>
      </c>
      <c r="BA174" s="8"/>
      <c r="BB174" s="7">
        <f ca="1">IF(Table2[[#This Row],[Column17]]="bihar",Table2[[#This Row],[Column15]],0)</f>
        <v>0</v>
      </c>
      <c r="BC174" s="8">
        <f ca="1">IF(Table2[[#This Row],[Column17]]="UP",Table2[[#This Row],[Column15]],0)</f>
        <v>0</v>
      </c>
      <c r="BD174" s="8">
        <f ca="1">IF(Table2[[#This Row],[Column17]]="maharashtra",Table2[[#This Row],[Column15]],0)</f>
        <v>0</v>
      </c>
      <c r="BE174" s="8">
        <f ca="1">IF(Table2[[#This Row],[Column17]]="telangana",Table2[[#This Row],[Column15]],0)</f>
        <v>0</v>
      </c>
      <c r="BF174" s="8">
        <f ca="1">IF(Table2[[#This Row],[Column17]]="delhi",Table2[[#This Row],[Column15]],0)</f>
        <v>0</v>
      </c>
      <c r="BG174" s="8">
        <f ca="1">IF(Table2[[#This Row],[Column17]]="goa",Table2[[#This Row],[Column15]],0)</f>
        <v>0</v>
      </c>
      <c r="BH174" s="8">
        <f ca="1">IF(Table2[[#This Row],[Column17]]="kolkata",Table2[[#This Row],[Column15]],0)</f>
        <v>0</v>
      </c>
      <c r="BI174" s="8">
        <f ca="1">IF(Table2[[#This Row],[Column17]]="patna",Table2[[#This Row],[Column15]],0)</f>
        <v>0</v>
      </c>
      <c r="BJ174" s="8">
        <f ca="1">IF(Table2[[#This Row],[Column17]]="simultala",Table2[[#This Row],[Column15]],0)</f>
        <v>0</v>
      </c>
      <c r="BK174" s="8">
        <f ca="1">IF(Table2[[#This Row],[Column17]]="panji",Table2[[#This Row],[Column15]],0)</f>
        <v>0</v>
      </c>
      <c r="BL174" s="8">
        <f ca="1">IF(Table2[[#This Row],[Column17]]="bangalore",Table2[[#This Row],[Column15]],0)</f>
        <v>0</v>
      </c>
      <c r="BM174" s="8">
        <f ca="1">IF(Table2[[#This Row],[Column17]]="florida",Table2[[#This Row],[Column15]],0)</f>
        <v>0</v>
      </c>
      <c r="BN174" s="8">
        <f ca="1">IF(Table2[[#This Row],[Column17]]="valmikinagar",Table2[[#This Row],[Column15]],0)</f>
        <v>64877</v>
      </c>
      <c r="BO174" s="9">
        <f ca="1">IF(Table2[[#This Row],[Column17]]="gopalganj",Table2[[#This Row],[Column15]],0)</f>
        <v>0</v>
      </c>
      <c r="BP174" s="7">
        <f ca="1">IF(Table2[[#This Row],[Column4]]="teaching",Table2[[#This Row],[Column15]],0)</f>
        <v>0</v>
      </c>
      <c r="BQ174" s="8">
        <f ca="1">IF(Table2[[#This Row],[Column4]]="health",Table2[[#This Row],[Column15]],0)</f>
        <v>0</v>
      </c>
      <c r="BR174" s="8">
        <f ca="1">IF(Table2[[#This Row],[Column4]]="agriculture",Table2[[#This Row],[Column15]],0)</f>
        <v>0</v>
      </c>
      <c r="BS174" s="8">
        <f ca="1">IF(Table2[[#This Row],[Column4]]="IT",Table2[[#This Row],[Column15]],0)</f>
        <v>0</v>
      </c>
      <c r="BT174" s="8">
        <f ca="1">IF(Table2[[#This Row],[Column4]]="construction",Table2[[#This Row],[Column15]],0)</f>
        <v>64877</v>
      </c>
      <c r="BU174" s="9">
        <f ca="1">IF(Table2[[#This Row],[Column4]]="General work",Table2[[#This Row],[Column15]],0)</f>
        <v>0</v>
      </c>
      <c r="BV174" s="19">
        <f ca="1">IF(Table2[[#This Row],[Column27]]&gt;Table2[[#This Row],[Column15]],1,0)</f>
        <v>1</v>
      </c>
      <c r="CC174" s="19">
        <f ca="1">IF(Table2[[#This Row],[Column28]]&gt;$CD$6,Table2[[#This Row],[Column2]],0)</f>
        <v>31</v>
      </c>
    </row>
    <row r="175" spans="2:81" x14ac:dyDescent="0.35">
      <c r="B175">
        <f t="shared" ca="1" si="43"/>
        <v>1</v>
      </c>
      <c r="C175" t="str">
        <f ca="1">IF(B174=1,"men","women")</f>
        <v>men</v>
      </c>
      <c r="D175">
        <f t="shared" ca="1" si="45"/>
        <v>31</v>
      </c>
      <c r="E175">
        <f t="shared" ca="1" si="46"/>
        <v>2</v>
      </c>
      <c r="F175" t="str">
        <f ca="1">VLOOKUP(E175,$K$4:$L$10,2)</f>
        <v>construction</v>
      </c>
      <c r="G175">
        <f t="shared" ca="1" si="47"/>
        <v>1</v>
      </c>
      <c r="H175" t="str">
        <f ca="1">VLOOKUP(G175,$N$4:$O$9,2)</f>
        <v>high school</v>
      </c>
      <c r="I175">
        <f t="shared" ca="1" si="48"/>
        <v>4</v>
      </c>
      <c r="J175">
        <f t="shared" ca="1" si="44"/>
        <v>1</v>
      </c>
      <c r="Q175">
        <f t="shared" ca="1" si="49"/>
        <v>52853</v>
      </c>
      <c r="R175">
        <f t="shared" ca="1" si="50"/>
        <v>10</v>
      </c>
      <c r="S175" t="str">
        <f ca="1">VLOOKUP(R175,$Y$7:$Z$20,2)</f>
        <v>panji</v>
      </c>
      <c r="T175">
        <f t="shared" ca="1" si="54"/>
        <v>211412</v>
      </c>
      <c r="U175">
        <f t="shared" ca="1" si="51"/>
        <v>207230.79772986748</v>
      </c>
      <c r="V175">
        <f t="shared" ca="1" si="55"/>
        <v>1405.8990505810455</v>
      </c>
      <c r="W175">
        <f t="shared" ca="1" si="52"/>
        <v>1087</v>
      </c>
      <c r="X175">
        <f t="shared" ca="1" si="56"/>
        <v>81512.470155482733</v>
      </c>
      <c r="AA175">
        <f t="shared" ca="1" si="57"/>
        <v>11703.791921208347</v>
      </c>
      <c r="AB175">
        <f t="shared" ca="1" si="58"/>
        <v>224521.69097178939</v>
      </c>
      <c r="AC175">
        <f t="shared" ca="1" si="59"/>
        <v>289830.26788535021</v>
      </c>
      <c r="AD175">
        <f t="shared" ca="1" si="60"/>
        <v>-65308.576913560828</v>
      </c>
      <c r="AF175" s="7">
        <f ca="1">IF(Table2[[#This Row],[Column1]]="men",1,0)</f>
        <v>1</v>
      </c>
      <c r="AG175" s="8">
        <f ca="1">IF(Table2[[#This Row],[Column1]]="women",1,0)</f>
        <v>0</v>
      </c>
      <c r="AH175" s="8"/>
      <c r="AI175" s="8"/>
      <c r="AJ175" s="9"/>
      <c r="AM175" s="7">
        <f ca="1">IF(Table2[[#This Row],[Column4]]="teaching",1,0)</f>
        <v>0</v>
      </c>
      <c r="AN175" s="8">
        <f ca="1">IF(Table2[[#This Row],[Column4]]="health",1,0)</f>
        <v>0</v>
      </c>
      <c r="AO175" s="8">
        <f ca="1">IF(Table2[[#This Row],[Column4]]="agriculture",1,0)</f>
        <v>0</v>
      </c>
      <c r="AP175" s="8">
        <f ca="1">IF(Table2[[#This Row],[Column4]]="IT",1,0)</f>
        <v>0</v>
      </c>
      <c r="AQ175" s="8">
        <f ca="1">IF(Table2[[#This Row],[Column4]]="construction",1,0)</f>
        <v>1</v>
      </c>
      <c r="AR175" s="8">
        <f ca="1">IF(Table2[[#This Row],[Column4]]="General work",1,0)</f>
        <v>0</v>
      </c>
      <c r="AS175" s="9"/>
      <c r="AU175" s="17">
        <f ca="1">Table2[[#This Row],[Column20]]/Table2[[#This Row],[Column8]]</f>
        <v>1405.8990505810455</v>
      </c>
      <c r="AW175" s="19">
        <f ca="1">IF(Table2[[#This Row],[Column27]]&gt;$AX$7,1,0)</f>
        <v>1</v>
      </c>
      <c r="AY175" s="21">
        <f ca="1">Table2[[#This Row],[Column19]]/Table2[[#This Row],[Column18]]</f>
        <v>0.98022249318802845</v>
      </c>
      <c r="AZ175" s="7">
        <f t="shared" ca="1" si="53"/>
        <v>0</v>
      </c>
      <c r="BA175" s="8"/>
      <c r="BB175" s="7">
        <f ca="1">IF(Table2[[#This Row],[Column17]]="bihar",Table2[[#This Row],[Column15]],0)</f>
        <v>0</v>
      </c>
      <c r="BC175" s="8">
        <f ca="1">IF(Table2[[#This Row],[Column17]]="UP",Table2[[#This Row],[Column15]],0)</f>
        <v>0</v>
      </c>
      <c r="BD175" s="8">
        <f ca="1">IF(Table2[[#This Row],[Column17]]="maharashtra",Table2[[#This Row],[Column15]],0)</f>
        <v>0</v>
      </c>
      <c r="BE175" s="8">
        <f ca="1">IF(Table2[[#This Row],[Column17]]="telangana",Table2[[#This Row],[Column15]],0)</f>
        <v>0</v>
      </c>
      <c r="BF175" s="8">
        <f ca="1">IF(Table2[[#This Row],[Column17]]="delhi",Table2[[#This Row],[Column15]],0)</f>
        <v>0</v>
      </c>
      <c r="BG175" s="8">
        <f ca="1">IF(Table2[[#This Row],[Column17]]="goa",Table2[[#This Row],[Column15]],0)</f>
        <v>0</v>
      </c>
      <c r="BH175" s="8">
        <f ca="1">IF(Table2[[#This Row],[Column17]]="kolkata",Table2[[#This Row],[Column15]],0)</f>
        <v>0</v>
      </c>
      <c r="BI175" s="8">
        <f ca="1">IF(Table2[[#This Row],[Column17]]="patna",Table2[[#This Row],[Column15]],0)</f>
        <v>0</v>
      </c>
      <c r="BJ175" s="8">
        <f ca="1">IF(Table2[[#This Row],[Column17]]="simultala",Table2[[#This Row],[Column15]],0)</f>
        <v>0</v>
      </c>
      <c r="BK175" s="8">
        <f ca="1">IF(Table2[[#This Row],[Column17]]="panji",Table2[[#This Row],[Column15]],0)</f>
        <v>52853</v>
      </c>
      <c r="BL175" s="8">
        <f ca="1">IF(Table2[[#This Row],[Column17]]="bangalore",Table2[[#This Row],[Column15]],0)</f>
        <v>0</v>
      </c>
      <c r="BM175" s="8">
        <f ca="1">IF(Table2[[#This Row],[Column17]]="florida",Table2[[#This Row],[Column15]],0)</f>
        <v>0</v>
      </c>
      <c r="BN175" s="8">
        <f ca="1">IF(Table2[[#This Row],[Column17]]="valmikinagar",Table2[[#This Row],[Column15]],0)</f>
        <v>0</v>
      </c>
      <c r="BO175" s="9">
        <f ca="1">IF(Table2[[#This Row],[Column17]]="gopalganj",Table2[[#This Row],[Column15]],0)</f>
        <v>0</v>
      </c>
      <c r="BP175" s="7">
        <f ca="1">IF(Table2[[#This Row],[Column4]]="teaching",Table2[[#This Row],[Column15]],0)</f>
        <v>0</v>
      </c>
      <c r="BQ175" s="8">
        <f ca="1">IF(Table2[[#This Row],[Column4]]="health",Table2[[#This Row],[Column15]],0)</f>
        <v>0</v>
      </c>
      <c r="BR175" s="8">
        <f ca="1">IF(Table2[[#This Row],[Column4]]="agriculture",Table2[[#This Row],[Column15]],0)</f>
        <v>0</v>
      </c>
      <c r="BS175" s="8">
        <f ca="1">IF(Table2[[#This Row],[Column4]]="IT",Table2[[#This Row],[Column15]],0)</f>
        <v>0</v>
      </c>
      <c r="BT175" s="8">
        <f ca="1">IF(Table2[[#This Row],[Column4]]="construction",Table2[[#This Row],[Column15]],0)</f>
        <v>52853</v>
      </c>
      <c r="BU175" s="9">
        <f ca="1">IF(Table2[[#This Row],[Column4]]="General work",Table2[[#This Row],[Column15]],0)</f>
        <v>0</v>
      </c>
      <c r="BV175" s="19">
        <f ca="1">IF(Table2[[#This Row],[Column27]]&gt;Table2[[#This Row],[Column15]],1,0)</f>
        <v>1</v>
      </c>
      <c r="CC175" s="19">
        <f ca="1">IF(Table2[[#This Row],[Column28]]&gt;$CD$6,Table2[[#This Row],[Column2]],0)</f>
        <v>0</v>
      </c>
    </row>
    <row r="176" spans="2:81" x14ac:dyDescent="0.35">
      <c r="B176">
        <f t="shared" ca="1" si="43"/>
        <v>1</v>
      </c>
      <c r="C176" t="str">
        <f ca="1">IF(B175=1,"men","women")</f>
        <v>men</v>
      </c>
      <c r="D176">
        <f t="shared" ca="1" si="45"/>
        <v>26</v>
      </c>
      <c r="E176">
        <f t="shared" ca="1" si="46"/>
        <v>1</v>
      </c>
      <c r="F176" t="str">
        <f ca="1">VLOOKUP(E176,$K$4:$L$10,2)</f>
        <v xml:space="preserve">health </v>
      </c>
      <c r="G176">
        <f t="shared" ca="1" si="47"/>
        <v>2</v>
      </c>
      <c r="H176" t="str">
        <f ca="1">VLOOKUP(G176,$N$4:$O$9,2)</f>
        <v>college</v>
      </c>
      <c r="I176">
        <f t="shared" ca="1" si="48"/>
        <v>1</v>
      </c>
      <c r="J176">
        <f t="shared" ca="1" si="44"/>
        <v>2</v>
      </c>
      <c r="Q176">
        <f t="shared" ca="1" si="49"/>
        <v>41821</v>
      </c>
      <c r="R176">
        <f t="shared" ca="1" si="50"/>
        <v>3</v>
      </c>
      <c r="S176" t="str">
        <f ca="1">VLOOKUP(R176,$Y$7:$Z$20,2)</f>
        <v>maharashtra</v>
      </c>
      <c r="T176">
        <f t="shared" ca="1" si="54"/>
        <v>167284</v>
      </c>
      <c r="U176">
        <f t="shared" ca="1" si="51"/>
        <v>155387.38503587048</v>
      </c>
      <c r="V176">
        <f t="shared" ca="1" si="55"/>
        <v>72696.407983462457</v>
      </c>
      <c r="W176">
        <f t="shared" ca="1" si="52"/>
        <v>23429</v>
      </c>
      <c r="X176">
        <f t="shared" ca="1" si="56"/>
        <v>66212.127758744624</v>
      </c>
      <c r="AA176">
        <f t="shared" ca="1" si="57"/>
        <v>33161.081320688376</v>
      </c>
      <c r="AB176">
        <f t="shared" ca="1" si="58"/>
        <v>273141.4893041508</v>
      </c>
      <c r="AC176">
        <f t="shared" ca="1" si="59"/>
        <v>245028.51279461512</v>
      </c>
      <c r="AD176">
        <f t="shared" ca="1" si="60"/>
        <v>28112.976509535685</v>
      </c>
      <c r="AF176" s="7">
        <f ca="1">IF(Table2[[#This Row],[Column1]]="men",1,0)</f>
        <v>1</v>
      </c>
      <c r="AG176" s="8">
        <f ca="1">IF(Table2[[#This Row],[Column1]]="women",1,0)</f>
        <v>0</v>
      </c>
      <c r="AH176" s="8"/>
      <c r="AI176" s="8"/>
      <c r="AJ176" s="9"/>
      <c r="AM176" s="7">
        <f ca="1">IF(Table2[[#This Row],[Column4]]="teaching",1,0)</f>
        <v>0</v>
      </c>
      <c r="AN176" s="8">
        <f ca="1">IF(Table2[[#This Row],[Column4]]="health",1,0)</f>
        <v>0</v>
      </c>
      <c r="AO176" s="8">
        <f ca="1">IF(Table2[[#This Row],[Column4]]="agriculture",1,0)</f>
        <v>0</v>
      </c>
      <c r="AP176" s="8">
        <f ca="1">IF(Table2[[#This Row],[Column4]]="IT",1,0)</f>
        <v>0</v>
      </c>
      <c r="AQ176" s="8">
        <f ca="1">IF(Table2[[#This Row],[Column4]]="construction",1,0)</f>
        <v>0</v>
      </c>
      <c r="AR176" s="8">
        <f ca="1">IF(Table2[[#This Row],[Column4]]="General work",1,0)</f>
        <v>0</v>
      </c>
      <c r="AS176" s="9"/>
      <c r="AU176" s="17">
        <f ca="1">Table2[[#This Row],[Column20]]/Table2[[#This Row],[Column8]]</f>
        <v>36348.203991731229</v>
      </c>
      <c r="AW176" s="19">
        <f ca="1">IF(Table2[[#This Row],[Column27]]&gt;$AX$7,1,0)</f>
        <v>1</v>
      </c>
      <c r="AY176" s="21">
        <f ca="1">Table2[[#This Row],[Column19]]/Table2[[#This Row],[Column18]]</f>
        <v>0.92888372489819993</v>
      </c>
      <c r="AZ176" s="7">
        <f t="shared" ca="1" si="53"/>
        <v>0</v>
      </c>
      <c r="BA176" s="8"/>
      <c r="BB176" s="7">
        <f ca="1">IF(Table2[[#This Row],[Column17]]="bihar",Table2[[#This Row],[Column15]],0)</f>
        <v>0</v>
      </c>
      <c r="BC176" s="8">
        <f ca="1">IF(Table2[[#This Row],[Column17]]="UP",Table2[[#This Row],[Column15]],0)</f>
        <v>0</v>
      </c>
      <c r="BD176" s="8">
        <f ca="1">IF(Table2[[#This Row],[Column17]]="maharashtra",Table2[[#This Row],[Column15]],0)</f>
        <v>41821</v>
      </c>
      <c r="BE176" s="8">
        <f ca="1">IF(Table2[[#This Row],[Column17]]="telangana",Table2[[#This Row],[Column15]],0)</f>
        <v>0</v>
      </c>
      <c r="BF176" s="8">
        <f ca="1">IF(Table2[[#This Row],[Column17]]="delhi",Table2[[#This Row],[Column15]],0)</f>
        <v>0</v>
      </c>
      <c r="BG176" s="8">
        <f ca="1">IF(Table2[[#This Row],[Column17]]="goa",Table2[[#This Row],[Column15]],0)</f>
        <v>0</v>
      </c>
      <c r="BH176" s="8">
        <f ca="1">IF(Table2[[#This Row],[Column17]]="kolkata",Table2[[#This Row],[Column15]],0)</f>
        <v>0</v>
      </c>
      <c r="BI176" s="8">
        <f ca="1">IF(Table2[[#This Row],[Column17]]="patna",Table2[[#This Row],[Column15]],0)</f>
        <v>0</v>
      </c>
      <c r="BJ176" s="8">
        <f ca="1">IF(Table2[[#This Row],[Column17]]="simultala",Table2[[#This Row],[Column15]],0)</f>
        <v>0</v>
      </c>
      <c r="BK176" s="8">
        <f ca="1">IF(Table2[[#This Row],[Column17]]="panji",Table2[[#This Row],[Column15]],0)</f>
        <v>0</v>
      </c>
      <c r="BL176" s="8">
        <f ca="1">IF(Table2[[#This Row],[Column17]]="bangalore",Table2[[#This Row],[Column15]],0)</f>
        <v>0</v>
      </c>
      <c r="BM176" s="8">
        <f ca="1">IF(Table2[[#This Row],[Column17]]="florida",Table2[[#This Row],[Column15]],0)</f>
        <v>0</v>
      </c>
      <c r="BN176" s="8">
        <f ca="1">IF(Table2[[#This Row],[Column17]]="valmikinagar",Table2[[#This Row],[Column15]],0)</f>
        <v>0</v>
      </c>
      <c r="BO176" s="9">
        <f ca="1">IF(Table2[[#This Row],[Column17]]="gopalganj",Table2[[#This Row],[Column15]],0)</f>
        <v>0</v>
      </c>
      <c r="BP176" s="7">
        <f ca="1">IF(Table2[[#This Row],[Column4]]="teaching",Table2[[#This Row],[Column15]],0)</f>
        <v>0</v>
      </c>
      <c r="BQ176" s="8">
        <f ca="1">IF(Table2[[#This Row],[Column4]]="health",Table2[[#This Row],[Column15]],0)</f>
        <v>0</v>
      </c>
      <c r="BR176" s="8">
        <f ca="1">IF(Table2[[#This Row],[Column4]]="agriculture",Table2[[#This Row],[Column15]],0)</f>
        <v>0</v>
      </c>
      <c r="BS176" s="8">
        <f ca="1">IF(Table2[[#This Row],[Column4]]="IT",Table2[[#This Row],[Column15]],0)</f>
        <v>0</v>
      </c>
      <c r="BT176" s="8">
        <f ca="1">IF(Table2[[#This Row],[Column4]]="construction",Table2[[#This Row],[Column15]],0)</f>
        <v>0</v>
      </c>
      <c r="BU176" s="9">
        <f ca="1">IF(Table2[[#This Row],[Column4]]="General work",Table2[[#This Row],[Column15]],0)</f>
        <v>0</v>
      </c>
      <c r="BV176" s="19">
        <f ca="1">IF(Table2[[#This Row],[Column27]]&gt;Table2[[#This Row],[Column15]],1,0)</f>
        <v>1</v>
      </c>
      <c r="CC176" s="19">
        <f ca="1">IF(Table2[[#This Row],[Column28]]&gt;$CD$6,Table2[[#This Row],[Column2]],0)</f>
        <v>26</v>
      </c>
    </row>
    <row r="177" spans="2:81" x14ac:dyDescent="0.35">
      <c r="B177">
        <f t="shared" ca="1" si="43"/>
        <v>2</v>
      </c>
      <c r="C177" t="str">
        <f ca="1">IF(B176=1,"men","women")</f>
        <v>men</v>
      </c>
      <c r="D177">
        <f t="shared" ca="1" si="45"/>
        <v>40</v>
      </c>
      <c r="E177">
        <f t="shared" ca="1" si="46"/>
        <v>1</v>
      </c>
      <c r="F177" t="str">
        <f ca="1">VLOOKUP(E177,$K$4:$L$10,2)</f>
        <v xml:space="preserve">health </v>
      </c>
      <c r="G177">
        <f t="shared" ca="1" si="47"/>
        <v>4</v>
      </c>
      <c r="H177" t="str">
        <f ca="1">VLOOKUP(G177,$N$4:$O$9,2)</f>
        <v>technical</v>
      </c>
      <c r="I177">
        <f t="shared" ca="1" si="48"/>
        <v>4</v>
      </c>
      <c r="J177">
        <f t="shared" ca="1" si="44"/>
        <v>3</v>
      </c>
      <c r="Q177">
        <f t="shared" ca="1" si="49"/>
        <v>26285</v>
      </c>
      <c r="R177">
        <f t="shared" ca="1" si="50"/>
        <v>11</v>
      </c>
      <c r="S177" t="str">
        <f ca="1">VLOOKUP(R177,$Y$7:$Z$20,2)</f>
        <v>bangalore</v>
      </c>
      <c r="T177">
        <f t="shared" ca="1" si="54"/>
        <v>157710</v>
      </c>
      <c r="U177">
        <f t="shared" ca="1" si="51"/>
        <v>90936.170316041666</v>
      </c>
      <c r="V177">
        <f t="shared" ca="1" si="55"/>
        <v>61635.143831126676</v>
      </c>
      <c r="W177">
        <f t="shared" ca="1" si="52"/>
        <v>41881</v>
      </c>
      <c r="X177">
        <f t="shared" ca="1" si="56"/>
        <v>44534.497788990266</v>
      </c>
      <c r="AA177">
        <f t="shared" ca="1" si="57"/>
        <v>2786.0980362553023</v>
      </c>
      <c r="AB177">
        <f t="shared" ca="1" si="58"/>
        <v>222131.24186738199</v>
      </c>
      <c r="AC177">
        <f t="shared" ca="1" si="59"/>
        <v>177351.66810503195</v>
      </c>
      <c r="AD177">
        <f t="shared" ca="1" si="60"/>
        <v>44779.573762350046</v>
      </c>
      <c r="AF177" s="7">
        <f ca="1">IF(Table2[[#This Row],[Column1]]="men",1,0)</f>
        <v>1</v>
      </c>
      <c r="AG177" s="8">
        <f ca="1">IF(Table2[[#This Row],[Column1]]="women",1,0)</f>
        <v>0</v>
      </c>
      <c r="AH177" s="8"/>
      <c r="AI177" s="8"/>
      <c r="AJ177" s="9"/>
      <c r="AM177" s="7">
        <f ca="1">IF(Table2[[#This Row],[Column4]]="teaching",1,0)</f>
        <v>0</v>
      </c>
      <c r="AN177" s="8">
        <f ca="1">IF(Table2[[#This Row],[Column4]]="health",1,0)</f>
        <v>0</v>
      </c>
      <c r="AO177" s="8">
        <f ca="1">IF(Table2[[#This Row],[Column4]]="agriculture",1,0)</f>
        <v>0</v>
      </c>
      <c r="AP177" s="8">
        <f ca="1">IF(Table2[[#This Row],[Column4]]="IT",1,0)</f>
        <v>0</v>
      </c>
      <c r="AQ177" s="8">
        <f ca="1">IF(Table2[[#This Row],[Column4]]="construction",1,0)</f>
        <v>0</v>
      </c>
      <c r="AR177" s="8">
        <f ca="1">IF(Table2[[#This Row],[Column4]]="General work",1,0)</f>
        <v>0</v>
      </c>
      <c r="AS177" s="9"/>
      <c r="AU177" s="17">
        <f ca="1">Table2[[#This Row],[Column20]]/Table2[[#This Row],[Column8]]</f>
        <v>20545.047943708891</v>
      </c>
      <c r="AW177" s="19">
        <f ca="1">IF(Table2[[#This Row],[Column27]]&gt;$AX$7,1,0)</f>
        <v>1</v>
      </c>
      <c r="AY177" s="21">
        <f ca="1">Table2[[#This Row],[Column19]]/Table2[[#This Row],[Column18]]</f>
        <v>0.57660370500311753</v>
      </c>
      <c r="AZ177" s="7">
        <f t="shared" ca="1" si="53"/>
        <v>0</v>
      </c>
      <c r="BA177" s="8"/>
      <c r="BB177" s="7">
        <f ca="1">IF(Table2[[#This Row],[Column17]]="bihar",Table2[[#This Row],[Column15]],0)</f>
        <v>0</v>
      </c>
      <c r="BC177" s="8">
        <f ca="1">IF(Table2[[#This Row],[Column17]]="UP",Table2[[#This Row],[Column15]],0)</f>
        <v>0</v>
      </c>
      <c r="BD177" s="8">
        <f ca="1">IF(Table2[[#This Row],[Column17]]="maharashtra",Table2[[#This Row],[Column15]],0)</f>
        <v>0</v>
      </c>
      <c r="BE177" s="8">
        <f ca="1">IF(Table2[[#This Row],[Column17]]="telangana",Table2[[#This Row],[Column15]],0)</f>
        <v>0</v>
      </c>
      <c r="BF177" s="8">
        <f ca="1">IF(Table2[[#This Row],[Column17]]="delhi",Table2[[#This Row],[Column15]],0)</f>
        <v>0</v>
      </c>
      <c r="BG177" s="8">
        <f ca="1">IF(Table2[[#This Row],[Column17]]="goa",Table2[[#This Row],[Column15]],0)</f>
        <v>0</v>
      </c>
      <c r="BH177" s="8">
        <f ca="1">IF(Table2[[#This Row],[Column17]]="kolkata",Table2[[#This Row],[Column15]],0)</f>
        <v>0</v>
      </c>
      <c r="BI177" s="8">
        <f ca="1">IF(Table2[[#This Row],[Column17]]="patna",Table2[[#This Row],[Column15]],0)</f>
        <v>0</v>
      </c>
      <c r="BJ177" s="8">
        <f ca="1">IF(Table2[[#This Row],[Column17]]="simultala",Table2[[#This Row],[Column15]],0)</f>
        <v>0</v>
      </c>
      <c r="BK177" s="8">
        <f ca="1">IF(Table2[[#This Row],[Column17]]="panji",Table2[[#This Row],[Column15]],0)</f>
        <v>0</v>
      </c>
      <c r="BL177" s="8">
        <f ca="1">IF(Table2[[#This Row],[Column17]]="bangalore",Table2[[#This Row],[Column15]],0)</f>
        <v>26285</v>
      </c>
      <c r="BM177" s="8">
        <f ca="1">IF(Table2[[#This Row],[Column17]]="florida",Table2[[#This Row],[Column15]],0)</f>
        <v>0</v>
      </c>
      <c r="BN177" s="8">
        <f ca="1">IF(Table2[[#This Row],[Column17]]="valmikinagar",Table2[[#This Row],[Column15]],0)</f>
        <v>0</v>
      </c>
      <c r="BO177" s="9">
        <f ca="1">IF(Table2[[#This Row],[Column17]]="gopalganj",Table2[[#This Row],[Column15]],0)</f>
        <v>0</v>
      </c>
      <c r="BP177" s="7">
        <f ca="1">IF(Table2[[#This Row],[Column4]]="teaching",Table2[[#This Row],[Column15]],0)</f>
        <v>0</v>
      </c>
      <c r="BQ177" s="8">
        <f ca="1">IF(Table2[[#This Row],[Column4]]="health",Table2[[#This Row],[Column15]],0)</f>
        <v>0</v>
      </c>
      <c r="BR177" s="8">
        <f ca="1">IF(Table2[[#This Row],[Column4]]="agriculture",Table2[[#This Row],[Column15]],0)</f>
        <v>0</v>
      </c>
      <c r="BS177" s="8">
        <f ca="1">IF(Table2[[#This Row],[Column4]]="IT",Table2[[#This Row],[Column15]],0)</f>
        <v>0</v>
      </c>
      <c r="BT177" s="8">
        <f ca="1">IF(Table2[[#This Row],[Column4]]="construction",Table2[[#This Row],[Column15]],0)</f>
        <v>0</v>
      </c>
      <c r="BU177" s="9">
        <f ca="1">IF(Table2[[#This Row],[Column4]]="General work",Table2[[#This Row],[Column15]],0)</f>
        <v>0</v>
      </c>
      <c r="BV177" s="19">
        <f ca="1">IF(Table2[[#This Row],[Column27]]&gt;Table2[[#This Row],[Column15]],1,0)</f>
        <v>1</v>
      </c>
      <c r="CC177" s="19">
        <f ca="1">IF(Table2[[#This Row],[Column28]]&gt;$CD$6,Table2[[#This Row],[Column2]],0)</f>
        <v>40</v>
      </c>
    </row>
    <row r="178" spans="2:81" x14ac:dyDescent="0.35">
      <c r="B178">
        <f t="shared" ca="1" si="43"/>
        <v>1</v>
      </c>
      <c r="C178" t="str">
        <f ca="1">IF(B177=1,"men","women")</f>
        <v>women</v>
      </c>
      <c r="D178">
        <f t="shared" ca="1" si="45"/>
        <v>38</v>
      </c>
      <c r="E178">
        <f t="shared" ca="1" si="46"/>
        <v>3</v>
      </c>
      <c r="F178" t="str">
        <f ca="1">VLOOKUP(E178,$K$4:$L$10,2)</f>
        <v>teaching</v>
      </c>
      <c r="G178">
        <f t="shared" ca="1" si="47"/>
        <v>1</v>
      </c>
      <c r="H178" t="str">
        <f ca="1">VLOOKUP(G178,$N$4:$O$9,2)</f>
        <v>high school</v>
      </c>
      <c r="I178">
        <f t="shared" ca="1" si="48"/>
        <v>0</v>
      </c>
      <c r="J178">
        <f t="shared" ca="1" si="44"/>
        <v>1</v>
      </c>
      <c r="Q178">
        <f t="shared" ca="1" si="49"/>
        <v>30014</v>
      </c>
      <c r="R178">
        <f t="shared" ca="1" si="50"/>
        <v>10</v>
      </c>
      <c r="S178" t="str">
        <f ca="1">VLOOKUP(R178,$Y$7:$Z$20,2)</f>
        <v>panji</v>
      </c>
      <c r="T178">
        <f t="shared" ca="1" si="54"/>
        <v>90042</v>
      </c>
      <c r="U178">
        <f t="shared" ca="1" si="51"/>
        <v>52928.383028913544</v>
      </c>
      <c r="V178">
        <f t="shared" ca="1" si="55"/>
        <v>3960.5525975259038</v>
      </c>
      <c r="W178">
        <f t="shared" ca="1" si="52"/>
        <v>1766</v>
      </c>
      <c r="X178">
        <f t="shared" ca="1" si="56"/>
        <v>11836.291825939161</v>
      </c>
      <c r="AA178">
        <f t="shared" ca="1" si="57"/>
        <v>10224.184347752491</v>
      </c>
      <c r="AB178">
        <f t="shared" ca="1" si="58"/>
        <v>104226.7369452784</v>
      </c>
      <c r="AC178">
        <f t="shared" ca="1" si="59"/>
        <v>66530.67485485271</v>
      </c>
      <c r="AD178">
        <f t="shared" ca="1" si="60"/>
        <v>37696.062090425694</v>
      </c>
      <c r="AF178" s="7">
        <f ca="1">IF(Table2[[#This Row],[Column1]]="men",1,0)</f>
        <v>0</v>
      </c>
      <c r="AG178" s="8">
        <f ca="1">IF(Table2[[#This Row],[Column1]]="women",1,0)</f>
        <v>1</v>
      </c>
      <c r="AH178" s="8"/>
      <c r="AI178" s="8"/>
      <c r="AJ178" s="9"/>
      <c r="AM178" s="7">
        <f ca="1">IF(Table2[[#This Row],[Column4]]="teaching",1,0)</f>
        <v>1</v>
      </c>
      <c r="AN178" s="8">
        <f ca="1">IF(Table2[[#This Row],[Column4]]="health",1,0)</f>
        <v>0</v>
      </c>
      <c r="AO178" s="8">
        <f ca="1">IF(Table2[[#This Row],[Column4]]="agriculture",1,0)</f>
        <v>0</v>
      </c>
      <c r="AP178" s="8">
        <f ca="1">IF(Table2[[#This Row],[Column4]]="IT",1,0)</f>
        <v>0</v>
      </c>
      <c r="AQ178" s="8">
        <f ca="1">IF(Table2[[#This Row],[Column4]]="construction",1,0)</f>
        <v>0</v>
      </c>
      <c r="AR178" s="8">
        <f ca="1">IF(Table2[[#This Row],[Column4]]="General work",1,0)</f>
        <v>0</v>
      </c>
      <c r="AS178" s="9"/>
      <c r="AU178" s="17">
        <f ca="1">Table2[[#This Row],[Column20]]/Table2[[#This Row],[Column8]]</f>
        <v>3960.5525975259038</v>
      </c>
      <c r="AW178" s="19">
        <f ca="1">IF(Table2[[#This Row],[Column27]]&gt;$AX$7,1,0)</f>
        <v>0</v>
      </c>
      <c r="AY178" s="21">
        <f ca="1">Table2[[#This Row],[Column19]]/Table2[[#This Row],[Column18]]</f>
        <v>0.58781882931202711</v>
      </c>
      <c r="AZ178" s="7">
        <f t="shared" ca="1" si="53"/>
        <v>0</v>
      </c>
      <c r="BA178" s="8"/>
      <c r="BB178" s="7">
        <f ca="1">IF(Table2[[#This Row],[Column17]]="bihar",Table2[[#This Row],[Column15]],0)</f>
        <v>0</v>
      </c>
      <c r="BC178" s="8">
        <f ca="1">IF(Table2[[#This Row],[Column17]]="UP",Table2[[#This Row],[Column15]],0)</f>
        <v>0</v>
      </c>
      <c r="BD178" s="8">
        <f ca="1">IF(Table2[[#This Row],[Column17]]="maharashtra",Table2[[#This Row],[Column15]],0)</f>
        <v>0</v>
      </c>
      <c r="BE178" s="8">
        <f ca="1">IF(Table2[[#This Row],[Column17]]="telangana",Table2[[#This Row],[Column15]],0)</f>
        <v>0</v>
      </c>
      <c r="BF178" s="8">
        <f ca="1">IF(Table2[[#This Row],[Column17]]="delhi",Table2[[#This Row],[Column15]],0)</f>
        <v>0</v>
      </c>
      <c r="BG178" s="8">
        <f ca="1">IF(Table2[[#This Row],[Column17]]="goa",Table2[[#This Row],[Column15]],0)</f>
        <v>0</v>
      </c>
      <c r="BH178" s="8">
        <f ca="1">IF(Table2[[#This Row],[Column17]]="kolkata",Table2[[#This Row],[Column15]],0)</f>
        <v>0</v>
      </c>
      <c r="BI178" s="8">
        <f ca="1">IF(Table2[[#This Row],[Column17]]="patna",Table2[[#This Row],[Column15]],0)</f>
        <v>0</v>
      </c>
      <c r="BJ178" s="8">
        <f ca="1">IF(Table2[[#This Row],[Column17]]="simultala",Table2[[#This Row],[Column15]],0)</f>
        <v>0</v>
      </c>
      <c r="BK178" s="8">
        <f ca="1">IF(Table2[[#This Row],[Column17]]="panji",Table2[[#This Row],[Column15]],0)</f>
        <v>30014</v>
      </c>
      <c r="BL178" s="8">
        <f ca="1">IF(Table2[[#This Row],[Column17]]="bangalore",Table2[[#This Row],[Column15]],0)</f>
        <v>0</v>
      </c>
      <c r="BM178" s="8">
        <f ca="1">IF(Table2[[#This Row],[Column17]]="florida",Table2[[#This Row],[Column15]],0)</f>
        <v>0</v>
      </c>
      <c r="BN178" s="8">
        <f ca="1">IF(Table2[[#This Row],[Column17]]="valmikinagar",Table2[[#This Row],[Column15]],0)</f>
        <v>0</v>
      </c>
      <c r="BO178" s="9">
        <f ca="1">IF(Table2[[#This Row],[Column17]]="gopalganj",Table2[[#This Row],[Column15]],0)</f>
        <v>0</v>
      </c>
      <c r="BP178" s="7">
        <f ca="1">IF(Table2[[#This Row],[Column4]]="teaching",Table2[[#This Row],[Column15]],0)</f>
        <v>30014</v>
      </c>
      <c r="BQ178" s="8">
        <f ca="1">IF(Table2[[#This Row],[Column4]]="health",Table2[[#This Row],[Column15]],0)</f>
        <v>0</v>
      </c>
      <c r="BR178" s="8">
        <f ca="1">IF(Table2[[#This Row],[Column4]]="agriculture",Table2[[#This Row],[Column15]],0)</f>
        <v>0</v>
      </c>
      <c r="BS178" s="8">
        <f ca="1">IF(Table2[[#This Row],[Column4]]="IT",Table2[[#This Row],[Column15]],0)</f>
        <v>0</v>
      </c>
      <c r="BT178" s="8">
        <f ca="1">IF(Table2[[#This Row],[Column4]]="construction",Table2[[#This Row],[Column15]],0)</f>
        <v>0</v>
      </c>
      <c r="BU178" s="9">
        <f ca="1">IF(Table2[[#This Row],[Column4]]="General work",Table2[[#This Row],[Column15]],0)</f>
        <v>0</v>
      </c>
      <c r="BV178" s="19">
        <f ca="1">IF(Table2[[#This Row],[Column27]]&gt;Table2[[#This Row],[Column15]],1,0)</f>
        <v>1</v>
      </c>
      <c r="CC178" s="19">
        <f ca="1">IF(Table2[[#This Row],[Column28]]&gt;$CD$6,Table2[[#This Row],[Column2]],0)</f>
        <v>38</v>
      </c>
    </row>
    <row r="179" spans="2:81" x14ac:dyDescent="0.35">
      <c r="B179">
        <f t="shared" ca="1" si="43"/>
        <v>2</v>
      </c>
      <c r="C179" t="str">
        <f ca="1">IF(B178=1,"men","women")</f>
        <v>men</v>
      </c>
      <c r="D179">
        <f t="shared" ca="1" si="45"/>
        <v>45</v>
      </c>
      <c r="E179">
        <f t="shared" ca="1" si="46"/>
        <v>4</v>
      </c>
      <c r="F179" t="str">
        <f ca="1">VLOOKUP(E179,$K$4:$L$10,2)</f>
        <v>IT</v>
      </c>
      <c r="G179">
        <f t="shared" ca="1" si="47"/>
        <v>3</v>
      </c>
      <c r="H179" t="str">
        <f ca="1">VLOOKUP(G179,$N$4:$O$9,2)</f>
        <v>university</v>
      </c>
      <c r="I179">
        <f t="shared" ca="1" si="48"/>
        <v>3</v>
      </c>
      <c r="J179">
        <f t="shared" ca="1" si="44"/>
        <v>3</v>
      </c>
      <c r="Q179">
        <f t="shared" ca="1" si="49"/>
        <v>61700</v>
      </c>
      <c r="R179">
        <f t="shared" ca="1" si="50"/>
        <v>5</v>
      </c>
      <c r="S179" t="str">
        <f ca="1">VLOOKUP(R179,$Y$7:$Z$20,2)</f>
        <v>delhi</v>
      </c>
      <c r="T179">
        <f t="shared" ca="1" si="54"/>
        <v>246800</v>
      </c>
      <c r="U179">
        <f t="shared" ca="1" si="51"/>
        <v>32035.765547298233</v>
      </c>
      <c r="V179">
        <f t="shared" ca="1" si="55"/>
        <v>170358.21213675753</v>
      </c>
      <c r="W179">
        <f t="shared" ca="1" si="52"/>
        <v>27913</v>
      </c>
      <c r="X179">
        <f t="shared" ca="1" si="56"/>
        <v>12415.622284535304</v>
      </c>
      <c r="AA179">
        <f t="shared" ca="1" si="57"/>
        <v>62506.925514188959</v>
      </c>
      <c r="AB179">
        <f t="shared" ca="1" si="58"/>
        <v>479665.1376509465</v>
      </c>
      <c r="AC179">
        <f t="shared" ca="1" si="59"/>
        <v>72364.387831833534</v>
      </c>
      <c r="AD179">
        <f t="shared" ca="1" si="60"/>
        <v>407300.74981911294</v>
      </c>
      <c r="AF179" s="7">
        <f ca="1">IF(Table2[[#This Row],[Column1]]="men",1,0)</f>
        <v>1</v>
      </c>
      <c r="AG179" s="8">
        <f ca="1">IF(Table2[[#This Row],[Column1]]="women",1,0)</f>
        <v>0</v>
      </c>
      <c r="AH179" s="8"/>
      <c r="AI179" s="8"/>
      <c r="AJ179" s="9"/>
      <c r="AM179" s="7">
        <f ca="1">IF(Table2[[#This Row],[Column4]]="teaching",1,0)</f>
        <v>0</v>
      </c>
      <c r="AN179" s="8">
        <f ca="1">IF(Table2[[#This Row],[Column4]]="health",1,0)</f>
        <v>0</v>
      </c>
      <c r="AO179" s="8">
        <f ca="1">IF(Table2[[#This Row],[Column4]]="agriculture",1,0)</f>
        <v>0</v>
      </c>
      <c r="AP179" s="8">
        <f ca="1">IF(Table2[[#This Row],[Column4]]="IT",1,0)</f>
        <v>1</v>
      </c>
      <c r="AQ179" s="8">
        <f ca="1">IF(Table2[[#This Row],[Column4]]="construction",1,0)</f>
        <v>0</v>
      </c>
      <c r="AR179" s="8">
        <f ca="1">IF(Table2[[#This Row],[Column4]]="General work",1,0)</f>
        <v>0</v>
      </c>
      <c r="AS179" s="9"/>
      <c r="AU179" s="17">
        <f ca="1">Table2[[#This Row],[Column20]]/Table2[[#This Row],[Column8]]</f>
        <v>56786.070712252513</v>
      </c>
      <c r="AW179" s="19">
        <f ca="1">IF(Table2[[#This Row],[Column27]]&gt;$AX$7,1,0)</f>
        <v>0</v>
      </c>
      <c r="AY179" s="21">
        <f ca="1">Table2[[#This Row],[Column19]]/Table2[[#This Row],[Column18]]</f>
        <v>0.12980456056441747</v>
      </c>
      <c r="AZ179" s="7">
        <f t="shared" ca="1" si="53"/>
        <v>1</v>
      </c>
      <c r="BA179" s="8"/>
      <c r="BB179" s="7">
        <f ca="1">IF(Table2[[#This Row],[Column17]]="bihar",Table2[[#This Row],[Column15]],0)</f>
        <v>0</v>
      </c>
      <c r="BC179" s="8">
        <f ca="1">IF(Table2[[#This Row],[Column17]]="UP",Table2[[#This Row],[Column15]],0)</f>
        <v>0</v>
      </c>
      <c r="BD179" s="8">
        <f ca="1">IF(Table2[[#This Row],[Column17]]="maharashtra",Table2[[#This Row],[Column15]],0)</f>
        <v>0</v>
      </c>
      <c r="BE179" s="8">
        <f ca="1">IF(Table2[[#This Row],[Column17]]="telangana",Table2[[#This Row],[Column15]],0)</f>
        <v>0</v>
      </c>
      <c r="BF179" s="8">
        <f ca="1">IF(Table2[[#This Row],[Column17]]="delhi",Table2[[#This Row],[Column15]],0)</f>
        <v>61700</v>
      </c>
      <c r="BG179" s="8">
        <f ca="1">IF(Table2[[#This Row],[Column17]]="goa",Table2[[#This Row],[Column15]],0)</f>
        <v>0</v>
      </c>
      <c r="BH179" s="8">
        <f ca="1">IF(Table2[[#This Row],[Column17]]="kolkata",Table2[[#This Row],[Column15]],0)</f>
        <v>0</v>
      </c>
      <c r="BI179" s="8">
        <f ca="1">IF(Table2[[#This Row],[Column17]]="patna",Table2[[#This Row],[Column15]],0)</f>
        <v>0</v>
      </c>
      <c r="BJ179" s="8">
        <f ca="1">IF(Table2[[#This Row],[Column17]]="simultala",Table2[[#This Row],[Column15]],0)</f>
        <v>0</v>
      </c>
      <c r="BK179" s="8">
        <f ca="1">IF(Table2[[#This Row],[Column17]]="panji",Table2[[#This Row],[Column15]],0)</f>
        <v>0</v>
      </c>
      <c r="BL179" s="8">
        <f ca="1">IF(Table2[[#This Row],[Column17]]="bangalore",Table2[[#This Row],[Column15]],0)</f>
        <v>0</v>
      </c>
      <c r="BM179" s="8">
        <f ca="1">IF(Table2[[#This Row],[Column17]]="florida",Table2[[#This Row],[Column15]],0)</f>
        <v>0</v>
      </c>
      <c r="BN179" s="8">
        <f ca="1">IF(Table2[[#This Row],[Column17]]="valmikinagar",Table2[[#This Row],[Column15]],0)</f>
        <v>0</v>
      </c>
      <c r="BO179" s="9">
        <f ca="1">IF(Table2[[#This Row],[Column17]]="gopalganj",Table2[[#This Row],[Column15]],0)</f>
        <v>0</v>
      </c>
      <c r="BP179" s="7">
        <f ca="1">IF(Table2[[#This Row],[Column4]]="teaching",Table2[[#This Row],[Column15]],0)</f>
        <v>0</v>
      </c>
      <c r="BQ179" s="8">
        <f ca="1">IF(Table2[[#This Row],[Column4]]="health",Table2[[#This Row],[Column15]],0)</f>
        <v>0</v>
      </c>
      <c r="BR179" s="8">
        <f ca="1">IF(Table2[[#This Row],[Column4]]="agriculture",Table2[[#This Row],[Column15]],0)</f>
        <v>0</v>
      </c>
      <c r="BS179" s="8">
        <f ca="1">IF(Table2[[#This Row],[Column4]]="IT",Table2[[#This Row],[Column15]],0)</f>
        <v>61700</v>
      </c>
      <c r="BT179" s="8">
        <f ca="1">IF(Table2[[#This Row],[Column4]]="construction",Table2[[#This Row],[Column15]],0)</f>
        <v>0</v>
      </c>
      <c r="BU179" s="9">
        <f ca="1">IF(Table2[[#This Row],[Column4]]="General work",Table2[[#This Row],[Column15]],0)</f>
        <v>0</v>
      </c>
      <c r="BV179" s="19">
        <f ca="1">IF(Table2[[#This Row],[Column27]]&gt;Table2[[#This Row],[Column15]],1,0)</f>
        <v>1</v>
      </c>
      <c r="CC179" s="19">
        <f ca="1">IF(Table2[[#This Row],[Column28]]&gt;$CD$6,Table2[[#This Row],[Column2]],0)</f>
        <v>45</v>
      </c>
    </row>
    <row r="180" spans="2:81" x14ac:dyDescent="0.35">
      <c r="B180">
        <f t="shared" ca="1" si="43"/>
        <v>1</v>
      </c>
      <c r="C180" t="str">
        <f ca="1">IF(B179=1,"men","women")</f>
        <v>women</v>
      </c>
      <c r="D180">
        <f t="shared" ca="1" si="45"/>
        <v>28</v>
      </c>
      <c r="E180">
        <f t="shared" ca="1" si="46"/>
        <v>2</v>
      </c>
      <c r="F180" t="str">
        <f ca="1">VLOOKUP(E180,$K$4:$L$10,2)</f>
        <v>construction</v>
      </c>
      <c r="G180">
        <f t="shared" ca="1" si="47"/>
        <v>5</v>
      </c>
      <c r="H180" t="str">
        <f ca="1">VLOOKUP(G180,$N$4:$O$9,2)</f>
        <v>other</v>
      </c>
      <c r="I180">
        <f t="shared" ca="1" si="48"/>
        <v>2</v>
      </c>
      <c r="J180">
        <f t="shared" ca="1" si="44"/>
        <v>2</v>
      </c>
      <c r="Q180">
        <f t="shared" ca="1" si="49"/>
        <v>26709</v>
      </c>
      <c r="R180">
        <f t="shared" ca="1" si="50"/>
        <v>11</v>
      </c>
      <c r="S180" t="str">
        <f ca="1">VLOOKUP(R180,$Y$7:$Z$20,2)</f>
        <v>bangalore</v>
      </c>
      <c r="T180">
        <f t="shared" ca="1" si="54"/>
        <v>106836</v>
      </c>
      <c r="U180">
        <f t="shared" ca="1" si="51"/>
        <v>70263.261119286311</v>
      </c>
      <c r="V180">
        <f t="shared" ca="1" si="55"/>
        <v>3306.1136486907708</v>
      </c>
      <c r="W180">
        <f t="shared" ca="1" si="52"/>
        <v>167</v>
      </c>
      <c r="X180">
        <f t="shared" ca="1" si="56"/>
        <v>43959.623979603704</v>
      </c>
      <c r="AA180">
        <f t="shared" ca="1" si="57"/>
        <v>12773.054202634561</v>
      </c>
      <c r="AB180">
        <f t="shared" ca="1" si="58"/>
        <v>122915.16785132534</v>
      </c>
      <c r="AC180">
        <f t="shared" ca="1" si="59"/>
        <v>114389.88509889002</v>
      </c>
      <c r="AD180">
        <f t="shared" ca="1" si="60"/>
        <v>8525.2827524353197</v>
      </c>
      <c r="AF180" s="7">
        <f ca="1">IF(Table2[[#This Row],[Column1]]="men",1,0)</f>
        <v>0</v>
      </c>
      <c r="AG180" s="8">
        <f ca="1">IF(Table2[[#This Row],[Column1]]="women",1,0)</f>
        <v>1</v>
      </c>
      <c r="AH180" s="8"/>
      <c r="AI180" s="8"/>
      <c r="AJ180" s="9"/>
      <c r="AM180" s="7">
        <f ca="1">IF(Table2[[#This Row],[Column4]]="teaching",1,0)</f>
        <v>0</v>
      </c>
      <c r="AN180" s="8">
        <f ca="1">IF(Table2[[#This Row],[Column4]]="health",1,0)</f>
        <v>0</v>
      </c>
      <c r="AO180" s="8">
        <f ca="1">IF(Table2[[#This Row],[Column4]]="agriculture",1,0)</f>
        <v>0</v>
      </c>
      <c r="AP180" s="8">
        <f ca="1">IF(Table2[[#This Row],[Column4]]="IT",1,0)</f>
        <v>0</v>
      </c>
      <c r="AQ180" s="8">
        <f ca="1">IF(Table2[[#This Row],[Column4]]="construction",1,0)</f>
        <v>1</v>
      </c>
      <c r="AR180" s="8">
        <f ca="1">IF(Table2[[#This Row],[Column4]]="General work",1,0)</f>
        <v>0</v>
      </c>
      <c r="AS180" s="9"/>
      <c r="AU180" s="17">
        <f ca="1">Table2[[#This Row],[Column20]]/Table2[[#This Row],[Column8]]</f>
        <v>1653.0568243453854</v>
      </c>
      <c r="AW180" s="19">
        <f ca="1">IF(Table2[[#This Row],[Column27]]&gt;$AX$7,1,0)</f>
        <v>1</v>
      </c>
      <c r="AY180" s="21">
        <f ca="1">Table2[[#This Row],[Column19]]/Table2[[#This Row],[Column18]]</f>
        <v>0.65767401549371285</v>
      </c>
      <c r="AZ180" s="7">
        <f t="shared" ca="1" si="53"/>
        <v>0</v>
      </c>
      <c r="BA180" s="8"/>
      <c r="BB180" s="7">
        <f ca="1">IF(Table2[[#This Row],[Column17]]="bihar",Table2[[#This Row],[Column15]],0)</f>
        <v>0</v>
      </c>
      <c r="BC180" s="8">
        <f ca="1">IF(Table2[[#This Row],[Column17]]="UP",Table2[[#This Row],[Column15]],0)</f>
        <v>0</v>
      </c>
      <c r="BD180" s="8">
        <f ca="1">IF(Table2[[#This Row],[Column17]]="maharashtra",Table2[[#This Row],[Column15]],0)</f>
        <v>0</v>
      </c>
      <c r="BE180" s="8">
        <f ca="1">IF(Table2[[#This Row],[Column17]]="telangana",Table2[[#This Row],[Column15]],0)</f>
        <v>0</v>
      </c>
      <c r="BF180" s="8">
        <f ca="1">IF(Table2[[#This Row],[Column17]]="delhi",Table2[[#This Row],[Column15]],0)</f>
        <v>0</v>
      </c>
      <c r="BG180" s="8">
        <f ca="1">IF(Table2[[#This Row],[Column17]]="goa",Table2[[#This Row],[Column15]],0)</f>
        <v>0</v>
      </c>
      <c r="BH180" s="8">
        <f ca="1">IF(Table2[[#This Row],[Column17]]="kolkata",Table2[[#This Row],[Column15]],0)</f>
        <v>0</v>
      </c>
      <c r="BI180" s="8">
        <f ca="1">IF(Table2[[#This Row],[Column17]]="patna",Table2[[#This Row],[Column15]],0)</f>
        <v>0</v>
      </c>
      <c r="BJ180" s="8">
        <f ca="1">IF(Table2[[#This Row],[Column17]]="simultala",Table2[[#This Row],[Column15]],0)</f>
        <v>0</v>
      </c>
      <c r="BK180" s="8">
        <f ca="1">IF(Table2[[#This Row],[Column17]]="panji",Table2[[#This Row],[Column15]],0)</f>
        <v>0</v>
      </c>
      <c r="BL180" s="8">
        <f ca="1">IF(Table2[[#This Row],[Column17]]="bangalore",Table2[[#This Row],[Column15]],0)</f>
        <v>26709</v>
      </c>
      <c r="BM180" s="8">
        <f ca="1">IF(Table2[[#This Row],[Column17]]="florida",Table2[[#This Row],[Column15]],0)</f>
        <v>0</v>
      </c>
      <c r="BN180" s="8">
        <f ca="1">IF(Table2[[#This Row],[Column17]]="valmikinagar",Table2[[#This Row],[Column15]],0)</f>
        <v>0</v>
      </c>
      <c r="BO180" s="9">
        <f ca="1">IF(Table2[[#This Row],[Column17]]="gopalganj",Table2[[#This Row],[Column15]],0)</f>
        <v>0</v>
      </c>
      <c r="BP180" s="7">
        <f ca="1">IF(Table2[[#This Row],[Column4]]="teaching",Table2[[#This Row],[Column15]],0)</f>
        <v>0</v>
      </c>
      <c r="BQ180" s="8">
        <f ca="1">IF(Table2[[#This Row],[Column4]]="health",Table2[[#This Row],[Column15]],0)</f>
        <v>0</v>
      </c>
      <c r="BR180" s="8">
        <f ca="1">IF(Table2[[#This Row],[Column4]]="agriculture",Table2[[#This Row],[Column15]],0)</f>
        <v>0</v>
      </c>
      <c r="BS180" s="8">
        <f ca="1">IF(Table2[[#This Row],[Column4]]="IT",Table2[[#This Row],[Column15]],0)</f>
        <v>0</v>
      </c>
      <c r="BT180" s="8">
        <f ca="1">IF(Table2[[#This Row],[Column4]]="construction",Table2[[#This Row],[Column15]],0)</f>
        <v>26709</v>
      </c>
      <c r="BU180" s="9">
        <f ca="1">IF(Table2[[#This Row],[Column4]]="General work",Table2[[#This Row],[Column15]],0)</f>
        <v>0</v>
      </c>
      <c r="BV180" s="19">
        <f ca="1">IF(Table2[[#This Row],[Column27]]&gt;Table2[[#This Row],[Column15]],1,0)</f>
        <v>1</v>
      </c>
      <c r="CC180" s="19">
        <f ca="1">IF(Table2[[#This Row],[Column28]]&gt;$CD$6,Table2[[#This Row],[Column2]],0)</f>
        <v>0</v>
      </c>
    </row>
    <row r="181" spans="2:81" x14ac:dyDescent="0.35">
      <c r="B181">
        <f t="shared" ca="1" si="43"/>
        <v>2</v>
      </c>
      <c r="C181" t="str">
        <f ca="1">IF(B180=1,"men","women")</f>
        <v>men</v>
      </c>
      <c r="D181">
        <f t="shared" ca="1" si="45"/>
        <v>27</v>
      </c>
      <c r="E181">
        <f t="shared" ca="1" si="46"/>
        <v>1</v>
      </c>
      <c r="F181" t="str">
        <f ca="1">VLOOKUP(E181,$K$4:$L$10,2)</f>
        <v xml:space="preserve">health </v>
      </c>
      <c r="G181">
        <f t="shared" ca="1" si="47"/>
        <v>4</v>
      </c>
      <c r="H181" t="str">
        <f ca="1">VLOOKUP(G181,$N$4:$O$9,2)</f>
        <v>technical</v>
      </c>
      <c r="I181">
        <f t="shared" ca="1" si="48"/>
        <v>4</v>
      </c>
      <c r="J181">
        <f t="shared" ca="1" si="44"/>
        <v>1</v>
      </c>
      <c r="Q181">
        <f t="shared" ca="1" si="49"/>
        <v>51011</v>
      </c>
      <c r="R181">
        <f t="shared" ca="1" si="50"/>
        <v>6</v>
      </c>
      <c r="S181" t="str">
        <f ca="1">VLOOKUP(R181,$Y$7:$Z$20,2)</f>
        <v>goa</v>
      </c>
      <c r="T181">
        <f t="shared" ca="1" si="54"/>
        <v>153033</v>
      </c>
      <c r="U181">
        <f t="shared" ca="1" si="51"/>
        <v>136012.75284605936</v>
      </c>
      <c r="V181">
        <f t="shared" ca="1" si="55"/>
        <v>29838.966152554698</v>
      </c>
      <c r="W181">
        <f t="shared" ca="1" si="52"/>
        <v>16816</v>
      </c>
      <c r="X181">
        <f t="shared" ca="1" si="56"/>
        <v>33103.507215810023</v>
      </c>
      <c r="AA181">
        <f t="shared" ca="1" si="57"/>
        <v>15117.88953418265</v>
      </c>
      <c r="AB181">
        <f t="shared" ca="1" si="58"/>
        <v>197989.85568673734</v>
      </c>
      <c r="AC181">
        <f t="shared" ca="1" si="59"/>
        <v>185932.2600618694</v>
      </c>
      <c r="AD181">
        <f t="shared" ca="1" si="60"/>
        <v>12057.595624867943</v>
      </c>
      <c r="AF181" s="7">
        <f ca="1">IF(Table2[[#This Row],[Column1]]="men",1,0)</f>
        <v>1</v>
      </c>
      <c r="AG181" s="8">
        <f ca="1">IF(Table2[[#This Row],[Column1]]="women",1,0)</f>
        <v>0</v>
      </c>
      <c r="AH181" s="8"/>
      <c r="AI181" s="8"/>
      <c r="AJ181" s="9"/>
      <c r="AM181" s="7">
        <f ca="1">IF(Table2[[#This Row],[Column4]]="teaching",1,0)</f>
        <v>0</v>
      </c>
      <c r="AN181" s="8">
        <f ca="1">IF(Table2[[#This Row],[Column4]]="health",1,0)</f>
        <v>0</v>
      </c>
      <c r="AO181" s="8">
        <f ca="1">IF(Table2[[#This Row],[Column4]]="agriculture",1,0)</f>
        <v>0</v>
      </c>
      <c r="AP181" s="8">
        <f ca="1">IF(Table2[[#This Row],[Column4]]="IT",1,0)</f>
        <v>0</v>
      </c>
      <c r="AQ181" s="8">
        <f ca="1">IF(Table2[[#This Row],[Column4]]="construction",1,0)</f>
        <v>0</v>
      </c>
      <c r="AR181" s="8">
        <f ca="1">IF(Table2[[#This Row],[Column4]]="General work",1,0)</f>
        <v>0</v>
      </c>
      <c r="AS181" s="9"/>
      <c r="AU181" s="17">
        <f ca="1">Table2[[#This Row],[Column20]]/Table2[[#This Row],[Column8]]</f>
        <v>29838.966152554698</v>
      </c>
      <c r="AW181" s="19">
        <f ca="1">IF(Table2[[#This Row],[Column27]]&gt;$AX$7,1,0)</f>
        <v>1</v>
      </c>
      <c r="AY181" s="21">
        <f ca="1">Table2[[#This Row],[Column19]]/Table2[[#This Row],[Column18]]</f>
        <v>0.88878054305972809</v>
      </c>
      <c r="AZ181" s="7">
        <f t="shared" ca="1" si="53"/>
        <v>0</v>
      </c>
      <c r="BA181" s="8"/>
      <c r="BB181" s="7">
        <f ca="1">IF(Table2[[#This Row],[Column17]]="bihar",Table2[[#This Row],[Column15]],0)</f>
        <v>0</v>
      </c>
      <c r="BC181" s="8">
        <f ca="1">IF(Table2[[#This Row],[Column17]]="UP",Table2[[#This Row],[Column15]],0)</f>
        <v>0</v>
      </c>
      <c r="BD181" s="8">
        <f ca="1">IF(Table2[[#This Row],[Column17]]="maharashtra",Table2[[#This Row],[Column15]],0)</f>
        <v>0</v>
      </c>
      <c r="BE181" s="8">
        <f ca="1">IF(Table2[[#This Row],[Column17]]="telangana",Table2[[#This Row],[Column15]],0)</f>
        <v>0</v>
      </c>
      <c r="BF181" s="8">
        <f ca="1">IF(Table2[[#This Row],[Column17]]="delhi",Table2[[#This Row],[Column15]],0)</f>
        <v>0</v>
      </c>
      <c r="BG181" s="8">
        <f ca="1">IF(Table2[[#This Row],[Column17]]="goa",Table2[[#This Row],[Column15]],0)</f>
        <v>51011</v>
      </c>
      <c r="BH181" s="8">
        <f ca="1">IF(Table2[[#This Row],[Column17]]="kolkata",Table2[[#This Row],[Column15]],0)</f>
        <v>0</v>
      </c>
      <c r="BI181" s="8">
        <f ca="1">IF(Table2[[#This Row],[Column17]]="patna",Table2[[#This Row],[Column15]],0)</f>
        <v>0</v>
      </c>
      <c r="BJ181" s="8">
        <f ca="1">IF(Table2[[#This Row],[Column17]]="simultala",Table2[[#This Row],[Column15]],0)</f>
        <v>0</v>
      </c>
      <c r="BK181" s="8">
        <f ca="1">IF(Table2[[#This Row],[Column17]]="panji",Table2[[#This Row],[Column15]],0)</f>
        <v>0</v>
      </c>
      <c r="BL181" s="8">
        <f ca="1">IF(Table2[[#This Row],[Column17]]="bangalore",Table2[[#This Row],[Column15]],0)</f>
        <v>0</v>
      </c>
      <c r="BM181" s="8">
        <f ca="1">IF(Table2[[#This Row],[Column17]]="florida",Table2[[#This Row],[Column15]],0)</f>
        <v>0</v>
      </c>
      <c r="BN181" s="8">
        <f ca="1">IF(Table2[[#This Row],[Column17]]="valmikinagar",Table2[[#This Row],[Column15]],0)</f>
        <v>0</v>
      </c>
      <c r="BO181" s="9">
        <f ca="1">IF(Table2[[#This Row],[Column17]]="gopalganj",Table2[[#This Row],[Column15]],0)</f>
        <v>0</v>
      </c>
      <c r="BP181" s="7">
        <f ca="1">IF(Table2[[#This Row],[Column4]]="teaching",Table2[[#This Row],[Column15]],0)</f>
        <v>0</v>
      </c>
      <c r="BQ181" s="8">
        <f ca="1">IF(Table2[[#This Row],[Column4]]="health",Table2[[#This Row],[Column15]],0)</f>
        <v>0</v>
      </c>
      <c r="BR181" s="8">
        <f ca="1">IF(Table2[[#This Row],[Column4]]="agriculture",Table2[[#This Row],[Column15]],0)</f>
        <v>0</v>
      </c>
      <c r="BS181" s="8">
        <f ca="1">IF(Table2[[#This Row],[Column4]]="IT",Table2[[#This Row],[Column15]],0)</f>
        <v>0</v>
      </c>
      <c r="BT181" s="8">
        <f ca="1">IF(Table2[[#This Row],[Column4]]="construction",Table2[[#This Row],[Column15]],0)</f>
        <v>0</v>
      </c>
      <c r="BU181" s="9">
        <f ca="1">IF(Table2[[#This Row],[Column4]]="General work",Table2[[#This Row],[Column15]],0)</f>
        <v>0</v>
      </c>
      <c r="BV181" s="19">
        <f ca="1">IF(Table2[[#This Row],[Column27]]&gt;Table2[[#This Row],[Column15]],1,0)</f>
        <v>1</v>
      </c>
      <c r="CC181" s="19">
        <f ca="1">IF(Table2[[#This Row],[Column28]]&gt;$CD$6,Table2[[#This Row],[Column2]],0)</f>
        <v>27</v>
      </c>
    </row>
    <row r="182" spans="2:81" x14ac:dyDescent="0.35">
      <c r="B182">
        <f t="shared" ca="1" si="43"/>
        <v>2</v>
      </c>
      <c r="C182" t="str">
        <f ca="1">IF(B181=1,"men","women")</f>
        <v>women</v>
      </c>
      <c r="D182">
        <f t="shared" ca="1" si="45"/>
        <v>34</v>
      </c>
      <c r="E182">
        <f t="shared" ca="1" si="46"/>
        <v>6</v>
      </c>
      <c r="F182" t="str">
        <f ca="1">VLOOKUP(E182,$K$4:$L$10,2)</f>
        <v>agriculture</v>
      </c>
      <c r="G182">
        <f t="shared" ca="1" si="47"/>
        <v>2</v>
      </c>
      <c r="H182" t="str">
        <f ca="1">VLOOKUP(G182,$N$4:$O$9,2)</f>
        <v>college</v>
      </c>
      <c r="I182">
        <f t="shared" ca="1" si="48"/>
        <v>0</v>
      </c>
      <c r="J182">
        <f t="shared" ca="1" si="44"/>
        <v>3</v>
      </c>
      <c r="Q182">
        <f t="shared" ca="1" si="49"/>
        <v>61411</v>
      </c>
      <c r="R182">
        <f t="shared" ca="1" si="50"/>
        <v>4</v>
      </c>
      <c r="S182" t="str">
        <f ca="1">VLOOKUP(R182,$Y$7:$Z$20,2)</f>
        <v>telangana</v>
      </c>
      <c r="T182">
        <f t="shared" ca="1" si="54"/>
        <v>245644</v>
      </c>
      <c r="U182">
        <f t="shared" ca="1" si="51"/>
        <v>139574.80312562583</v>
      </c>
      <c r="V182">
        <f t="shared" ca="1" si="55"/>
        <v>12077.831483695725</v>
      </c>
      <c r="W182">
        <f t="shared" ca="1" si="52"/>
        <v>9526</v>
      </c>
      <c r="X182">
        <f t="shared" ca="1" si="56"/>
        <v>95033.197246895579</v>
      </c>
      <c r="AA182">
        <f t="shared" ca="1" si="57"/>
        <v>22553.228318364094</v>
      </c>
      <c r="AB182">
        <f t="shared" ca="1" si="58"/>
        <v>280275.05980205978</v>
      </c>
      <c r="AC182">
        <f t="shared" ca="1" si="59"/>
        <v>244134.0003725214</v>
      </c>
      <c r="AD182">
        <f t="shared" ca="1" si="60"/>
        <v>36141.059429538378</v>
      </c>
      <c r="AF182" s="7">
        <f ca="1">IF(Table2[[#This Row],[Column1]]="men",1,0)</f>
        <v>0</v>
      </c>
      <c r="AG182" s="8">
        <f ca="1">IF(Table2[[#This Row],[Column1]]="women",1,0)</f>
        <v>1</v>
      </c>
      <c r="AH182" s="8"/>
      <c r="AI182" s="8"/>
      <c r="AJ182" s="9"/>
      <c r="AM182" s="7">
        <f ca="1">IF(Table2[[#This Row],[Column4]]="teaching",1,0)</f>
        <v>0</v>
      </c>
      <c r="AN182" s="8">
        <f ca="1">IF(Table2[[#This Row],[Column4]]="health",1,0)</f>
        <v>0</v>
      </c>
      <c r="AO182" s="8">
        <f ca="1">IF(Table2[[#This Row],[Column4]]="agriculture",1,0)</f>
        <v>1</v>
      </c>
      <c r="AP182" s="8">
        <f ca="1">IF(Table2[[#This Row],[Column4]]="IT",1,0)</f>
        <v>0</v>
      </c>
      <c r="AQ182" s="8">
        <f ca="1">IF(Table2[[#This Row],[Column4]]="construction",1,0)</f>
        <v>0</v>
      </c>
      <c r="AR182" s="8">
        <f ca="1">IF(Table2[[#This Row],[Column4]]="General work",1,0)</f>
        <v>0</v>
      </c>
      <c r="AS182" s="9"/>
      <c r="AU182" s="17">
        <f ca="1">Table2[[#This Row],[Column20]]/Table2[[#This Row],[Column8]]</f>
        <v>4025.9438278985749</v>
      </c>
      <c r="AW182" s="19">
        <f ca="1">IF(Table2[[#This Row],[Column27]]&gt;$AX$7,1,0)</f>
        <v>1</v>
      </c>
      <c r="AY182" s="21">
        <f ca="1">Table2[[#This Row],[Column19]]/Table2[[#This Row],[Column18]]</f>
        <v>0.56819952095563431</v>
      </c>
      <c r="AZ182" s="7">
        <f t="shared" ca="1" si="53"/>
        <v>0</v>
      </c>
      <c r="BA182" s="8"/>
      <c r="BB182" s="7">
        <f ca="1">IF(Table2[[#This Row],[Column17]]="bihar",Table2[[#This Row],[Column15]],0)</f>
        <v>0</v>
      </c>
      <c r="BC182" s="8">
        <f ca="1">IF(Table2[[#This Row],[Column17]]="UP",Table2[[#This Row],[Column15]],0)</f>
        <v>0</v>
      </c>
      <c r="BD182" s="8">
        <f ca="1">IF(Table2[[#This Row],[Column17]]="maharashtra",Table2[[#This Row],[Column15]],0)</f>
        <v>0</v>
      </c>
      <c r="BE182" s="8">
        <f ca="1">IF(Table2[[#This Row],[Column17]]="telangana",Table2[[#This Row],[Column15]],0)</f>
        <v>61411</v>
      </c>
      <c r="BF182" s="8">
        <f ca="1">IF(Table2[[#This Row],[Column17]]="delhi",Table2[[#This Row],[Column15]],0)</f>
        <v>0</v>
      </c>
      <c r="BG182" s="8">
        <f ca="1">IF(Table2[[#This Row],[Column17]]="goa",Table2[[#This Row],[Column15]],0)</f>
        <v>0</v>
      </c>
      <c r="BH182" s="8">
        <f ca="1">IF(Table2[[#This Row],[Column17]]="kolkata",Table2[[#This Row],[Column15]],0)</f>
        <v>0</v>
      </c>
      <c r="BI182" s="8">
        <f ca="1">IF(Table2[[#This Row],[Column17]]="patna",Table2[[#This Row],[Column15]],0)</f>
        <v>0</v>
      </c>
      <c r="BJ182" s="8">
        <f ca="1">IF(Table2[[#This Row],[Column17]]="simultala",Table2[[#This Row],[Column15]],0)</f>
        <v>0</v>
      </c>
      <c r="BK182" s="8">
        <f ca="1">IF(Table2[[#This Row],[Column17]]="panji",Table2[[#This Row],[Column15]],0)</f>
        <v>0</v>
      </c>
      <c r="BL182" s="8">
        <f ca="1">IF(Table2[[#This Row],[Column17]]="bangalore",Table2[[#This Row],[Column15]],0)</f>
        <v>0</v>
      </c>
      <c r="BM182" s="8">
        <f ca="1">IF(Table2[[#This Row],[Column17]]="florida",Table2[[#This Row],[Column15]],0)</f>
        <v>0</v>
      </c>
      <c r="BN182" s="8">
        <f ca="1">IF(Table2[[#This Row],[Column17]]="valmikinagar",Table2[[#This Row],[Column15]],0)</f>
        <v>0</v>
      </c>
      <c r="BO182" s="9">
        <f ca="1">IF(Table2[[#This Row],[Column17]]="gopalganj",Table2[[#This Row],[Column15]],0)</f>
        <v>0</v>
      </c>
      <c r="BP182" s="7">
        <f ca="1">IF(Table2[[#This Row],[Column4]]="teaching",Table2[[#This Row],[Column15]],0)</f>
        <v>0</v>
      </c>
      <c r="BQ182" s="8">
        <f ca="1">IF(Table2[[#This Row],[Column4]]="health",Table2[[#This Row],[Column15]],0)</f>
        <v>0</v>
      </c>
      <c r="BR182" s="8">
        <f ca="1">IF(Table2[[#This Row],[Column4]]="agriculture",Table2[[#This Row],[Column15]],0)</f>
        <v>61411</v>
      </c>
      <c r="BS182" s="8">
        <f ca="1">IF(Table2[[#This Row],[Column4]]="IT",Table2[[#This Row],[Column15]],0)</f>
        <v>0</v>
      </c>
      <c r="BT182" s="8">
        <f ca="1">IF(Table2[[#This Row],[Column4]]="construction",Table2[[#This Row],[Column15]],0)</f>
        <v>0</v>
      </c>
      <c r="BU182" s="9">
        <f ca="1">IF(Table2[[#This Row],[Column4]]="General work",Table2[[#This Row],[Column15]],0)</f>
        <v>0</v>
      </c>
      <c r="BV182" s="19">
        <f ca="1">IF(Table2[[#This Row],[Column27]]&gt;Table2[[#This Row],[Column15]],1,0)</f>
        <v>1</v>
      </c>
      <c r="CC182" s="19">
        <f ca="1">IF(Table2[[#This Row],[Column28]]&gt;$CD$6,Table2[[#This Row],[Column2]],0)</f>
        <v>34</v>
      </c>
    </row>
    <row r="183" spans="2:81" x14ac:dyDescent="0.35">
      <c r="B183">
        <f t="shared" ca="1" si="43"/>
        <v>1</v>
      </c>
      <c r="C183" t="str">
        <f ca="1">IF(B182=1,"men","women")</f>
        <v>women</v>
      </c>
      <c r="D183">
        <f t="shared" ca="1" si="45"/>
        <v>37</v>
      </c>
      <c r="E183">
        <f t="shared" ca="1" si="46"/>
        <v>4</v>
      </c>
      <c r="F183" t="str">
        <f ca="1">VLOOKUP(E183,$K$4:$L$10,2)</f>
        <v>IT</v>
      </c>
      <c r="G183">
        <f t="shared" ca="1" si="47"/>
        <v>4</v>
      </c>
      <c r="H183" t="str">
        <f ca="1">VLOOKUP(G183,$N$4:$O$9,2)</f>
        <v>technical</v>
      </c>
      <c r="I183">
        <f t="shared" ca="1" si="48"/>
        <v>0</v>
      </c>
      <c r="J183">
        <f t="shared" ca="1" si="44"/>
        <v>3</v>
      </c>
      <c r="Q183">
        <f t="shared" ca="1" si="49"/>
        <v>37067</v>
      </c>
      <c r="R183">
        <f t="shared" ca="1" si="50"/>
        <v>1</v>
      </c>
      <c r="S183" t="str">
        <f ca="1">VLOOKUP(R183,$Y$7:$Z$20,2)</f>
        <v>bihar</v>
      </c>
      <c r="T183">
        <f t="shared" ca="1" si="54"/>
        <v>222402</v>
      </c>
      <c r="U183">
        <f t="shared" ca="1" si="51"/>
        <v>10897.400723638755</v>
      </c>
      <c r="V183">
        <f t="shared" ca="1" si="55"/>
        <v>73907.72844457133</v>
      </c>
      <c r="W183">
        <f t="shared" ca="1" si="52"/>
        <v>72755</v>
      </c>
      <c r="X183">
        <f t="shared" ca="1" si="56"/>
        <v>48259.189479150344</v>
      </c>
      <c r="AA183">
        <f t="shared" ca="1" si="57"/>
        <v>28141.558385672692</v>
      </c>
      <c r="AB183">
        <f t="shared" ca="1" si="58"/>
        <v>324451.286830244</v>
      </c>
      <c r="AC183">
        <f t="shared" ca="1" si="59"/>
        <v>131911.59020278911</v>
      </c>
      <c r="AD183">
        <f t="shared" ca="1" si="60"/>
        <v>192539.69662745489</v>
      </c>
      <c r="AF183" s="7">
        <f ca="1">IF(Table2[[#This Row],[Column1]]="men",1,0)</f>
        <v>0</v>
      </c>
      <c r="AG183" s="8">
        <f ca="1">IF(Table2[[#This Row],[Column1]]="women",1,0)</f>
        <v>1</v>
      </c>
      <c r="AH183" s="8"/>
      <c r="AI183" s="8"/>
      <c r="AJ183" s="9"/>
      <c r="AM183" s="7">
        <f ca="1">IF(Table2[[#This Row],[Column4]]="teaching",1,0)</f>
        <v>0</v>
      </c>
      <c r="AN183" s="8">
        <f ca="1">IF(Table2[[#This Row],[Column4]]="health",1,0)</f>
        <v>0</v>
      </c>
      <c r="AO183" s="8">
        <f ca="1">IF(Table2[[#This Row],[Column4]]="agriculture",1,0)</f>
        <v>0</v>
      </c>
      <c r="AP183" s="8">
        <f ca="1">IF(Table2[[#This Row],[Column4]]="IT",1,0)</f>
        <v>1</v>
      </c>
      <c r="AQ183" s="8">
        <f ca="1">IF(Table2[[#This Row],[Column4]]="construction",1,0)</f>
        <v>0</v>
      </c>
      <c r="AR183" s="8">
        <f ca="1">IF(Table2[[#This Row],[Column4]]="General work",1,0)</f>
        <v>0</v>
      </c>
      <c r="AS183" s="9"/>
      <c r="AU183" s="17">
        <f ca="1">Table2[[#This Row],[Column20]]/Table2[[#This Row],[Column8]]</f>
        <v>24635.909481523777</v>
      </c>
      <c r="AW183" s="19">
        <f ca="1">IF(Table2[[#This Row],[Column27]]&gt;$AX$7,1,0)</f>
        <v>1</v>
      </c>
      <c r="AY183" s="21">
        <f ca="1">Table2[[#This Row],[Column19]]/Table2[[#This Row],[Column18]]</f>
        <v>4.8998663337734172E-2</v>
      </c>
      <c r="AZ183" s="7">
        <f t="shared" ca="1" si="53"/>
        <v>1</v>
      </c>
      <c r="BA183" s="8"/>
      <c r="BB183" s="7">
        <f ca="1">IF(Table2[[#This Row],[Column17]]="bihar",Table2[[#This Row],[Column15]],0)</f>
        <v>37067</v>
      </c>
      <c r="BC183" s="8">
        <f ca="1">IF(Table2[[#This Row],[Column17]]="UP",Table2[[#This Row],[Column15]],0)</f>
        <v>0</v>
      </c>
      <c r="BD183" s="8">
        <f ca="1">IF(Table2[[#This Row],[Column17]]="maharashtra",Table2[[#This Row],[Column15]],0)</f>
        <v>0</v>
      </c>
      <c r="BE183" s="8">
        <f ca="1">IF(Table2[[#This Row],[Column17]]="telangana",Table2[[#This Row],[Column15]],0)</f>
        <v>0</v>
      </c>
      <c r="BF183" s="8">
        <f ca="1">IF(Table2[[#This Row],[Column17]]="delhi",Table2[[#This Row],[Column15]],0)</f>
        <v>0</v>
      </c>
      <c r="BG183" s="8">
        <f ca="1">IF(Table2[[#This Row],[Column17]]="goa",Table2[[#This Row],[Column15]],0)</f>
        <v>0</v>
      </c>
      <c r="BH183" s="8">
        <f ca="1">IF(Table2[[#This Row],[Column17]]="kolkata",Table2[[#This Row],[Column15]],0)</f>
        <v>0</v>
      </c>
      <c r="BI183" s="8">
        <f ca="1">IF(Table2[[#This Row],[Column17]]="patna",Table2[[#This Row],[Column15]],0)</f>
        <v>0</v>
      </c>
      <c r="BJ183" s="8">
        <f ca="1">IF(Table2[[#This Row],[Column17]]="simultala",Table2[[#This Row],[Column15]],0)</f>
        <v>0</v>
      </c>
      <c r="BK183" s="8">
        <f ca="1">IF(Table2[[#This Row],[Column17]]="panji",Table2[[#This Row],[Column15]],0)</f>
        <v>0</v>
      </c>
      <c r="BL183" s="8">
        <f ca="1">IF(Table2[[#This Row],[Column17]]="bangalore",Table2[[#This Row],[Column15]],0)</f>
        <v>0</v>
      </c>
      <c r="BM183" s="8">
        <f ca="1">IF(Table2[[#This Row],[Column17]]="florida",Table2[[#This Row],[Column15]],0)</f>
        <v>0</v>
      </c>
      <c r="BN183" s="8">
        <f ca="1">IF(Table2[[#This Row],[Column17]]="valmikinagar",Table2[[#This Row],[Column15]],0)</f>
        <v>0</v>
      </c>
      <c r="BO183" s="9">
        <f ca="1">IF(Table2[[#This Row],[Column17]]="gopalganj",Table2[[#This Row],[Column15]],0)</f>
        <v>0</v>
      </c>
      <c r="BP183" s="7">
        <f ca="1">IF(Table2[[#This Row],[Column4]]="teaching",Table2[[#This Row],[Column15]],0)</f>
        <v>0</v>
      </c>
      <c r="BQ183" s="8">
        <f ca="1">IF(Table2[[#This Row],[Column4]]="health",Table2[[#This Row],[Column15]],0)</f>
        <v>0</v>
      </c>
      <c r="BR183" s="8">
        <f ca="1">IF(Table2[[#This Row],[Column4]]="agriculture",Table2[[#This Row],[Column15]],0)</f>
        <v>0</v>
      </c>
      <c r="BS183" s="8">
        <f ca="1">IF(Table2[[#This Row],[Column4]]="IT",Table2[[#This Row],[Column15]],0)</f>
        <v>37067</v>
      </c>
      <c r="BT183" s="8">
        <f ca="1">IF(Table2[[#This Row],[Column4]]="construction",Table2[[#This Row],[Column15]],0)</f>
        <v>0</v>
      </c>
      <c r="BU183" s="9">
        <f ca="1">IF(Table2[[#This Row],[Column4]]="General work",Table2[[#This Row],[Column15]],0)</f>
        <v>0</v>
      </c>
      <c r="BV183" s="19">
        <f ca="1">IF(Table2[[#This Row],[Column27]]&gt;Table2[[#This Row],[Column15]],1,0)</f>
        <v>1</v>
      </c>
      <c r="CC183" s="19">
        <f ca="1">IF(Table2[[#This Row],[Column28]]&gt;$CD$6,Table2[[#This Row],[Column2]],0)</f>
        <v>37</v>
      </c>
    </row>
    <row r="184" spans="2:81" x14ac:dyDescent="0.35">
      <c r="B184">
        <f t="shared" ca="1" si="43"/>
        <v>2</v>
      </c>
      <c r="C184" t="str">
        <f ca="1">IF(B183=1,"men","women")</f>
        <v>men</v>
      </c>
      <c r="D184">
        <f t="shared" ca="1" si="45"/>
        <v>37</v>
      </c>
      <c r="E184">
        <f t="shared" ca="1" si="46"/>
        <v>1</v>
      </c>
      <c r="F184" t="str">
        <f ca="1">VLOOKUP(E184,$K$4:$L$10,2)</f>
        <v xml:space="preserve">health </v>
      </c>
      <c r="G184">
        <f t="shared" ca="1" si="47"/>
        <v>3</v>
      </c>
      <c r="H184" t="str">
        <f ca="1">VLOOKUP(G184,$N$4:$O$9,2)</f>
        <v>university</v>
      </c>
      <c r="I184">
        <f t="shared" ca="1" si="48"/>
        <v>1</v>
      </c>
      <c r="J184">
        <f t="shared" ca="1" si="44"/>
        <v>2</v>
      </c>
      <c r="Q184">
        <f t="shared" ca="1" si="49"/>
        <v>57235</v>
      </c>
      <c r="R184">
        <f t="shared" ca="1" si="50"/>
        <v>1</v>
      </c>
      <c r="S184" t="str">
        <f ca="1">VLOOKUP(R184,$Y$7:$Z$20,2)</f>
        <v>bihar</v>
      </c>
      <c r="T184">
        <f t="shared" ca="1" si="54"/>
        <v>171705</v>
      </c>
      <c r="U184">
        <f t="shared" ca="1" si="51"/>
        <v>156174.67524724844</v>
      </c>
      <c r="V184">
        <f t="shared" ca="1" si="55"/>
        <v>79494.687524327281</v>
      </c>
      <c r="W184">
        <f t="shared" ca="1" si="52"/>
        <v>57366</v>
      </c>
      <c r="X184">
        <f t="shared" ca="1" si="56"/>
        <v>30342.505749344131</v>
      </c>
      <c r="AA184">
        <f t="shared" ca="1" si="57"/>
        <v>17877.697192841806</v>
      </c>
      <c r="AB184">
        <f t="shared" ca="1" si="58"/>
        <v>269077.3847171691</v>
      </c>
      <c r="AC184">
        <f t="shared" ca="1" si="59"/>
        <v>243883.18099659256</v>
      </c>
      <c r="AD184">
        <f t="shared" ca="1" si="60"/>
        <v>25194.203720576537</v>
      </c>
      <c r="AF184" s="7">
        <f ca="1">IF(Table2[[#This Row],[Column1]]="men",1,0)</f>
        <v>1</v>
      </c>
      <c r="AG184" s="8">
        <f ca="1">IF(Table2[[#This Row],[Column1]]="women",1,0)</f>
        <v>0</v>
      </c>
      <c r="AH184" s="8"/>
      <c r="AI184" s="8"/>
      <c r="AJ184" s="9"/>
      <c r="AM184" s="7">
        <f ca="1">IF(Table2[[#This Row],[Column4]]="teaching",1,0)</f>
        <v>0</v>
      </c>
      <c r="AN184" s="8">
        <f ca="1">IF(Table2[[#This Row],[Column4]]="health",1,0)</f>
        <v>0</v>
      </c>
      <c r="AO184" s="8">
        <f ca="1">IF(Table2[[#This Row],[Column4]]="agriculture",1,0)</f>
        <v>0</v>
      </c>
      <c r="AP184" s="8">
        <f ca="1">IF(Table2[[#This Row],[Column4]]="IT",1,0)</f>
        <v>0</v>
      </c>
      <c r="AQ184" s="8">
        <f ca="1">IF(Table2[[#This Row],[Column4]]="construction",1,0)</f>
        <v>0</v>
      </c>
      <c r="AR184" s="8">
        <f ca="1">IF(Table2[[#This Row],[Column4]]="General work",1,0)</f>
        <v>0</v>
      </c>
      <c r="AS184" s="9"/>
      <c r="AU184" s="17">
        <f ca="1">Table2[[#This Row],[Column20]]/Table2[[#This Row],[Column8]]</f>
        <v>39747.34376216364</v>
      </c>
      <c r="AW184" s="19">
        <f ca="1">IF(Table2[[#This Row],[Column27]]&gt;$AX$7,1,0)</f>
        <v>1</v>
      </c>
      <c r="AY184" s="21">
        <f ca="1">Table2[[#This Row],[Column19]]/Table2[[#This Row],[Column18]]</f>
        <v>0.90955228588129899</v>
      </c>
      <c r="AZ184" s="7">
        <f t="shared" ca="1" si="53"/>
        <v>0</v>
      </c>
      <c r="BA184" s="8"/>
      <c r="BB184" s="7">
        <f ca="1">IF(Table2[[#This Row],[Column17]]="bihar",Table2[[#This Row],[Column15]],0)</f>
        <v>57235</v>
      </c>
      <c r="BC184" s="8">
        <f ca="1">IF(Table2[[#This Row],[Column17]]="UP",Table2[[#This Row],[Column15]],0)</f>
        <v>0</v>
      </c>
      <c r="BD184" s="8">
        <f ca="1">IF(Table2[[#This Row],[Column17]]="maharashtra",Table2[[#This Row],[Column15]],0)</f>
        <v>0</v>
      </c>
      <c r="BE184" s="8">
        <f ca="1">IF(Table2[[#This Row],[Column17]]="telangana",Table2[[#This Row],[Column15]],0)</f>
        <v>0</v>
      </c>
      <c r="BF184" s="8">
        <f ca="1">IF(Table2[[#This Row],[Column17]]="delhi",Table2[[#This Row],[Column15]],0)</f>
        <v>0</v>
      </c>
      <c r="BG184" s="8">
        <f ca="1">IF(Table2[[#This Row],[Column17]]="goa",Table2[[#This Row],[Column15]],0)</f>
        <v>0</v>
      </c>
      <c r="BH184" s="8">
        <f ca="1">IF(Table2[[#This Row],[Column17]]="kolkata",Table2[[#This Row],[Column15]],0)</f>
        <v>0</v>
      </c>
      <c r="BI184" s="8">
        <f ca="1">IF(Table2[[#This Row],[Column17]]="patna",Table2[[#This Row],[Column15]],0)</f>
        <v>0</v>
      </c>
      <c r="BJ184" s="8">
        <f ca="1">IF(Table2[[#This Row],[Column17]]="simultala",Table2[[#This Row],[Column15]],0)</f>
        <v>0</v>
      </c>
      <c r="BK184" s="8">
        <f ca="1">IF(Table2[[#This Row],[Column17]]="panji",Table2[[#This Row],[Column15]],0)</f>
        <v>0</v>
      </c>
      <c r="BL184" s="8">
        <f ca="1">IF(Table2[[#This Row],[Column17]]="bangalore",Table2[[#This Row],[Column15]],0)</f>
        <v>0</v>
      </c>
      <c r="BM184" s="8">
        <f ca="1">IF(Table2[[#This Row],[Column17]]="florida",Table2[[#This Row],[Column15]],0)</f>
        <v>0</v>
      </c>
      <c r="BN184" s="8">
        <f ca="1">IF(Table2[[#This Row],[Column17]]="valmikinagar",Table2[[#This Row],[Column15]],0)</f>
        <v>0</v>
      </c>
      <c r="BO184" s="9">
        <f ca="1">IF(Table2[[#This Row],[Column17]]="gopalganj",Table2[[#This Row],[Column15]],0)</f>
        <v>0</v>
      </c>
      <c r="BP184" s="7">
        <f ca="1">IF(Table2[[#This Row],[Column4]]="teaching",Table2[[#This Row],[Column15]],0)</f>
        <v>0</v>
      </c>
      <c r="BQ184" s="8">
        <f ca="1">IF(Table2[[#This Row],[Column4]]="health",Table2[[#This Row],[Column15]],0)</f>
        <v>0</v>
      </c>
      <c r="BR184" s="8">
        <f ca="1">IF(Table2[[#This Row],[Column4]]="agriculture",Table2[[#This Row],[Column15]],0)</f>
        <v>0</v>
      </c>
      <c r="BS184" s="8">
        <f ca="1">IF(Table2[[#This Row],[Column4]]="IT",Table2[[#This Row],[Column15]],0)</f>
        <v>0</v>
      </c>
      <c r="BT184" s="8">
        <f ca="1">IF(Table2[[#This Row],[Column4]]="construction",Table2[[#This Row],[Column15]],0)</f>
        <v>0</v>
      </c>
      <c r="BU184" s="9">
        <f ca="1">IF(Table2[[#This Row],[Column4]]="General work",Table2[[#This Row],[Column15]],0)</f>
        <v>0</v>
      </c>
      <c r="BV184" s="19">
        <f ca="1">IF(Table2[[#This Row],[Column27]]&gt;Table2[[#This Row],[Column15]],1,0)</f>
        <v>1</v>
      </c>
      <c r="CC184" s="19">
        <f ca="1">IF(Table2[[#This Row],[Column28]]&gt;$CD$6,Table2[[#This Row],[Column2]],0)</f>
        <v>37</v>
      </c>
    </row>
    <row r="185" spans="2:81" x14ac:dyDescent="0.35">
      <c r="B185">
        <f t="shared" ca="1" si="43"/>
        <v>2</v>
      </c>
      <c r="C185" t="str">
        <f ca="1">IF(B184=1,"men","women")</f>
        <v>women</v>
      </c>
      <c r="D185">
        <f t="shared" ca="1" si="45"/>
        <v>30</v>
      </c>
      <c r="E185">
        <f t="shared" ca="1" si="46"/>
        <v>5</v>
      </c>
      <c r="F185" t="str">
        <f ca="1">VLOOKUP(E185,$K$4:$L$10,2)</f>
        <v>General work</v>
      </c>
      <c r="G185">
        <f t="shared" ca="1" si="47"/>
        <v>5</v>
      </c>
      <c r="H185" t="str">
        <f ca="1">VLOOKUP(G185,$N$4:$O$9,2)</f>
        <v>other</v>
      </c>
      <c r="I185">
        <f t="shared" ca="1" si="48"/>
        <v>3</v>
      </c>
      <c r="J185">
        <f t="shared" ca="1" si="44"/>
        <v>2</v>
      </c>
      <c r="Q185">
        <f t="shared" ca="1" si="49"/>
        <v>53068</v>
      </c>
      <c r="R185">
        <f t="shared" ca="1" si="50"/>
        <v>7</v>
      </c>
      <c r="S185" t="str">
        <f ca="1">VLOOKUP(R185,$Y$7:$Z$20,2)</f>
        <v>kolkata</v>
      </c>
      <c r="T185">
        <f t="shared" ca="1" si="54"/>
        <v>159204</v>
      </c>
      <c r="U185">
        <f t="shared" ca="1" si="51"/>
        <v>111267.55322437515</v>
      </c>
      <c r="V185">
        <f t="shared" ca="1" si="55"/>
        <v>24878.336873209231</v>
      </c>
      <c r="W185">
        <f t="shared" ca="1" si="52"/>
        <v>14415</v>
      </c>
      <c r="X185">
        <f t="shared" ca="1" si="56"/>
        <v>10969.402601745927</v>
      </c>
      <c r="AA185">
        <f t="shared" ca="1" si="57"/>
        <v>9595.5283099864173</v>
      </c>
      <c r="AB185">
        <f t="shared" ca="1" si="58"/>
        <v>193677.86518319562</v>
      </c>
      <c r="AC185">
        <f t="shared" ca="1" si="59"/>
        <v>136651.95582612109</v>
      </c>
      <c r="AD185">
        <f t="shared" ca="1" si="60"/>
        <v>57025.909357074532</v>
      </c>
      <c r="AF185" s="7">
        <f ca="1">IF(Table2[[#This Row],[Column1]]="men",1,0)</f>
        <v>0</v>
      </c>
      <c r="AG185" s="8">
        <f ca="1">IF(Table2[[#This Row],[Column1]]="women",1,0)</f>
        <v>1</v>
      </c>
      <c r="AH185" s="8"/>
      <c r="AI185" s="8"/>
      <c r="AJ185" s="9"/>
      <c r="AM185" s="7">
        <f ca="1">IF(Table2[[#This Row],[Column4]]="teaching",1,0)</f>
        <v>0</v>
      </c>
      <c r="AN185" s="8">
        <f ca="1">IF(Table2[[#This Row],[Column4]]="health",1,0)</f>
        <v>0</v>
      </c>
      <c r="AO185" s="8">
        <f ca="1">IF(Table2[[#This Row],[Column4]]="agriculture",1,0)</f>
        <v>0</v>
      </c>
      <c r="AP185" s="8">
        <f ca="1">IF(Table2[[#This Row],[Column4]]="IT",1,0)</f>
        <v>0</v>
      </c>
      <c r="AQ185" s="8">
        <f ca="1">IF(Table2[[#This Row],[Column4]]="construction",1,0)</f>
        <v>0</v>
      </c>
      <c r="AR185" s="8">
        <f ca="1">IF(Table2[[#This Row],[Column4]]="General work",1,0)</f>
        <v>1</v>
      </c>
      <c r="AS185" s="9"/>
      <c r="AU185" s="17">
        <f ca="1">Table2[[#This Row],[Column20]]/Table2[[#This Row],[Column8]]</f>
        <v>12439.168436604616</v>
      </c>
      <c r="AW185" s="19">
        <f ca="1">IF(Table2[[#This Row],[Column27]]&gt;$AX$7,1,0)</f>
        <v>1</v>
      </c>
      <c r="AY185" s="21">
        <f ca="1">Table2[[#This Row],[Column19]]/Table2[[#This Row],[Column18]]</f>
        <v>0.69889923132820253</v>
      </c>
      <c r="AZ185" s="7">
        <f t="shared" ca="1" si="53"/>
        <v>0</v>
      </c>
      <c r="BA185" s="8"/>
      <c r="BB185" s="7">
        <f ca="1">IF(Table2[[#This Row],[Column17]]="bihar",Table2[[#This Row],[Column15]],0)</f>
        <v>0</v>
      </c>
      <c r="BC185" s="8">
        <f ca="1">IF(Table2[[#This Row],[Column17]]="UP",Table2[[#This Row],[Column15]],0)</f>
        <v>0</v>
      </c>
      <c r="BD185" s="8">
        <f ca="1">IF(Table2[[#This Row],[Column17]]="maharashtra",Table2[[#This Row],[Column15]],0)</f>
        <v>0</v>
      </c>
      <c r="BE185" s="8">
        <f ca="1">IF(Table2[[#This Row],[Column17]]="telangana",Table2[[#This Row],[Column15]],0)</f>
        <v>0</v>
      </c>
      <c r="BF185" s="8">
        <f ca="1">IF(Table2[[#This Row],[Column17]]="delhi",Table2[[#This Row],[Column15]],0)</f>
        <v>0</v>
      </c>
      <c r="BG185" s="8">
        <f ca="1">IF(Table2[[#This Row],[Column17]]="goa",Table2[[#This Row],[Column15]],0)</f>
        <v>0</v>
      </c>
      <c r="BH185" s="8">
        <f ca="1">IF(Table2[[#This Row],[Column17]]="kolkata",Table2[[#This Row],[Column15]],0)</f>
        <v>53068</v>
      </c>
      <c r="BI185" s="8">
        <f ca="1">IF(Table2[[#This Row],[Column17]]="patna",Table2[[#This Row],[Column15]],0)</f>
        <v>0</v>
      </c>
      <c r="BJ185" s="8">
        <f ca="1">IF(Table2[[#This Row],[Column17]]="simultala",Table2[[#This Row],[Column15]],0)</f>
        <v>0</v>
      </c>
      <c r="BK185" s="8">
        <f ca="1">IF(Table2[[#This Row],[Column17]]="panji",Table2[[#This Row],[Column15]],0)</f>
        <v>0</v>
      </c>
      <c r="BL185" s="8">
        <f ca="1">IF(Table2[[#This Row],[Column17]]="bangalore",Table2[[#This Row],[Column15]],0)</f>
        <v>0</v>
      </c>
      <c r="BM185" s="8">
        <f ca="1">IF(Table2[[#This Row],[Column17]]="florida",Table2[[#This Row],[Column15]],0)</f>
        <v>0</v>
      </c>
      <c r="BN185" s="8">
        <f ca="1">IF(Table2[[#This Row],[Column17]]="valmikinagar",Table2[[#This Row],[Column15]],0)</f>
        <v>0</v>
      </c>
      <c r="BO185" s="9">
        <f ca="1">IF(Table2[[#This Row],[Column17]]="gopalganj",Table2[[#This Row],[Column15]],0)</f>
        <v>0</v>
      </c>
      <c r="BP185" s="7">
        <f ca="1">IF(Table2[[#This Row],[Column4]]="teaching",Table2[[#This Row],[Column15]],0)</f>
        <v>0</v>
      </c>
      <c r="BQ185" s="8">
        <f ca="1">IF(Table2[[#This Row],[Column4]]="health",Table2[[#This Row],[Column15]],0)</f>
        <v>0</v>
      </c>
      <c r="BR185" s="8">
        <f ca="1">IF(Table2[[#This Row],[Column4]]="agriculture",Table2[[#This Row],[Column15]],0)</f>
        <v>0</v>
      </c>
      <c r="BS185" s="8">
        <f ca="1">IF(Table2[[#This Row],[Column4]]="IT",Table2[[#This Row],[Column15]],0)</f>
        <v>0</v>
      </c>
      <c r="BT185" s="8">
        <f ca="1">IF(Table2[[#This Row],[Column4]]="construction",Table2[[#This Row],[Column15]],0)</f>
        <v>0</v>
      </c>
      <c r="BU185" s="9">
        <f ca="1">IF(Table2[[#This Row],[Column4]]="General work",Table2[[#This Row],[Column15]],0)</f>
        <v>53068</v>
      </c>
      <c r="BV185" s="19">
        <f ca="1">IF(Table2[[#This Row],[Column27]]&gt;Table2[[#This Row],[Column15]],1,0)</f>
        <v>1</v>
      </c>
      <c r="CC185" s="19">
        <f ca="1">IF(Table2[[#This Row],[Column28]]&gt;$CD$6,Table2[[#This Row],[Column2]],0)</f>
        <v>30</v>
      </c>
    </row>
    <row r="186" spans="2:81" x14ac:dyDescent="0.35">
      <c r="B186">
        <f t="shared" ca="1" si="43"/>
        <v>1</v>
      </c>
      <c r="C186" t="str">
        <f ca="1">IF(B185=1,"men","women")</f>
        <v>women</v>
      </c>
      <c r="D186">
        <f t="shared" ca="1" si="45"/>
        <v>43</v>
      </c>
      <c r="E186">
        <f t="shared" ca="1" si="46"/>
        <v>2</v>
      </c>
      <c r="F186" t="str">
        <f ca="1">VLOOKUP(E186,$K$4:$L$10,2)</f>
        <v>construction</v>
      </c>
      <c r="G186">
        <f t="shared" ca="1" si="47"/>
        <v>2</v>
      </c>
      <c r="H186" t="str">
        <f ca="1">VLOOKUP(G186,$N$4:$O$9,2)</f>
        <v>college</v>
      </c>
      <c r="I186">
        <f t="shared" ca="1" si="48"/>
        <v>2</v>
      </c>
      <c r="J186">
        <f t="shared" ca="1" si="44"/>
        <v>2</v>
      </c>
      <c r="Q186">
        <f t="shared" ca="1" si="49"/>
        <v>84632</v>
      </c>
      <c r="R186">
        <f t="shared" ca="1" si="50"/>
        <v>2</v>
      </c>
      <c r="S186" t="str">
        <f ca="1">VLOOKUP(R186,$Y$7:$Z$20,2)</f>
        <v>up</v>
      </c>
      <c r="T186">
        <f t="shared" ca="1" si="54"/>
        <v>423160</v>
      </c>
      <c r="U186">
        <f t="shared" ca="1" si="51"/>
        <v>157281.72671974244</v>
      </c>
      <c r="V186">
        <f t="shared" ca="1" si="55"/>
        <v>71860.97111285782</v>
      </c>
      <c r="W186">
        <f t="shared" ca="1" si="52"/>
        <v>29718</v>
      </c>
      <c r="X186">
        <f t="shared" ca="1" si="56"/>
        <v>109342.7016917343</v>
      </c>
      <c r="AA186">
        <f t="shared" ca="1" si="57"/>
        <v>61652.885876955261</v>
      </c>
      <c r="AB186">
        <f t="shared" ca="1" si="58"/>
        <v>556673.85698981304</v>
      </c>
      <c r="AC186">
        <f t="shared" ca="1" si="59"/>
        <v>296342.42841147672</v>
      </c>
      <c r="AD186">
        <f t="shared" ca="1" si="60"/>
        <v>260331.42857833632</v>
      </c>
      <c r="AF186" s="7">
        <f ca="1">IF(Table2[[#This Row],[Column1]]="men",1,0)</f>
        <v>0</v>
      </c>
      <c r="AG186" s="8">
        <f ca="1">IF(Table2[[#This Row],[Column1]]="women",1,0)</f>
        <v>1</v>
      </c>
      <c r="AH186" s="8"/>
      <c r="AI186" s="8"/>
      <c r="AJ186" s="9"/>
      <c r="AM186" s="7">
        <f ca="1">IF(Table2[[#This Row],[Column4]]="teaching",1,0)</f>
        <v>0</v>
      </c>
      <c r="AN186" s="8">
        <f ca="1">IF(Table2[[#This Row],[Column4]]="health",1,0)</f>
        <v>0</v>
      </c>
      <c r="AO186" s="8">
        <f ca="1">IF(Table2[[#This Row],[Column4]]="agriculture",1,0)</f>
        <v>0</v>
      </c>
      <c r="AP186" s="8">
        <f ca="1">IF(Table2[[#This Row],[Column4]]="IT",1,0)</f>
        <v>0</v>
      </c>
      <c r="AQ186" s="8">
        <f ca="1">IF(Table2[[#This Row],[Column4]]="construction",1,0)</f>
        <v>1</v>
      </c>
      <c r="AR186" s="8">
        <f ca="1">IF(Table2[[#This Row],[Column4]]="General work",1,0)</f>
        <v>0</v>
      </c>
      <c r="AS186" s="9"/>
      <c r="AU186" s="17">
        <f ca="1">Table2[[#This Row],[Column20]]/Table2[[#This Row],[Column8]]</f>
        <v>35930.48555642891</v>
      </c>
      <c r="AW186" s="19">
        <f ca="1">IF(Table2[[#This Row],[Column27]]&gt;$AX$7,1,0)</f>
        <v>1</v>
      </c>
      <c r="AY186" s="21">
        <f ca="1">Table2[[#This Row],[Column19]]/Table2[[#This Row],[Column18]]</f>
        <v>0.37168382342315537</v>
      </c>
      <c r="AZ186" s="7">
        <f t="shared" ca="1" si="53"/>
        <v>0</v>
      </c>
      <c r="BA186" s="8"/>
      <c r="BB186" s="7">
        <f ca="1">IF(Table2[[#This Row],[Column17]]="bihar",Table2[[#This Row],[Column15]],0)</f>
        <v>0</v>
      </c>
      <c r="BC186" s="8">
        <f ca="1">IF(Table2[[#This Row],[Column17]]="UP",Table2[[#This Row],[Column15]],0)</f>
        <v>84632</v>
      </c>
      <c r="BD186" s="8">
        <f ca="1">IF(Table2[[#This Row],[Column17]]="maharashtra",Table2[[#This Row],[Column15]],0)</f>
        <v>0</v>
      </c>
      <c r="BE186" s="8">
        <f ca="1">IF(Table2[[#This Row],[Column17]]="telangana",Table2[[#This Row],[Column15]],0)</f>
        <v>0</v>
      </c>
      <c r="BF186" s="8">
        <f ca="1">IF(Table2[[#This Row],[Column17]]="delhi",Table2[[#This Row],[Column15]],0)</f>
        <v>0</v>
      </c>
      <c r="BG186" s="8">
        <f ca="1">IF(Table2[[#This Row],[Column17]]="goa",Table2[[#This Row],[Column15]],0)</f>
        <v>0</v>
      </c>
      <c r="BH186" s="8">
        <f ca="1">IF(Table2[[#This Row],[Column17]]="kolkata",Table2[[#This Row],[Column15]],0)</f>
        <v>0</v>
      </c>
      <c r="BI186" s="8">
        <f ca="1">IF(Table2[[#This Row],[Column17]]="patna",Table2[[#This Row],[Column15]],0)</f>
        <v>0</v>
      </c>
      <c r="BJ186" s="8">
        <f ca="1">IF(Table2[[#This Row],[Column17]]="simultala",Table2[[#This Row],[Column15]],0)</f>
        <v>0</v>
      </c>
      <c r="BK186" s="8">
        <f ca="1">IF(Table2[[#This Row],[Column17]]="panji",Table2[[#This Row],[Column15]],0)</f>
        <v>0</v>
      </c>
      <c r="BL186" s="8">
        <f ca="1">IF(Table2[[#This Row],[Column17]]="bangalore",Table2[[#This Row],[Column15]],0)</f>
        <v>0</v>
      </c>
      <c r="BM186" s="8">
        <f ca="1">IF(Table2[[#This Row],[Column17]]="florida",Table2[[#This Row],[Column15]],0)</f>
        <v>0</v>
      </c>
      <c r="BN186" s="8">
        <f ca="1">IF(Table2[[#This Row],[Column17]]="valmikinagar",Table2[[#This Row],[Column15]],0)</f>
        <v>0</v>
      </c>
      <c r="BO186" s="9">
        <f ca="1">IF(Table2[[#This Row],[Column17]]="gopalganj",Table2[[#This Row],[Column15]],0)</f>
        <v>0</v>
      </c>
      <c r="BP186" s="7">
        <f ca="1">IF(Table2[[#This Row],[Column4]]="teaching",Table2[[#This Row],[Column15]],0)</f>
        <v>0</v>
      </c>
      <c r="BQ186" s="8">
        <f ca="1">IF(Table2[[#This Row],[Column4]]="health",Table2[[#This Row],[Column15]],0)</f>
        <v>0</v>
      </c>
      <c r="BR186" s="8">
        <f ca="1">IF(Table2[[#This Row],[Column4]]="agriculture",Table2[[#This Row],[Column15]],0)</f>
        <v>0</v>
      </c>
      <c r="BS186" s="8">
        <f ca="1">IF(Table2[[#This Row],[Column4]]="IT",Table2[[#This Row],[Column15]],0)</f>
        <v>0</v>
      </c>
      <c r="BT186" s="8">
        <f ca="1">IF(Table2[[#This Row],[Column4]]="construction",Table2[[#This Row],[Column15]],0)</f>
        <v>84632</v>
      </c>
      <c r="BU186" s="9">
        <f ca="1">IF(Table2[[#This Row],[Column4]]="General work",Table2[[#This Row],[Column15]],0)</f>
        <v>0</v>
      </c>
      <c r="BV186" s="19">
        <f ca="1">IF(Table2[[#This Row],[Column27]]&gt;Table2[[#This Row],[Column15]],1,0)</f>
        <v>1</v>
      </c>
      <c r="CC186" s="19">
        <f ca="1">IF(Table2[[#This Row],[Column28]]&gt;$CD$6,Table2[[#This Row],[Column2]],0)</f>
        <v>43</v>
      </c>
    </row>
    <row r="187" spans="2:81" x14ac:dyDescent="0.35">
      <c r="B187">
        <f t="shared" ca="1" si="43"/>
        <v>1</v>
      </c>
      <c r="C187" t="str">
        <f ca="1">IF(B186=1,"men","women")</f>
        <v>men</v>
      </c>
      <c r="D187">
        <f t="shared" ca="1" si="45"/>
        <v>32</v>
      </c>
      <c r="E187">
        <f t="shared" ca="1" si="46"/>
        <v>3</v>
      </c>
      <c r="F187" t="str">
        <f ca="1">VLOOKUP(E187,$K$4:$L$10,2)</f>
        <v>teaching</v>
      </c>
      <c r="G187">
        <f t="shared" ca="1" si="47"/>
        <v>5</v>
      </c>
      <c r="H187" t="str">
        <f ca="1">VLOOKUP(G187,$N$4:$O$9,2)</f>
        <v>other</v>
      </c>
      <c r="I187">
        <f t="shared" ca="1" si="48"/>
        <v>0</v>
      </c>
      <c r="J187">
        <f t="shared" ca="1" si="44"/>
        <v>1</v>
      </c>
      <c r="Q187">
        <f t="shared" ca="1" si="49"/>
        <v>71324</v>
      </c>
      <c r="R187">
        <f t="shared" ca="1" si="50"/>
        <v>11</v>
      </c>
      <c r="S187" t="str">
        <f ca="1">VLOOKUP(R187,$Y$7:$Z$20,2)</f>
        <v>bangalore</v>
      </c>
      <c r="T187">
        <f t="shared" ca="1" si="54"/>
        <v>356620</v>
      </c>
      <c r="U187">
        <f t="shared" ca="1" si="51"/>
        <v>218722.71764279372</v>
      </c>
      <c r="V187">
        <f t="shared" ca="1" si="55"/>
        <v>16276.293844179056</v>
      </c>
      <c r="W187">
        <f t="shared" ca="1" si="52"/>
        <v>5691</v>
      </c>
      <c r="X187">
        <f t="shared" ca="1" si="56"/>
        <v>113707.22387219497</v>
      </c>
      <c r="AA187">
        <f t="shared" ca="1" si="57"/>
        <v>58659.534507336342</v>
      </c>
      <c r="AB187">
        <f t="shared" ca="1" si="58"/>
        <v>431555.8283515154</v>
      </c>
      <c r="AC187">
        <f t="shared" ca="1" si="59"/>
        <v>338120.94151498866</v>
      </c>
      <c r="AD187">
        <f t="shared" ca="1" si="60"/>
        <v>93434.886836526741</v>
      </c>
      <c r="AF187" s="7">
        <f ca="1">IF(Table2[[#This Row],[Column1]]="men",1,0)</f>
        <v>1</v>
      </c>
      <c r="AG187" s="8">
        <f ca="1">IF(Table2[[#This Row],[Column1]]="women",1,0)</f>
        <v>0</v>
      </c>
      <c r="AH187" s="8"/>
      <c r="AI187" s="8"/>
      <c r="AJ187" s="9"/>
      <c r="AM187" s="7">
        <f ca="1">IF(Table2[[#This Row],[Column4]]="teaching",1,0)</f>
        <v>1</v>
      </c>
      <c r="AN187" s="8">
        <f ca="1">IF(Table2[[#This Row],[Column4]]="health",1,0)</f>
        <v>0</v>
      </c>
      <c r="AO187" s="8">
        <f ca="1">IF(Table2[[#This Row],[Column4]]="agriculture",1,0)</f>
        <v>0</v>
      </c>
      <c r="AP187" s="8">
        <f ca="1">IF(Table2[[#This Row],[Column4]]="IT",1,0)</f>
        <v>0</v>
      </c>
      <c r="AQ187" s="8">
        <f ca="1">IF(Table2[[#This Row],[Column4]]="construction",1,0)</f>
        <v>0</v>
      </c>
      <c r="AR187" s="8">
        <f ca="1">IF(Table2[[#This Row],[Column4]]="General work",1,0)</f>
        <v>0</v>
      </c>
      <c r="AS187" s="9"/>
      <c r="AU187" s="17">
        <f ca="1">Table2[[#This Row],[Column20]]/Table2[[#This Row],[Column8]]</f>
        <v>16276.293844179056</v>
      </c>
      <c r="AW187" s="19">
        <f ca="1">IF(Table2[[#This Row],[Column27]]&gt;$AX$7,1,0)</f>
        <v>1</v>
      </c>
      <c r="AY187" s="21">
        <f ca="1">Table2[[#This Row],[Column19]]/Table2[[#This Row],[Column18]]</f>
        <v>0.61332151209352737</v>
      </c>
      <c r="AZ187" s="7">
        <f t="shared" ca="1" si="53"/>
        <v>0</v>
      </c>
      <c r="BA187" s="8"/>
      <c r="BB187" s="7">
        <f ca="1">IF(Table2[[#This Row],[Column17]]="bihar",Table2[[#This Row],[Column15]],0)</f>
        <v>0</v>
      </c>
      <c r="BC187" s="8">
        <f ca="1">IF(Table2[[#This Row],[Column17]]="UP",Table2[[#This Row],[Column15]],0)</f>
        <v>0</v>
      </c>
      <c r="BD187" s="8">
        <f ca="1">IF(Table2[[#This Row],[Column17]]="maharashtra",Table2[[#This Row],[Column15]],0)</f>
        <v>0</v>
      </c>
      <c r="BE187" s="8">
        <f ca="1">IF(Table2[[#This Row],[Column17]]="telangana",Table2[[#This Row],[Column15]],0)</f>
        <v>0</v>
      </c>
      <c r="BF187" s="8">
        <f ca="1">IF(Table2[[#This Row],[Column17]]="delhi",Table2[[#This Row],[Column15]],0)</f>
        <v>0</v>
      </c>
      <c r="BG187" s="8">
        <f ca="1">IF(Table2[[#This Row],[Column17]]="goa",Table2[[#This Row],[Column15]],0)</f>
        <v>0</v>
      </c>
      <c r="BH187" s="8">
        <f ca="1">IF(Table2[[#This Row],[Column17]]="kolkata",Table2[[#This Row],[Column15]],0)</f>
        <v>0</v>
      </c>
      <c r="BI187" s="8">
        <f ca="1">IF(Table2[[#This Row],[Column17]]="patna",Table2[[#This Row],[Column15]],0)</f>
        <v>0</v>
      </c>
      <c r="BJ187" s="8">
        <f ca="1">IF(Table2[[#This Row],[Column17]]="simultala",Table2[[#This Row],[Column15]],0)</f>
        <v>0</v>
      </c>
      <c r="BK187" s="8">
        <f ca="1">IF(Table2[[#This Row],[Column17]]="panji",Table2[[#This Row],[Column15]],0)</f>
        <v>0</v>
      </c>
      <c r="BL187" s="8">
        <f ca="1">IF(Table2[[#This Row],[Column17]]="bangalore",Table2[[#This Row],[Column15]],0)</f>
        <v>71324</v>
      </c>
      <c r="BM187" s="8">
        <f ca="1">IF(Table2[[#This Row],[Column17]]="florida",Table2[[#This Row],[Column15]],0)</f>
        <v>0</v>
      </c>
      <c r="BN187" s="8">
        <f ca="1">IF(Table2[[#This Row],[Column17]]="valmikinagar",Table2[[#This Row],[Column15]],0)</f>
        <v>0</v>
      </c>
      <c r="BO187" s="9">
        <f ca="1">IF(Table2[[#This Row],[Column17]]="gopalganj",Table2[[#This Row],[Column15]],0)</f>
        <v>0</v>
      </c>
      <c r="BP187" s="7">
        <f ca="1">IF(Table2[[#This Row],[Column4]]="teaching",Table2[[#This Row],[Column15]],0)</f>
        <v>71324</v>
      </c>
      <c r="BQ187" s="8">
        <f ca="1">IF(Table2[[#This Row],[Column4]]="health",Table2[[#This Row],[Column15]],0)</f>
        <v>0</v>
      </c>
      <c r="BR187" s="8">
        <f ca="1">IF(Table2[[#This Row],[Column4]]="agriculture",Table2[[#This Row],[Column15]],0)</f>
        <v>0</v>
      </c>
      <c r="BS187" s="8">
        <f ca="1">IF(Table2[[#This Row],[Column4]]="IT",Table2[[#This Row],[Column15]],0)</f>
        <v>0</v>
      </c>
      <c r="BT187" s="8">
        <f ca="1">IF(Table2[[#This Row],[Column4]]="construction",Table2[[#This Row],[Column15]],0)</f>
        <v>0</v>
      </c>
      <c r="BU187" s="9">
        <f ca="1">IF(Table2[[#This Row],[Column4]]="General work",Table2[[#This Row],[Column15]],0)</f>
        <v>0</v>
      </c>
      <c r="BV187" s="19">
        <f ca="1">IF(Table2[[#This Row],[Column27]]&gt;Table2[[#This Row],[Column15]],1,0)</f>
        <v>1</v>
      </c>
      <c r="CC187" s="19">
        <f ca="1">IF(Table2[[#This Row],[Column28]]&gt;$CD$6,Table2[[#This Row],[Column2]],0)</f>
        <v>32</v>
      </c>
    </row>
    <row r="188" spans="2:81" x14ac:dyDescent="0.35">
      <c r="B188">
        <f t="shared" ca="1" si="43"/>
        <v>1</v>
      </c>
      <c r="C188" t="str">
        <f ca="1">IF(B187=1,"men","women")</f>
        <v>men</v>
      </c>
      <c r="D188">
        <f t="shared" ca="1" si="45"/>
        <v>28</v>
      </c>
      <c r="E188">
        <f t="shared" ca="1" si="46"/>
        <v>2</v>
      </c>
      <c r="F188" t="str">
        <f ca="1">VLOOKUP(E188,$K$4:$L$10,2)</f>
        <v>construction</v>
      </c>
      <c r="G188">
        <f t="shared" ca="1" si="47"/>
        <v>4</v>
      </c>
      <c r="H188" t="str">
        <f ca="1">VLOOKUP(G188,$N$4:$O$9,2)</f>
        <v>technical</v>
      </c>
      <c r="I188">
        <f t="shared" ca="1" si="48"/>
        <v>0</v>
      </c>
      <c r="J188">
        <f t="shared" ca="1" si="44"/>
        <v>3</v>
      </c>
      <c r="Q188">
        <f t="shared" ca="1" si="49"/>
        <v>70246</v>
      </c>
      <c r="R188">
        <f t="shared" ca="1" si="50"/>
        <v>11</v>
      </c>
      <c r="S188" t="str">
        <f ca="1">VLOOKUP(R188,$Y$7:$Z$20,2)</f>
        <v>bangalore</v>
      </c>
      <c r="T188">
        <f t="shared" ca="1" si="54"/>
        <v>210738</v>
      </c>
      <c r="U188">
        <f t="shared" ca="1" si="51"/>
        <v>171483.51517848304</v>
      </c>
      <c r="V188">
        <f t="shared" ca="1" si="55"/>
        <v>55064.018902988631</v>
      </c>
      <c r="W188">
        <f t="shared" ca="1" si="52"/>
        <v>20639</v>
      </c>
      <c r="X188">
        <f t="shared" ca="1" si="56"/>
        <v>15616.632608100595</v>
      </c>
      <c r="AA188">
        <f t="shared" ca="1" si="57"/>
        <v>52222.213040137329</v>
      </c>
      <c r="AB188">
        <f t="shared" ca="1" si="58"/>
        <v>318024.23194312595</v>
      </c>
      <c r="AC188">
        <f t="shared" ca="1" si="59"/>
        <v>207739.14778658364</v>
      </c>
      <c r="AD188">
        <f t="shared" ca="1" si="60"/>
        <v>110285.08415654232</v>
      </c>
      <c r="AF188" s="7">
        <f ca="1">IF(Table2[[#This Row],[Column1]]="men",1,0)</f>
        <v>1</v>
      </c>
      <c r="AG188" s="8">
        <f ca="1">IF(Table2[[#This Row],[Column1]]="women",1,0)</f>
        <v>0</v>
      </c>
      <c r="AH188" s="8"/>
      <c r="AI188" s="8"/>
      <c r="AJ188" s="9"/>
      <c r="AM188" s="7">
        <f ca="1">IF(Table2[[#This Row],[Column4]]="teaching",1,0)</f>
        <v>0</v>
      </c>
      <c r="AN188" s="8">
        <f ca="1">IF(Table2[[#This Row],[Column4]]="health",1,0)</f>
        <v>0</v>
      </c>
      <c r="AO188" s="8">
        <f ca="1">IF(Table2[[#This Row],[Column4]]="agriculture",1,0)</f>
        <v>0</v>
      </c>
      <c r="AP188" s="8">
        <f ca="1">IF(Table2[[#This Row],[Column4]]="IT",1,0)</f>
        <v>0</v>
      </c>
      <c r="AQ188" s="8">
        <f ca="1">IF(Table2[[#This Row],[Column4]]="construction",1,0)</f>
        <v>1</v>
      </c>
      <c r="AR188" s="8">
        <f ca="1">IF(Table2[[#This Row],[Column4]]="General work",1,0)</f>
        <v>0</v>
      </c>
      <c r="AS188" s="9"/>
      <c r="AU188" s="17">
        <f ca="1">Table2[[#This Row],[Column20]]/Table2[[#This Row],[Column8]]</f>
        <v>18354.672967662878</v>
      </c>
      <c r="AW188" s="19">
        <f ca="1">IF(Table2[[#This Row],[Column27]]&gt;$AX$7,1,0)</f>
        <v>1</v>
      </c>
      <c r="AY188" s="21">
        <f ca="1">Table2[[#This Row],[Column19]]/Table2[[#This Row],[Column18]]</f>
        <v>0.81372849309798445</v>
      </c>
      <c r="AZ188" s="7">
        <f t="shared" ca="1" si="53"/>
        <v>0</v>
      </c>
      <c r="BA188" s="8"/>
      <c r="BB188" s="7">
        <f ca="1">IF(Table2[[#This Row],[Column17]]="bihar",Table2[[#This Row],[Column15]],0)</f>
        <v>0</v>
      </c>
      <c r="BC188" s="8">
        <f ca="1">IF(Table2[[#This Row],[Column17]]="UP",Table2[[#This Row],[Column15]],0)</f>
        <v>0</v>
      </c>
      <c r="BD188" s="8">
        <f ca="1">IF(Table2[[#This Row],[Column17]]="maharashtra",Table2[[#This Row],[Column15]],0)</f>
        <v>0</v>
      </c>
      <c r="BE188" s="8">
        <f ca="1">IF(Table2[[#This Row],[Column17]]="telangana",Table2[[#This Row],[Column15]],0)</f>
        <v>0</v>
      </c>
      <c r="BF188" s="8">
        <f ca="1">IF(Table2[[#This Row],[Column17]]="delhi",Table2[[#This Row],[Column15]],0)</f>
        <v>0</v>
      </c>
      <c r="BG188" s="8">
        <f ca="1">IF(Table2[[#This Row],[Column17]]="goa",Table2[[#This Row],[Column15]],0)</f>
        <v>0</v>
      </c>
      <c r="BH188" s="8">
        <f ca="1">IF(Table2[[#This Row],[Column17]]="kolkata",Table2[[#This Row],[Column15]],0)</f>
        <v>0</v>
      </c>
      <c r="BI188" s="8">
        <f ca="1">IF(Table2[[#This Row],[Column17]]="patna",Table2[[#This Row],[Column15]],0)</f>
        <v>0</v>
      </c>
      <c r="BJ188" s="8">
        <f ca="1">IF(Table2[[#This Row],[Column17]]="simultala",Table2[[#This Row],[Column15]],0)</f>
        <v>0</v>
      </c>
      <c r="BK188" s="8">
        <f ca="1">IF(Table2[[#This Row],[Column17]]="panji",Table2[[#This Row],[Column15]],0)</f>
        <v>0</v>
      </c>
      <c r="BL188" s="8">
        <f ca="1">IF(Table2[[#This Row],[Column17]]="bangalore",Table2[[#This Row],[Column15]],0)</f>
        <v>70246</v>
      </c>
      <c r="BM188" s="8">
        <f ca="1">IF(Table2[[#This Row],[Column17]]="florida",Table2[[#This Row],[Column15]],0)</f>
        <v>0</v>
      </c>
      <c r="BN188" s="8">
        <f ca="1">IF(Table2[[#This Row],[Column17]]="valmikinagar",Table2[[#This Row],[Column15]],0)</f>
        <v>0</v>
      </c>
      <c r="BO188" s="9">
        <f ca="1">IF(Table2[[#This Row],[Column17]]="gopalganj",Table2[[#This Row],[Column15]],0)</f>
        <v>0</v>
      </c>
      <c r="BP188" s="7">
        <f ca="1">IF(Table2[[#This Row],[Column4]]="teaching",Table2[[#This Row],[Column15]],0)</f>
        <v>0</v>
      </c>
      <c r="BQ188" s="8">
        <f ca="1">IF(Table2[[#This Row],[Column4]]="health",Table2[[#This Row],[Column15]],0)</f>
        <v>0</v>
      </c>
      <c r="BR188" s="8">
        <f ca="1">IF(Table2[[#This Row],[Column4]]="agriculture",Table2[[#This Row],[Column15]],0)</f>
        <v>0</v>
      </c>
      <c r="BS188" s="8">
        <f ca="1">IF(Table2[[#This Row],[Column4]]="IT",Table2[[#This Row],[Column15]],0)</f>
        <v>0</v>
      </c>
      <c r="BT188" s="8">
        <f ca="1">IF(Table2[[#This Row],[Column4]]="construction",Table2[[#This Row],[Column15]],0)</f>
        <v>70246</v>
      </c>
      <c r="BU188" s="9">
        <f ca="1">IF(Table2[[#This Row],[Column4]]="General work",Table2[[#This Row],[Column15]],0)</f>
        <v>0</v>
      </c>
      <c r="BV188" s="19">
        <f ca="1">IF(Table2[[#This Row],[Column27]]&gt;Table2[[#This Row],[Column15]],1,0)</f>
        <v>1</v>
      </c>
      <c r="CC188" s="19">
        <f ca="1">IF(Table2[[#This Row],[Column28]]&gt;$CD$6,Table2[[#This Row],[Column2]],0)</f>
        <v>28</v>
      </c>
    </row>
    <row r="189" spans="2:81" x14ac:dyDescent="0.35">
      <c r="B189">
        <f t="shared" ca="1" si="43"/>
        <v>2</v>
      </c>
      <c r="C189" t="str">
        <f ca="1">IF(B188=1,"men","women")</f>
        <v>men</v>
      </c>
      <c r="D189">
        <f t="shared" ca="1" si="45"/>
        <v>38</v>
      </c>
      <c r="E189">
        <f t="shared" ca="1" si="46"/>
        <v>4</v>
      </c>
      <c r="F189" t="str">
        <f ca="1">VLOOKUP(E189,$K$4:$L$10,2)</f>
        <v>IT</v>
      </c>
      <c r="G189">
        <f t="shared" ca="1" si="47"/>
        <v>4</v>
      </c>
      <c r="H189" t="str">
        <f ca="1">VLOOKUP(G189,$N$4:$O$9,2)</f>
        <v>technical</v>
      </c>
      <c r="I189">
        <f t="shared" ca="1" si="48"/>
        <v>0</v>
      </c>
      <c r="J189">
        <f t="shared" ca="1" si="44"/>
        <v>1</v>
      </c>
      <c r="Q189">
        <f t="shared" ca="1" si="49"/>
        <v>58634</v>
      </c>
      <c r="R189">
        <f t="shared" ca="1" si="50"/>
        <v>12</v>
      </c>
      <c r="S189" t="str">
        <f ca="1">VLOOKUP(R189,$Y$7:$Z$20,2)</f>
        <v>florida</v>
      </c>
      <c r="T189">
        <f t="shared" ca="1" si="54"/>
        <v>175902</v>
      </c>
      <c r="U189">
        <f t="shared" ca="1" si="51"/>
        <v>7941.6595351920359</v>
      </c>
      <c r="V189">
        <f t="shared" ca="1" si="55"/>
        <v>35270.623382566795</v>
      </c>
      <c r="W189">
        <f t="shared" ca="1" si="52"/>
        <v>20729</v>
      </c>
      <c r="X189">
        <f t="shared" ca="1" si="56"/>
        <v>94528.697463983495</v>
      </c>
      <c r="AA189">
        <f t="shared" ca="1" si="57"/>
        <v>3791.5294816736082</v>
      </c>
      <c r="AB189">
        <f t="shared" ca="1" si="58"/>
        <v>214964.1528642404</v>
      </c>
      <c r="AC189">
        <f t="shared" ca="1" si="59"/>
        <v>123199.35699917554</v>
      </c>
      <c r="AD189">
        <f t="shared" ca="1" si="60"/>
        <v>91764.795865064865</v>
      </c>
      <c r="AF189" s="7">
        <f ca="1">IF(Table2[[#This Row],[Column1]]="men",1,0)</f>
        <v>1</v>
      </c>
      <c r="AG189" s="8">
        <f ca="1">IF(Table2[[#This Row],[Column1]]="women",1,0)</f>
        <v>0</v>
      </c>
      <c r="AH189" s="8"/>
      <c r="AI189" s="8"/>
      <c r="AJ189" s="9"/>
      <c r="AM189" s="7">
        <f ca="1">IF(Table2[[#This Row],[Column4]]="teaching",1,0)</f>
        <v>0</v>
      </c>
      <c r="AN189" s="8">
        <f ca="1">IF(Table2[[#This Row],[Column4]]="health",1,0)</f>
        <v>0</v>
      </c>
      <c r="AO189" s="8">
        <f ca="1">IF(Table2[[#This Row],[Column4]]="agriculture",1,0)</f>
        <v>0</v>
      </c>
      <c r="AP189" s="8">
        <f ca="1">IF(Table2[[#This Row],[Column4]]="IT",1,0)</f>
        <v>1</v>
      </c>
      <c r="AQ189" s="8">
        <f ca="1">IF(Table2[[#This Row],[Column4]]="construction",1,0)</f>
        <v>0</v>
      </c>
      <c r="AR189" s="8">
        <f ca="1">IF(Table2[[#This Row],[Column4]]="General work",1,0)</f>
        <v>0</v>
      </c>
      <c r="AS189" s="9"/>
      <c r="AU189" s="17">
        <f ca="1">Table2[[#This Row],[Column20]]/Table2[[#This Row],[Column8]]</f>
        <v>35270.623382566795</v>
      </c>
      <c r="AW189" s="19">
        <f ca="1">IF(Table2[[#This Row],[Column27]]&gt;$AX$7,1,0)</f>
        <v>1</v>
      </c>
      <c r="AY189" s="21">
        <f ca="1">Table2[[#This Row],[Column19]]/Table2[[#This Row],[Column18]]</f>
        <v>4.5148204882218712E-2</v>
      </c>
      <c r="AZ189" s="7">
        <f t="shared" ca="1" si="53"/>
        <v>1</v>
      </c>
      <c r="BA189" s="8"/>
      <c r="BB189" s="7">
        <f ca="1">IF(Table2[[#This Row],[Column17]]="bihar",Table2[[#This Row],[Column15]],0)</f>
        <v>0</v>
      </c>
      <c r="BC189" s="8">
        <f ca="1">IF(Table2[[#This Row],[Column17]]="UP",Table2[[#This Row],[Column15]],0)</f>
        <v>0</v>
      </c>
      <c r="BD189" s="8">
        <f ca="1">IF(Table2[[#This Row],[Column17]]="maharashtra",Table2[[#This Row],[Column15]],0)</f>
        <v>0</v>
      </c>
      <c r="BE189" s="8">
        <f ca="1">IF(Table2[[#This Row],[Column17]]="telangana",Table2[[#This Row],[Column15]],0)</f>
        <v>0</v>
      </c>
      <c r="BF189" s="8">
        <f ca="1">IF(Table2[[#This Row],[Column17]]="delhi",Table2[[#This Row],[Column15]],0)</f>
        <v>0</v>
      </c>
      <c r="BG189" s="8">
        <f ca="1">IF(Table2[[#This Row],[Column17]]="goa",Table2[[#This Row],[Column15]],0)</f>
        <v>0</v>
      </c>
      <c r="BH189" s="8">
        <f ca="1">IF(Table2[[#This Row],[Column17]]="kolkata",Table2[[#This Row],[Column15]],0)</f>
        <v>0</v>
      </c>
      <c r="BI189" s="8">
        <f ca="1">IF(Table2[[#This Row],[Column17]]="patna",Table2[[#This Row],[Column15]],0)</f>
        <v>0</v>
      </c>
      <c r="BJ189" s="8">
        <f ca="1">IF(Table2[[#This Row],[Column17]]="simultala",Table2[[#This Row],[Column15]],0)</f>
        <v>0</v>
      </c>
      <c r="BK189" s="8">
        <f ca="1">IF(Table2[[#This Row],[Column17]]="panji",Table2[[#This Row],[Column15]],0)</f>
        <v>0</v>
      </c>
      <c r="BL189" s="8">
        <f ca="1">IF(Table2[[#This Row],[Column17]]="bangalore",Table2[[#This Row],[Column15]],0)</f>
        <v>0</v>
      </c>
      <c r="BM189" s="8">
        <f ca="1">IF(Table2[[#This Row],[Column17]]="florida",Table2[[#This Row],[Column15]],0)</f>
        <v>58634</v>
      </c>
      <c r="BN189" s="8">
        <f ca="1">IF(Table2[[#This Row],[Column17]]="valmikinagar",Table2[[#This Row],[Column15]],0)</f>
        <v>0</v>
      </c>
      <c r="BO189" s="9">
        <f ca="1">IF(Table2[[#This Row],[Column17]]="gopalganj",Table2[[#This Row],[Column15]],0)</f>
        <v>0</v>
      </c>
      <c r="BP189" s="7">
        <f ca="1">IF(Table2[[#This Row],[Column4]]="teaching",Table2[[#This Row],[Column15]],0)</f>
        <v>0</v>
      </c>
      <c r="BQ189" s="8">
        <f ca="1">IF(Table2[[#This Row],[Column4]]="health",Table2[[#This Row],[Column15]],0)</f>
        <v>0</v>
      </c>
      <c r="BR189" s="8">
        <f ca="1">IF(Table2[[#This Row],[Column4]]="agriculture",Table2[[#This Row],[Column15]],0)</f>
        <v>0</v>
      </c>
      <c r="BS189" s="8">
        <f ca="1">IF(Table2[[#This Row],[Column4]]="IT",Table2[[#This Row],[Column15]],0)</f>
        <v>58634</v>
      </c>
      <c r="BT189" s="8">
        <f ca="1">IF(Table2[[#This Row],[Column4]]="construction",Table2[[#This Row],[Column15]],0)</f>
        <v>0</v>
      </c>
      <c r="BU189" s="9">
        <f ca="1">IF(Table2[[#This Row],[Column4]]="General work",Table2[[#This Row],[Column15]],0)</f>
        <v>0</v>
      </c>
      <c r="BV189" s="19">
        <f ca="1">IF(Table2[[#This Row],[Column27]]&gt;Table2[[#This Row],[Column15]],1,0)</f>
        <v>1</v>
      </c>
      <c r="CC189" s="19">
        <f ca="1">IF(Table2[[#This Row],[Column28]]&gt;$CD$6,Table2[[#This Row],[Column2]],0)</f>
        <v>38</v>
      </c>
    </row>
    <row r="190" spans="2:81" x14ac:dyDescent="0.35">
      <c r="B190">
        <f t="shared" ca="1" si="43"/>
        <v>1</v>
      </c>
      <c r="C190" t="str">
        <f ca="1">IF(B189=1,"men","women")</f>
        <v>women</v>
      </c>
      <c r="D190">
        <f t="shared" ca="1" si="45"/>
        <v>35</v>
      </c>
      <c r="E190">
        <f t="shared" ca="1" si="46"/>
        <v>2</v>
      </c>
      <c r="F190" t="str">
        <f ca="1">VLOOKUP(E190,$K$4:$L$10,2)</f>
        <v>construction</v>
      </c>
      <c r="G190">
        <f t="shared" ca="1" si="47"/>
        <v>3</v>
      </c>
      <c r="H190" t="str">
        <f ca="1">VLOOKUP(G190,$N$4:$O$9,2)</f>
        <v>university</v>
      </c>
      <c r="I190">
        <f t="shared" ca="1" si="48"/>
        <v>3</v>
      </c>
      <c r="J190">
        <f t="shared" ca="1" si="44"/>
        <v>3</v>
      </c>
      <c r="Q190">
        <f t="shared" ca="1" si="49"/>
        <v>82496</v>
      </c>
      <c r="R190">
        <f t="shared" ca="1" si="50"/>
        <v>11</v>
      </c>
      <c r="S190" t="str">
        <f ca="1">VLOOKUP(R190,$Y$7:$Z$20,2)</f>
        <v>bangalore</v>
      </c>
      <c r="T190">
        <f t="shared" ca="1" si="54"/>
        <v>247488</v>
      </c>
      <c r="U190">
        <f t="shared" ca="1" si="51"/>
        <v>233166.25946077783</v>
      </c>
      <c r="V190">
        <f t="shared" ca="1" si="55"/>
        <v>207537.13002661025</v>
      </c>
      <c r="W190">
        <f t="shared" ca="1" si="52"/>
        <v>12871</v>
      </c>
      <c r="X190">
        <f t="shared" ca="1" si="56"/>
        <v>103148.39698561988</v>
      </c>
      <c r="AA190">
        <f t="shared" ca="1" si="57"/>
        <v>102651.31130579526</v>
      </c>
      <c r="AB190">
        <f t="shared" ca="1" si="58"/>
        <v>557676.44133240543</v>
      </c>
      <c r="AC190">
        <f t="shared" ca="1" si="59"/>
        <v>349185.65644639771</v>
      </c>
      <c r="AD190">
        <f t="shared" ca="1" si="60"/>
        <v>208490.78488600772</v>
      </c>
      <c r="AF190" s="7">
        <f ca="1">IF(Table2[[#This Row],[Column1]]="men",1,0)</f>
        <v>0</v>
      </c>
      <c r="AG190" s="8">
        <f ca="1">IF(Table2[[#This Row],[Column1]]="women",1,0)</f>
        <v>1</v>
      </c>
      <c r="AH190" s="8"/>
      <c r="AI190" s="8"/>
      <c r="AJ190" s="9"/>
      <c r="AM190" s="7">
        <f ca="1">IF(Table2[[#This Row],[Column4]]="teaching",1,0)</f>
        <v>0</v>
      </c>
      <c r="AN190" s="8">
        <f ca="1">IF(Table2[[#This Row],[Column4]]="health",1,0)</f>
        <v>0</v>
      </c>
      <c r="AO190" s="8">
        <f ca="1">IF(Table2[[#This Row],[Column4]]="agriculture",1,0)</f>
        <v>0</v>
      </c>
      <c r="AP190" s="8">
        <f ca="1">IF(Table2[[#This Row],[Column4]]="IT",1,0)</f>
        <v>0</v>
      </c>
      <c r="AQ190" s="8">
        <f ca="1">IF(Table2[[#This Row],[Column4]]="construction",1,0)</f>
        <v>1</v>
      </c>
      <c r="AR190" s="8">
        <f ca="1">IF(Table2[[#This Row],[Column4]]="General work",1,0)</f>
        <v>0</v>
      </c>
      <c r="AS190" s="9"/>
      <c r="AU190" s="17">
        <f ca="1">Table2[[#This Row],[Column20]]/Table2[[#This Row],[Column8]]</f>
        <v>69179.043342203411</v>
      </c>
      <c r="AW190" s="19">
        <f ca="1">IF(Table2[[#This Row],[Column27]]&gt;$AX$7,1,0)</f>
        <v>1</v>
      </c>
      <c r="AY190" s="21">
        <f ca="1">Table2[[#This Row],[Column19]]/Table2[[#This Row],[Column18]]</f>
        <v>0.94213157591793473</v>
      </c>
      <c r="AZ190" s="7">
        <f t="shared" ca="1" si="53"/>
        <v>0</v>
      </c>
      <c r="BA190" s="8"/>
      <c r="BB190" s="7">
        <f ca="1">IF(Table2[[#This Row],[Column17]]="bihar",Table2[[#This Row],[Column15]],0)</f>
        <v>0</v>
      </c>
      <c r="BC190" s="8">
        <f ca="1">IF(Table2[[#This Row],[Column17]]="UP",Table2[[#This Row],[Column15]],0)</f>
        <v>0</v>
      </c>
      <c r="BD190" s="8">
        <f ca="1">IF(Table2[[#This Row],[Column17]]="maharashtra",Table2[[#This Row],[Column15]],0)</f>
        <v>0</v>
      </c>
      <c r="BE190" s="8">
        <f ca="1">IF(Table2[[#This Row],[Column17]]="telangana",Table2[[#This Row],[Column15]],0)</f>
        <v>0</v>
      </c>
      <c r="BF190" s="8">
        <f ca="1">IF(Table2[[#This Row],[Column17]]="delhi",Table2[[#This Row],[Column15]],0)</f>
        <v>0</v>
      </c>
      <c r="BG190" s="8">
        <f ca="1">IF(Table2[[#This Row],[Column17]]="goa",Table2[[#This Row],[Column15]],0)</f>
        <v>0</v>
      </c>
      <c r="BH190" s="8">
        <f ca="1">IF(Table2[[#This Row],[Column17]]="kolkata",Table2[[#This Row],[Column15]],0)</f>
        <v>0</v>
      </c>
      <c r="BI190" s="8">
        <f ca="1">IF(Table2[[#This Row],[Column17]]="patna",Table2[[#This Row],[Column15]],0)</f>
        <v>0</v>
      </c>
      <c r="BJ190" s="8">
        <f ca="1">IF(Table2[[#This Row],[Column17]]="simultala",Table2[[#This Row],[Column15]],0)</f>
        <v>0</v>
      </c>
      <c r="BK190" s="8">
        <f ca="1">IF(Table2[[#This Row],[Column17]]="panji",Table2[[#This Row],[Column15]],0)</f>
        <v>0</v>
      </c>
      <c r="BL190" s="8">
        <f ca="1">IF(Table2[[#This Row],[Column17]]="bangalore",Table2[[#This Row],[Column15]],0)</f>
        <v>82496</v>
      </c>
      <c r="BM190" s="8">
        <f ca="1">IF(Table2[[#This Row],[Column17]]="florida",Table2[[#This Row],[Column15]],0)</f>
        <v>0</v>
      </c>
      <c r="BN190" s="8">
        <f ca="1">IF(Table2[[#This Row],[Column17]]="valmikinagar",Table2[[#This Row],[Column15]],0)</f>
        <v>0</v>
      </c>
      <c r="BO190" s="9">
        <f ca="1">IF(Table2[[#This Row],[Column17]]="gopalganj",Table2[[#This Row],[Column15]],0)</f>
        <v>0</v>
      </c>
      <c r="BP190" s="7">
        <f ca="1">IF(Table2[[#This Row],[Column4]]="teaching",Table2[[#This Row],[Column15]],0)</f>
        <v>0</v>
      </c>
      <c r="BQ190" s="8">
        <f ca="1">IF(Table2[[#This Row],[Column4]]="health",Table2[[#This Row],[Column15]],0)</f>
        <v>0</v>
      </c>
      <c r="BR190" s="8">
        <f ca="1">IF(Table2[[#This Row],[Column4]]="agriculture",Table2[[#This Row],[Column15]],0)</f>
        <v>0</v>
      </c>
      <c r="BS190" s="8">
        <f ca="1">IF(Table2[[#This Row],[Column4]]="IT",Table2[[#This Row],[Column15]],0)</f>
        <v>0</v>
      </c>
      <c r="BT190" s="8">
        <f ca="1">IF(Table2[[#This Row],[Column4]]="construction",Table2[[#This Row],[Column15]],0)</f>
        <v>82496</v>
      </c>
      <c r="BU190" s="9">
        <f ca="1">IF(Table2[[#This Row],[Column4]]="General work",Table2[[#This Row],[Column15]],0)</f>
        <v>0</v>
      </c>
      <c r="BV190" s="19">
        <f ca="1">IF(Table2[[#This Row],[Column27]]&gt;Table2[[#This Row],[Column15]],1,0)</f>
        <v>1</v>
      </c>
      <c r="CC190" s="19">
        <f ca="1">IF(Table2[[#This Row],[Column28]]&gt;$CD$6,Table2[[#This Row],[Column2]],0)</f>
        <v>35</v>
      </c>
    </row>
    <row r="191" spans="2:81" x14ac:dyDescent="0.35">
      <c r="B191">
        <f t="shared" ca="1" si="43"/>
        <v>1</v>
      </c>
      <c r="C191" t="str">
        <f ca="1">IF(B190=1,"men","women")</f>
        <v>men</v>
      </c>
      <c r="D191">
        <f t="shared" ca="1" si="45"/>
        <v>37</v>
      </c>
      <c r="E191">
        <f t="shared" ca="1" si="46"/>
        <v>4</v>
      </c>
      <c r="F191" t="str">
        <f ca="1">VLOOKUP(E191,$K$4:$L$10,2)</f>
        <v>IT</v>
      </c>
      <c r="G191">
        <f t="shared" ca="1" si="47"/>
        <v>5</v>
      </c>
      <c r="H191" t="str">
        <f ca="1">VLOOKUP(G191,$N$4:$O$9,2)</f>
        <v>other</v>
      </c>
      <c r="I191">
        <f t="shared" ca="1" si="48"/>
        <v>0</v>
      </c>
      <c r="J191">
        <f t="shared" ca="1" si="44"/>
        <v>3</v>
      </c>
      <c r="Q191">
        <f t="shared" ca="1" si="49"/>
        <v>60475</v>
      </c>
      <c r="R191">
        <f t="shared" ca="1" si="50"/>
        <v>11</v>
      </c>
      <c r="S191" t="str">
        <f ca="1">VLOOKUP(R191,$Y$7:$Z$20,2)</f>
        <v>bangalore</v>
      </c>
      <c r="T191">
        <f t="shared" ca="1" si="54"/>
        <v>302375</v>
      </c>
      <c r="U191">
        <f t="shared" ca="1" si="51"/>
        <v>91275.677567153005</v>
      </c>
      <c r="V191">
        <f t="shared" ca="1" si="55"/>
        <v>171727.0010214097</v>
      </c>
      <c r="W191">
        <f t="shared" ca="1" si="52"/>
        <v>117534</v>
      </c>
      <c r="X191">
        <f t="shared" ca="1" si="56"/>
        <v>31522.518210818434</v>
      </c>
      <c r="AA191">
        <f t="shared" ca="1" si="57"/>
        <v>23099.950883836296</v>
      </c>
      <c r="AB191">
        <f t="shared" ca="1" si="58"/>
        <v>497201.95190524601</v>
      </c>
      <c r="AC191">
        <f t="shared" ca="1" si="59"/>
        <v>240332.19577797144</v>
      </c>
      <c r="AD191">
        <f t="shared" ca="1" si="60"/>
        <v>256869.75612727457</v>
      </c>
      <c r="AF191" s="7">
        <f ca="1">IF(Table2[[#This Row],[Column1]]="men",1,0)</f>
        <v>1</v>
      </c>
      <c r="AG191" s="8">
        <f ca="1">IF(Table2[[#This Row],[Column1]]="women",1,0)</f>
        <v>0</v>
      </c>
      <c r="AH191" s="8"/>
      <c r="AI191" s="8"/>
      <c r="AJ191" s="9"/>
      <c r="AM191" s="7">
        <f ca="1">IF(Table2[[#This Row],[Column4]]="teaching",1,0)</f>
        <v>0</v>
      </c>
      <c r="AN191" s="8">
        <f ca="1">IF(Table2[[#This Row],[Column4]]="health",1,0)</f>
        <v>0</v>
      </c>
      <c r="AO191" s="8">
        <f ca="1">IF(Table2[[#This Row],[Column4]]="agriculture",1,0)</f>
        <v>0</v>
      </c>
      <c r="AP191" s="8">
        <f ca="1">IF(Table2[[#This Row],[Column4]]="IT",1,0)</f>
        <v>1</v>
      </c>
      <c r="AQ191" s="8">
        <f ca="1">IF(Table2[[#This Row],[Column4]]="construction",1,0)</f>
        <v>0</v>
      </c>
      <c r="AR191" s="8">
        <f ca="1">IF(Table2[[#This Row],[Column4]]="General work",1,0)</f>
        <v>0</v>
      </c>
      <c r="AS191" s="9"/>
      <c r="AU191" s="17">
        <f ca="1">Table2[[#This Row],[Column20]]/Table2[[#This Row],[Column8]]</f>
        <v>57242.33367380323</v>
      </c>
      <c r="AW191" s="19">
        <f ca="1">IF(Table2[[#This Row],[Column27]]&gt;$AX$7,1,0)</f>
        <v>1</v>
      </c>
      <c r="AY191" s="21">
        <f ca="1">Table2[[#This Row],[Column19]]/Table2[[#This Row],[Column18]]</f>
        <v>0.30186251365738903</v>
      </c>
      <c r="AZ191" s="7">
        <f t="shared" ca="1" si="53"/>
        <v>0</v>
      </c>
      <c r="BA191" s="8"/>
      <c r="BB191" s="7">
        <f ca="1">IF(Table2[[#This Row],[Column17]]="bihar",Table2[[#This Row],[Column15]],0)</f>
        <v>0</v>
      </c>
      <c r="BC191" s="8">
        <f ca="1">IF(Table2[[#This Row],[Column17]]="UP",Table2[[#This Row],[Column15]],0)</f>
        <v>0</v>
      </c>
      <c r="BD191" s="8">
        <f ca="1">IF(Table2[[#This Row],[Column17]]="maharashtra",Table2[[#This Row],[Column15]],0)</f>
        <v>0</v>
      </c>
      <c r="BE191" s="8">
        <f ca="1">IF(Table2[[#This Row],[Column17]]="telangana",Table2[[#This Row],[Column15]],0)</f>
        <v>0</v>
      </c>
      <c r="BF191" s="8">
        <f ca="1">IF(Table2[[#This Row],[Column17]]="delhi",Table2[[#This Row],[Column15]],0)</f>
        <v>0</v>
      </c>
      <c r="BG191" s="8">
        <f ca="1">IF(Table2[[#This Row],[Column17]]="goa",Table2[[#This Row],[Column15]],0)</f>
        <v>0</v>
      </c>
      <c r="BH191" s="8">
        <f ca="1">IF(Table2[[#This Row],[Column17]]="kolkata",Table2[[#This Row],[Column15]],0)</f>
        <v>0</v>
      </c>
      <c r="BI191" s="8">
        <f ca="1">IF(Table2[[#This Row],[Column17]]="patna",Table2[[#This Row],[Column15]],0)</f>
        <v>0</v>
      </c>
      <c r="BJ191" s="8">
        <f ca="1">IF(Table2[[#This Row],[Column17]]="simultala",Table2[[#This Row],[Column15]],0)</f>
        <v>0</v>
      </c>
      <c r="BK191" s="8">
        <f ca="1">IF(Table2[[#This Row],[Column17]]="panji",Table2[[#This Row],[Column15]],0)</f>
        <v>0</v>
      </c>
      <c r="BL191" s="8">
        <f ca="1">IF(Table2[[#This Row],[Column17]]="bangalore",Table2[[#This Row],[Column15]],0)</f>
        <v>60475</v>
      </c>
      <c r="BM191" s="8">
        <f ca="1">IF(Table2[[#This Row],[Column17]]="florida",Table2[[#This Row],[Column15]],0)</f>
        <v>0</v>
      </c>
      <c r="BN191" s="8">
        <f ca="1">IF(Table2[[#This Row],[Column17]]="valmikinagar",Table2[[#This Row],[Column15]],0)</f>
        <v>0</v>
      </c>
      <c r="BO191" s="9">
        <f ca="1">IF(Table2[[#This Row],[Column17]]="gopalganj",Table2[[#This Row],[Column15]],0)</f>
        <v>0</v>
      </c>
      <c r="BP191" s="7">
        <f ca="1">IF(Table2[[#This Row],[Column4]]="teaching",Table2[[#This Row],[Column15]],0)</f>
        <v>0</v>
      </c>
      <c r="BQ191" s="8">
        <f ca="1">IF(Table2[[#This Row],[Column4]]="health",Table2[[#This Row],[Column15]],0)</f>
        <v>0</v>
      </c>
      <c r="BR191" s="8">
        <f ca="1">IF(Table2[[#This Row],[Column4]]="agriculture",Table2[[#This Row],[Column15]],0)</f>
        <v>0</v>
      </c>
      <c r="BS191" s="8">
        <f ca="1">IF(Table2[[#This Row],[Column4]]="IT",Table2[[#This Row],[Column15]],0)</f>
        <v>60475</v>
      </c>
      <c r="BT191" s="8">
        <f ca="1">IF(Table2[[#This Row],[Column4]]="construction",Table2[[#This Row],[Column15]],0)</f>
        <v>0</v>
      </c>
      <c r="BU191" s="9">
        <f ca="1">IF(Table2[[#This Row],[Column4]]="General work",Table2[[#This Row],[Column15]],0)</f>
        <v>0</v>
      </c>
      <c r="BV191" s="19">
        <f ca="1">IF(Table2[[#This Row],[Column27]]&gt;Table2[[#This Row],[Column15]],1,0)</f>
        <v>1</v>
      </c>
      <c r="CC191" s="19">
        <f ca="1">IF(Table2[[#This Row],[Column28]]&gt;$CD$6,Table2[[#This Row],[Column2]],0)</f>
        <v>37</v>
      </c>
    </row>
    <row r="192" spans="2:81" x14ac:dyDescent="0.35">
      <c r="B192">
        <f t="shared" ca="1" si="43"/>
        <v>1</v>
      </c>
      <c r="C192" t="str">
        <f ca="1">IF(B191=1,"men","women")</f>
        <v>men</v>
      </c>
      <c r="D192">
        <f t="shared" ca="1" si="45"/>
        <v>25</v>
      </c>
      <c r="E192">
        <f t="shared" ca="1" si="46"/>
        <v>3</v>
      </c>
      <c r="F192" t="str">
        <f ca="1">VLOOKUP(E192,$K$4:$L$10,2)</f>
        <v>teaching</v>
      </c>
      <c r="G192">
        <f t="shared" ca="1" si="47"/>
        <v>2</v>
      </c>
      <c r="H192" t="str">
        <f ca="1">VLOOKUP(G192,$N$4:$O$9,2)</f>
        <v>college</v>
      </c>
      <c r="I192">
        <f t="shared" ca="1" si="48"/>
        <v>2</v>
      </c>
      <c r="J192">
        <f t="shared" ca="1" si="44"/>
        <v>3</v>
      </c>
      <c r="Q192">
        <f t="shared" ca="1" si="49"/>
        <v>31099</v>
      </c>
      <c r="R192">
        <f t="shared" ca="1" si="50"/>
        <v>14</v>
      </c>
      <c r="S192" t="str">
        <f ca="1">VLOOKUP(R192,$Y$7:$Z$20,2)</f>
        <v>gopalganj</v>
      </c>
      <c r="T192">
        <f t="shared" ca="1" si="54"/>
        <v>186594</v>
      </c>
      <c r="U192">
        <f t="shared" ca="1" si="51"/>
        <v>55335.681225290988</v>
      </c>
      <c r="V192">
        <f t="shared" ca="1" si="55"/>
        <v>49614.554543290527</v>
      </c>
      <c r="W192">
        <f t="shared" ca="1" si="52"/>
        <v>37473</v>
      </c>
      <c r="X192">
        <f t="shared" ca="1" si="56"/>
        <v>42118.711744147513</v>
      </c>
      <c r="AA192">
        <f t="shared" ca="1" si="57"/>
        <v>29219.046575500885</v>
      </c>
      <c r="AB192">
        <f t="shared" ca="1" si="58"/>
        <v>265427.60111879138</v>
      </c>
      <c r="AC192">
        <f t="shared" ca="1" si="59"/>
        <v>134927.39296943852</v>
      </c>
      <c r="AD192">
        <f t="shared" ca="1" si="60"/>
        <v>130500.20814935287</v>
      </c>
      <c r="AF192" s="7">
        <f ca="1">IF(Table2[[#This Row],[Column1]]="men",1,0)</f>
        <v>1</v>
      </c>
      <c r="AG192" s="8">
        <f ca="1">IF(Table2[[#This Row],[Column1]]="women",1,0)</f>
        <v>0</v>
      </c>
      <c r="AH192" s="8"/>
      <c r="AI192" s="8"/>
      <c r="AJ192" s="9"/>
      <c r="AM192" s="7">
        <f ca="1">IF(Table2[[#This Row],[Column4]]="teaching",1,0)</f>
        <v>1</v>
      </c>
      <c r="AN192" s="8">
        <f ca="1">IF(Table2[[#This Row],[Column4]]="health",1,0)</f>
        <v>0</v>
      </c>
      <c r="AO192" s="8">
        <f ca="1">IF(Table2[[#This Row],[Column4]]="agriculture",1,0)</f>
        <v>0</v>
      </c>
      <c r="AP192" s="8">
        <f ca="1">IF(Table2[[#This Row],[Column4]]="IT",1,0)</f>
        <v>0</v>
      </c>
      <c r="AQ192" s="8">
        <f ca="1">IF(Table2[[#This Row],[Column4]]="construction",1,0)</f>
        <v>0</v>
      </c>
      <c r="AR192" s="8">
        <f ca="1">IF(Table2[[#This Row],[Column4]]="General work",1,0)</f>
        <v>0</v>
      </c>
      <c r="AS192" s="9"/>
      <c r="AU192" s="17">
        <f ca="1">Table2[[#This Row],[Column20]]/Table2[[#This Row],[Column8]]</f>
        <v>16538.18484776351</v>
      </c>
      <c r="AW192" s="19">
        <f ca="1">IF(Table2[[#This Row],[Column27]]&gt;$AX$7,1,0)</f>
        <v>1</v>
      </c>
      <c r="AY192" s="21">
        <f ca="1">Table2[[#This Row],[Column19]]/Table2[[#This Row],[Column18]]</f>
        <v>0.29655659466698281</v>
      </c>
      <c r="AZ192" s="7">
        <f t="shared" ca="1" si="53"/>
        <v>0</v>
      </c>
      <c r="BA192" s="8"/>
      <c r="BB192" s="7">
        <f ca="1">IF(Table2[[#This Row],[Column17]]="bihar",Table2[[#This Row],[Column15]],0)</f>
        <v>0</v>
      </c>
      <c r="BC192" s="8">
        <f ca="1">IF(Table2[[#This Row],[Column17]]="UP",Table2[[#This Row],[Column15]],0)</f>
        <v>0</v>
      </c>
      <c r="BD192" s="8">
        <f ca="1">IF(Table2[[#This Row],[Column17]]="maharashtra",Table2[[#This Row],[Column15]],0)</f>
        <v>0</v>
      </c>
      <c r="BE192" s="8">
        <f ca="1">IF(Table2[[#This Row],[Column17]]="telangana",Table2[[#This Row],[Column15]],0)</f>
        <v>0</v>
      </c>
      <c r="BF192" s="8">
        <f ca="1">IF(Table2[[#This Row],[Column17]]="delhi",Table2[[#This Row],[Column15]],0)</f>
        <v>0</v>
      </c>
      <c r="BG192" s="8">
        <f ca="1">IF(Table2[[#This Row],[Column17]]="goa",Table2[[#This Row],[Column15]],0)</f>
        <v>0</v>
      </c>
      <c r="BH192" s="8">
        <f ca="1">IF(Table2[[#This Row],[Column17]]="kolkata",Table2[[#This Row],[Column15]],0)</f>
        <v>0</v>
      </c>
      <c r="BI192" s="8">
        <f ca="1">IF(Table2[[#This Row],[Column17]]="patna",Table2[[#This Row],[Column15]],0)</f>
        <v>0</v>
      </c>
      <c r="BJ192" s="8">
        <f ca="1">IF(Table2[[#This Row],[Column17]]="simultala",Table2[[#This Row],[Column15]],0)</f>
        <v>0</v>
      </c>
      <c r="BK192" s="8">
        <f ca="1">IF(Table2[[#This Row],[Column17]]="panji",Table2[[#This Row],[Column15]],0)</f>
        <v>0</v>
      </c>
      <c r="BL192" s="8">
        <f ca="1">IF(Table2[[#This Row],[Column17]]="bangalore",Table2[[#This Row],[Column15]],0)</f>
        <v>0</v>
      </c>
      <c r="BM192" s="8">
        <f ca="1">IF(Table2[[#This Row],[Column17]]="florida",Table2[[#This Row],[Column15]],0)</f>
        <v>0</v>
      </c>
      <c r="BN192" s="8">
        <f ca="1">IF(Table2[[#This Row],[Column17]]="valmikinagar",Table2[[#This Row],[Column15]],0)</f>
        <v>0</v>
      </c>
      <c r="BO192" s="9">
        <f ca="1">IF(Table2[[#This Row],[Column17]]="gopalganj",Table2[[#This Row],[Column15]],0)</f>
        <v>31099</v>
      </c>
      <c r="BP192" s="7">
        <f ca="1">IF(Table2[[#This Row],[Column4]]="teaching",Table2[[#This Row],[Column15]],0)</f>
        <v>31099</v>
      </c>
      <c r="BQ192" s="8">
        <f ca="1">IF(Table2[[#This Row],[Column4]]="health",Table2[[#This Row],[Column15]],0)</f>
        <v>0</v>
      </c>
      <c r="BR192" s="8">
        <f ca="1">IF(Table2[[#This Row],[Column4]]="agriculture",Table2[[#This Row],[Column15]],0)</f>
        <v>0</v>
      </c>
      <c r="BS192" s="8">
        <f ca="1">IF(Table2[[#This Row],[Column4]]="IT",Table2[[#This Row],[Column15]],0)</f>
        <v>0</v>
      </c>
      <c r="BT192" s="8">
        <f ca="1">IF(Table2[[#This Row],[Column4]]="construction",Table2[[#This Row],[Column15]],0)</f>
        <v>0</v>
      </c>
      <c r="BU192" s="9">
        <f ca="1">IF(Table2[[#This Row],[Column4]]="General work",Table2[[#This Row],[Column15]],0)</f>
        <v>0</v>
      </c>
      <c r="BV192" s="19">
        <f ca="1">IF(Table2[[#This Row],[Column27]]&gt;Table2[[#This Row],[Column15]],1,0)</f>
        <v>1</v>
      </c>
      <c r="CC192" s="19">
        <f ca="1">IF(Table2[[#This Row],[Column28]]&gt;$CD$6,Table2[[#This Row],[Column2]],0)</f>
        <v>25</v>
      </c>
    </row>
    <row r="193" spans="2:81" x14ac:dyDescent="0.35">
      <c r="B193">
        <f t="shared" ca="1" si="43"/>
        <v>2</v>
      </c>
      <c r="C193" t="str">
        <f ca="1">IF(B192=1,"men","women")</f>
        <v>men</v>
      </c>
      <c r="D193">
        <f t="shared" ca="1" si="45"/>
        <v>45</v>
      </c>
      <c r="E193">
        <f t="shared" ca="1" si="46"/>
        <v>5</v>
      </c>
      <c r="F193" t="str">
        <f ca="1">VLOOKUP(E193,$K$4:$L$10,2)</f>
        <v>General work</v>
      </c>
      <c r="G193">
        <f t="shared" ca="1" si="47"/>
        <v>4</v>
      </c>
      <c r="H193" t="str">
        <f ca="1">VLOOKUP(G193,$N$4:$O$9,2)</f>
        <v>technical</v>
      </c>
      <c r="I193">
        <f t="shared" ca="1" si="48"/>
        <v>3</v>
      </c>
      <c r="J193">
        <f t="shared" ca="1" si="44"/>
        <v>2</v>
      </c>
      <c r="Q193">
        <f t="shared" ca="1" si="49"/>
        <v>86127</v>
      </c>
      <c r="R193">
        <f t="shared" ca="1" si="50"/>
        <v>7</v>
      </c>
      <c r="S193" t="str">
        <f ca="1">VLOOKUP(R193,$Y$7:$Z$20,2)</f>
        <v>kolkata</v>
      </c>
      <c r="T193">
        <f t="shared" ca="1" si="54"/>
        <v>516762</v>
      </c>
      <c r="U193">
        <f t="shared" ca="1" si="51"/>
        <v>959.73773373135441</v>
      </c>
      <c r="V193">
        <f t="shared" ca="1" si="55"/>
        <v>61691.338217488272</v>
      </c>
      <c r="W193">
        <f t="shared" ca="1" si="52"/>
        <v>4106</v>
      </c>
      <c r="X193">
        <f t="shared" ca="1" si="56"/>
        <v>168959.45852378407</v>
      </c>
      <c r="AA193">
        <f t="shared" ca="1" si="57"/>
        <v>112056.52644642601</v>
      </c>
      <c r="AB193">
        <f t="shared" ca="1" si="58"/>
        <v>690509.86466391431</v>
      </c>
      <c r="AC193">
        <f t="shared" ca="1" si="59"/>
        <v>174025.19625751543</v>
      </c>
      <c r="AD193">
        <f t="shared" ca="1" si="60"/>
        <v>516484.66840639885</v>
      </c>
      <c r="AF193" s="7">
        <f ca="1">IF(Table2[[#This Row],[Column1]]="men",1,0)</f>
        <v>1</v>
      </c>
      <c r="AG193" s="8">
        <f ca="1">IF(Table2[[#This Row],[Column1]]="women",1,0)</f>
        <v>0</v>
      </c>
      <c r="AH193" s="8"/>
      <c r="AI193" s="8"/>
      <c r="AJ193" s="9"/>
      <c r="AM193" s="7">
        <f ca="1">IF(Table2[[#This Row],[Column4]]="teaching",1,0)</f>
        <v>0</v>
      </c>
      <c r="AN193" s="8">
        <f ca="1">IF(Table2[[#This Row],[Column4]]="health",1,0)</f>
        <v>0</v>
      </c>
      <c r="AO193" s="8">
        <f ca="1">IF(Table2[[#This Row],[Column4]]="agriculture",1,0)</f>
        <v>0</v>
      </c>
      <c r="AP193" s="8">
        <f ca="1">IF(Table2[[#This Row],[Column4]]="IT",1,0)</f>
        <v>0</v>
      </c>
      <c r="AQ193" s="8">
        <f ca="1">IF(Table2[[#This Row],[Column4]]="construction",1,0)</f>
        <v>0</v>
      </c>
      <c r="AR193" s="8">
        <f ca="1">IF(Table2[[#This Row],[Column4]]="General work",1,0)</f>
        <v>1</v>
      </c>
      <c r="AS193" s="9"/>
      <c r="AU193" s="17">
        <f ca="1">Table2[[#This Row],[Column20]]/Table2[[#This Row],[Column8]]</f>
        <v>30845.669108744136</v>
      </c>
      <c r="AW193" s="19">
        <f ca="1">IF(Table2[[#This Row],[Column27]]&gt;$AX$7,1,0)</f>
        <v>1</v>
      </c>
      <c r="AY193" s="21">
        <f ca="1">Table2[[#This Row],[Column19]]/Table2[[#This Row],[Column18]]</f>
        <v>1.8572142180178774E-3</v>
      </c>
      <c r="AZ193" s="7">
        <f t="shared" ca="1" si="53"/>
        <v>1</v>
      </c>
      <c r="BA193" s="8"/>
      <c r="BB193" s="7">
        <f ca="1">IF(Table2[[#This Row],[Column17]]="bihar",Table2[[#This Row],[Column15]],0)</f>
        <v>0</v>
      </c>
      <c r="BC193" s="8">
        <f ca="1">IF(Table2[[#This Row],[Column17]]="UP",Table2[[#This Row],[Column15]],0)</f>
        <v>0</v>
      </c>
      <c r="BD193" s="8">
        <f ca="1">IF(Table2[[#This Row],[Column17]]="maharashtra",Table2[[#This Row],[Column15]],0)</f>
        <v>0</v>
      </c>
      <c r="BE193" s="8">
        <f ca="1">IF(Table2[[#This Row],[Column17]]="telangana",Table2[[#This Row],[Column15]],0)</f>
        <v>0</v>
      </c>
      <c r="BF193" s="8">
        <f ca="1">IF(Table2[[#This Row],[Column17]]="delhi",Table2[[#This Row],[Column15]],0)</f>
        <v>0</v>
      </c>
      <c r="BG193" s="8">
        <f ca="1">IF(Table2[[#This Row],[Column17]]="goa",Table2[[#This Row],[Column15]],0)</f>
        <v>0</v>
      </c>
      <c r="BH193" s="8">
        <f ca="1">IF(Table2[[#This Row],[Column17]]="kolkata",Table2[[#This Row],[Column15]],0)</f>
        <v>86127</v>
      </c>
      <c r="BI193" s="8">
        <f ca="1">IF(Table2[[#This Row],[Column17]]="patna",Table2[[#This Row],[Column15]],0)</f>
        <v>0</v>
      </c>
      <c r="BJ193" s="8">
        <f ca="1">IF(Table2[[#This Row],[Column17]]="simultala",Table2[[#This Row],[Column15]],0)</f>
        <v>0</v>
      </c>
      <c r="BK193" s="8">
        <f ca="1">IF(Table2[[#This Row],[Column17]]="panji",Table2[[#This Row],[Column15]],0)</f>
        <v>0</v>
      </c>
      <c r="BL193" s="8">
        <f ca="1">IF(Table2[[#This Row],[Column17]]="bangalore",Table2[[#This Row],[Column15]],0)</f>
        <v>0</v>
      </c>
      <c r="BM193" s="8">
        <f ca="1">IF(Table2[[#This Row],[Column17]]="florida",Table2[[#This Row],[Column15]],0)</f>
        <v>0</v>
      </c>
      <c r="BN193" s="8">
        <f ca="1">IF(Table2[[#This Row],[Column17]]="valmikinagar",Table2[[#This Row],[Column15]],0)</f>
        <v>0</v>
      </c>
      <c r="BO193" s="9">
        <f ca="1">IF(Table2[[#This Row],[Column17]]="gopalganj",Table2[[#This Row],[Column15]],0)</f>
        <v>0</v>
      </c>
      <c r="BP193" s="7">
        <f ca="1">IF(Table2[[#This Row],[Column4]]="teaching",Table2[[#This Row],[Column15]],0)</f>
        <v>0</v>
      </c>
      <c r="BQ193" s="8">
        <f ca="1">IF(Table2[[#This Row],[Column4]]="health",Table2[[#This Row],[Column15]],0)</f>
        <v>0</v>
      </c>
      <c r="BR193" s="8">
        <f ca="1">IF(Table2[[#This Row],[Column4]]="agriculture",Table2[[#This Row],[Column15]],0)</f>
        <v>0</v>
      </c>
      <c r="BS193" s="8">
        <f ca="1">IF(Table2[[#This Row],[Column4]]="IT",Table2[[#This Row],[Column15]],0)</f>
        <v>0</v>
      </c>
      <c r="BT193" s="8">
        <f ca="1">IF(Table2[[#This Row],[Column4]]="construction",Table2[[#This Row],[Column15]],0)</f>
        <v>0</v>
      </c>
      <c r="BU193" s="9">
        <f ca="1">IF(Table2[[#This Row],[Column4]]="General work",Table2[[#This Row],[Column15]],0)</f>
        <v>86127</v>
      </c>
      <c r="BV193" s="19">
        <f ca="1">IF(Table2[[#This Row],[Column27]]&gt;Table2[[#This Row],[Column15]],1,0)</f>
        <v>1</v>
      </c>
      <c r="CC193" s="19">
        <f ca="1">IF(Table2[[#This Row],[Column28]]&gt;$CD$6,Table2[[#This Row],[Column2]],0)</f>
        <v>45</v>
      </c>
    </row>
    <row r="194" spans="2:81" x14ac:dyDescent="0.35">
      <c r="B194">
        <f t="shared" ca="1" si="43"/>
        <v>2</v>
      </c>
      <c r="C194" t="str">
        <f ca="1">IF(B193=1,"men","women")</f>
        <v>women</v>
      </c>
      <c r="D194">
        <f t="shared" ca="1" si="45"/>
        <v>34</v>
      </c>
      <c r="E194">
        <f t="shared" ca="1" si="46"/>
        <v>2</v>
      </c>
      <c r="F194" t="str">
        <f ca="1">VLOOKUP(E194,$K$4:$L$10,2)</f>
        <v>construction</v>
      </c>
      <c r="G194">
        <f t="shared" ca="1" si="47"/>
        <v>2</v>
      </c>
      <c r="H194" t="str">
        <f ca="1">VLOOKUP(G194,$N$4:$O$9,2)</f>
        <v>college</v>
      </c>
      <c r="I194">
        <f t="shared" ca="1" si="48"/>
        <v>1</v>
      </c>
      <c r="J194">
        <f t="shared" ca="1" si="44"/>
        <v>3</v>
      </c>
      <c r="Q194">
        <f t="shared" ca="1" si="49"/>
        <v>61451</v>
      </c>
      <c r="R194">
        <f t="shared" ca="1" si="50"/>
        <v>1</v>
      </c>
      <c r="S194" t="str">
        <f ca="1">VLOOKUP(R194,$Y$7:$Z$20,2)</f>
        <v>bihar</v>
      </c>
      <c r="T194">
        <f t="shared" ca="1" si="54"/>
        <v>245804</v>
      </c>
      <c r="U194">
        <f t="shared" ca="1" si="51"/>
        <v>216518.03338298772</v>
      </c>
      <c r="V194">
        <f t="shared" ca="1" si="55"/>
        <v>82504.402345299895</v>
      </c>
      <c r="W194">
        <f t="shared" ca="1" si="52"/>
        <v>69224</v>
      </c>
      <c r="X194">
        <f t="shared" ca="1" si="56"/>
        <v>50594.717848899127</v>
      </c>
      <c r="AA194">
        <f t="shared" ca="1" si="57"/>
        <v>27816.336528833715</v>
      </c>
      <c r="AB194">
        <f t="shared" ca="1" si="58"/>
        <v>356124.73887413362</v>
      </c>
      <c r="AC194">
        <f t="shared" ca="1" si="59"/>
        <v>336336.75123188685</v>
      </c>
      <c r="AD194">
        <f t="shared" ca="1" si="60"/>
        <v>19787.987642246764</v>
      </c>
      <c r="AF194" s="7">
        <f ca="1">IF(Table2[[#This Row],[Column1]]="men",1,0)</f>
        <v>0</v>
      </c>
      <c r="AG194" s="8">
        <f ca="1">IF(Table2[[#This Row],[Column1]]="women",1,0)</f>
        <v>1</v>
      </c>
      <c r="AH194" s="8"/>
      <c r="AI194" s="8"/>
      <c r="AJ194" s="9"/>
      <c r="AM194" s="7">
        <f ca="1">IF(Table2[[#This Row],[Column4]]="teaching",1,0)</f>
        <v>0</v>
      </c>
      <c r="AN194" s="8">
        <f ca="1">IF(Table2[[#This Row],[Column4]]="health",1,0)</f>
        <v>0</v>
      </c>
      <c r="AO194" s="8">
        <f ca="1">IF(Table2[[#This Row],[Column4]]="agriculture",1,0)</f>
        <v>0</v>
      </c>
      <c r="AP194" s="8">
        <f ca="1">IF(Table2[[#This Row],[Column4]]="IT",1,0)</f>
        <v>0</v>
      </c>
      <c r="AQ194" s="8">
        <f ca="1">IF(Table2[[#This Row],[Column4]]="construction",1,0)</f>
        <v>1</v>
      </c>
      <c r="AR194" s="8">
        <f ca="1">IF(Table2[[#This Row],[Column4]]="General work",1,0)</f>
        <v>0</v>
      </c>
      <c r="AS194" s="9"/>
      <c r="AU194" s="17">
        <f ca="1">Table2[[#This Row],[Column20]]/Table2[[#This Row],[Column8]]</f>
        <v>27501.467448433297</v>
      </c>
      <c r="AW194" s="19">
        <f ca="1">IF(Table2[[#This Row],[Column27]]&gt;$AX$7,1,0)</f>
        <v>1</v>
      </c>
      <c r="AY194" s="21">
        <f ca="1">Table2[[#This Row],[Column19]]/Table2[[#This Row],[Column18]]</f>
        <v>0.88085642781642171</v>
      </c>
      <c r="AZ194" s="7">
        <f t="shared" ca="1" si="53"/>
        <v>0</v>
      </c>
      <c r="BA194" s="8"/>
      <c r="BB194" s="7">
        <f ca="1">IF(Table2[[#This Row],[Column17]]="bihar",Table2[[#This Row],[Column15]],0)</f>
        <v>61451</v>
      </c>
      <c r="BC194" s="8">
        <f ca="1">IF(Table2[[#This Row],[Column17]]="UP",Table2[[#This Row],[Column15]],0)</f>
        <v>0</v>
      </c>
      <c r="BD194" s="8">
        <f ca="1">IF(Table2[[#This Row],[Column17]]="maharashtra",Table2[[#This Row],[Column15]],0)</f>
        <v>0</v>
      </c>
      <c r="BE194" s="8">
        <f ca="1">IF(Table2[[#This Row],[Column17]]="telangana",Table2[[#This Row],[Column15]],0)</f>
        <v>0</v>
      </c>
      <c r="BF194" s="8">
        <f ca="1">IF(Table2[[#This Row],[Column17]]="delhi",Table2[[#This Row],[Column15]],0)</f>
        <v>0</v>
      </c>
      <c r="BG194" s="8">
        <f ca="1">IF(Table2[[#This Row],[Column17]]="goa",Table2[[#This Row],[Column15]],0)</f>
        <v>0</v>
      </c>
      <c r="BH194" s="8">
        <f ca="1">IF(Table2[[#This Row],[Column17]]="kolkata",Table2[[#This Row],[Column15]],0)</f>
        <v>0</v>
      </c>
      <c r="BI194" s="8">
        <f ca="1">IF(Table2[[#This Row],[Column17]]="patna",Table2[[#This Row],[Column15]],0)</f>
        <v>0</v>
      </c>
      <c r="BJ194" s="8">
        <f ca="1">IF(Table2[[#This Row],[Column17]]="simultala",Table2[[#This Row],[Column15]],0)</f>
        <v>0</v>
      </c>
      <c r="BK194" s="8">
        <f ca="1">IF(Table2[[#This Row],[Column17]]="panji",Table2[[#This Row],[Column15]],0)</f>
        <v>0</v>
      </c>
      <c r="BL194" s="8">
        <f ca="1">IF(Table2[[#This Row],[Column17]]="bangalore",Table2[[#This Row],[Column15]],0)</f>
        <v>0</v>
      </c>
      <c r="BM194" s="8">
        <f ca="1">IF(Table2[[#This Row],[Column17]]="florida",Table2[[#This Row],[Column15]],0)</f>
        <v>0</v>
      </c>
      <c r="BN194" s="8">
        <f ca="1">IF(Table2[[#This Row],[Column17]]="valmikinagar",Table2[[#This Row],[Column15]],0)</f>
        <v>0</v>
      </c>
      <c r="BO194" s="9">
        <f ca="1">IF(Table2[[#This Row],[Column17]]="gopalganj",Table2[[#This Row],[Column15]],0)</f>
        <v>0</v>
      </c>
      <c r="BP194" s="7">
        <f ca="1">IF(Table2[[#This Row],[Column4]]="teaching",Table2[[#This Row],[Column15]],0)</f>
        <v>0</v>
      </c>
      <c r="BQ194" s="8">
        <f ca="1">IF(Table2[[#This Row],[Column4]]="health",Table2[[#This Row],[Column15]],0)</f>
        <v>0</v>
      </c>
      <c r="BR194" s="8">
        <f ca="1">IF(Table2[[#This Row],[Column4]]="agriculture",Table2[[#This Row],[Column15]],0)</f>
        <v>0</v>
      </c>
      <c r="BS194" s="8">
        <f ca="1">IF(Table2[[#This Row],[Column4]]="IT",Table2[[#This Row],[Column15]],0)</f>
        <v>0</v>
      </c>
      <c r="BT194" s="8">
        <f ca="1">IF(Table2[[#This Row],[Column4]]="construction",Table2[[#This Row],[Column15]],0)</f>
        <v>61451</v>
      </c>
      <c r="BU194" s="9">
        <f ca="1">IF(Table2[[#This Row],[Column4]]="General work",Table2[[#This Row],[Column15]],0)</f>
        <v>0</v>
      </c>
      <c r="BV194" s="19">
        <f ca="1">IF(Table2[[#This Row],[Column27]]&gt;Table2[[#This Row],[Column15]],1,0)</f>
        <v>1</v>
      </c>
      <c r="CC194" s="19">
        <f ca="1">IF(Table2[[#This Row],[Column28]]&gt;$CD$6,Table2[[#This Row],[Column2]],0)</f>
        <v>34</v>
      </c>
    </row>
    <row r="195" spans="2:81" x14ac:dyDescent="0.35">
      <c r="B195">
        <f t="shared" ca="1" si="43"/>
        <v>1</v>
      </c>
      <c r="C195" t="str">
        <f ca="1">IF(B194=1,"men","women")</f>
        <v>women</v>
      </c>
      <c r="D195">
        <f t="shared" ca="1" si="45"/>
        <v>28</v>
      </c>
      <c r="E195">
        <f t="shared" ca="1" si="46"/>
        <v>6</v>
      </c>
      <c r="F195" t="str">
        <f ca="1">VLOOKUP(E195,$K$4:$L$10,2)</f>
        <v>agriculture</v>
      </c>
      <c r="G195">
        <f t="shared" ca="1" si="47"/>
        <v>2</v>
      </c>
      <c r="H195" t="str">
        <f ca="1">VLOOKUP(G195,$N$4:$O$9,2)</f>
        <v>college</v>
      </c>
      <c r="I195">
        <f t="shared" ca="1" si="48"/>
        <v>2</v>
      </c>
      <c r="J195">
        <f t="shared" ca="1" si="44"/>
        <v>3</v>
      </c>
      <c r="Q195">
        <f t="shared" ca="1" si="49"/>
        <v>87672</v>
      </c>
      <c r="R195">
        <f t="shared" ca="1" si="50"/>
        <v>10</v>
      </c>
      <c r="S195" t="str">
        <f ca="1">VLOOKUP(R195,$Y$7:$Z$20,2)</f>
        <v>panji</v>
      </c>
      <c r="T195">
        <f t="shared" ca="1" si="54"/>
        <v>526032</v>
      </c>
      <c r="U195">
        <f t="shared" ca="1" si="51"/>
        <v>314020.63722043257</v>
      </c>
      <c r="V195">
        <f t="shared" ca="1" si="55"/>
        <v>186797.09323804817</v>
      </c>
      <c r="W195">
        <f t="shared" ca="1" si="52"/>
        <v>90643</v>
      </c>
      <c r="X195">
        <f t="shared" ca="1" si="56"/>
        <v>6913.0725446405568</v>
      </c>
      <c r="AA195">
        <f t="shared" ca="1" si="57"/>
        <v>24228.592083484546</v>
      </c>
      <c r="AB195">
        <f t="shared" ca="1" si="58"/>
        <v>737057.68532153266</v>
      </c>
      <c r="AC195">
        <f t="shared" ca="1" si="59"/>
        <v>411576.70976507314</v>
      </c>
      <c r="AD195">
        <f t="shared" ca="1" si="60"/>
        <v>325480.97555645951</v>
      </c>
      <c r="AF195" s="7">
        <f ca="1">IF(Table2[[#This Row],[Column1]]="men",1,0)</f>
        <v>0</v>
      </c>
      <c r="AG195" s="8">
        <f ca="1">IF(Table2[[#This Row],[Column1]]="women",1,0)</f>
        <v>1</v>
      </c>
      <c r="AH195" s="8"/>
      <c r="AI195" s="8"/>
      <c r="AJ195" s="9"/>
      <c r="AM195" s="7">
        <f ca="1">IF(Table2[[#This Row],[Column4]]="teaching",1,0)</f>
        <v>0</v>
      </c>
      <c r="AN195" s="8">
        <f ca="1">IF(Table2[[#This Row],[Column4]]="health",1,0)</f>
        <v>0</v>
      </c>
      <c r="AO195" s="8">
        <f ca="1">IF(Table2[[#This Row],[Column4]]="agriculture",1,0)</f>
        <v>1</v>
      </c>
      <c r="AP195" s="8">
        <f ca="1">IF(Table2[[#This Row],[Column4]]="IT",1,0)</f>
        <v>0</v>
      </c>
      <c r="AQ195" s="8">
        <f ca="1">IF(Table2[[#This Row],[Column4]]="construction",1,0)</f>
        <v>0</v>
      </c>
      <c r="AR195" s="8">
        <f ca="1">IF(Table2[[#This Row],[Column4]]="General work",1,0)</f>
        <v>0</v>
      </c>
      <c r="AS195" s="9"/>
      <c r="AU195" s="17">
        <f ca="1">Table2[[#This Row],[Column20]]/Table2[[#This Row],[Column8]]</f>
        <v>62265.697746016056</v>
      </c>
      <c r="AW195" s="19">
        <f ca="1">IF(Table2[[#This Row],[Column27]]&gt;$AX$7,1,0)</f>
        <v>1</v>
      </c>
      <c r="AY195" s="21">
        <f ca="1">Table2[[#This Row],[Column19]]/Table2[[#This Row],[Column18]]</f>
        <v>0.59696109213970361</v>
      </c>
      <c r="AZ195" s="7">
        <f t="shared" ca="1" si="53"/>
        <v>0</v>
      </c>
      <c r="BA195" s="8"/>
      <c r="BB195" s="7">
        <f ca="1">IF(Table2[[#This Row],[Column17]]="bihar",Table2[[#This Row],[Column15]],0)</f>
        <v>0</v>
      </c>
      <c r="BC195" s="8">
        <f ca="1">IF(Table2[[#This Row],[Column17]]="UP",Table2[[#This Row],[Column15]],0)</f>
        <v>0</v>
      </c>
      <c r="BD195" s="8">
        <f ca="1">IF(Table2[[#This Row],[Column17]]="maharashtra",Table2[[#This Row],[Column15]],0)</f>
        <v>0</v>
      </c>
      <c r="BE195" s="8">
        <f ca="1">IF(Table2[[#This Row],[Column17]]="telangana",Table2[[#This Row],[Column15]],0)</f>
        <v>0</v>
      </c>
      <c r="BF195" s="8">
        <f ca="1">IF(Table2[[#This Row],[Column17]]="delhi",Table2[[#This Row],[Column15]],0)</f>
        <v>0</v>
      </c>
      <c r="BG195" s="8">
        <f ca="1">IF(Table2[[#This Row],[Column17]]="goa",Table2[[#This Row],[Column15]],0)</f>
        <v>0</v>
      </c>
      <c r="BH195" s="8">
        <f ca="1">IF(Table2[[#This Row],[Column17]]="kolkata",Table2[[#This Row],[Column15]],0)</f>
        <v>0</v>
      </c>
      <c r="BI195" s="8">
        <f ca="1">IF(Table2[[#This Row],[Column17]]="patna",Table2[[#This Row],[Column15]],0)</f>
        <v>0</v>
      </c>
      <c r="BJ195" s="8">
        <f ca="1">IF(Table2[[#This Row],[Column17]]="simultala",Table2[[#This Row],[Column15]],0)</f>
        <v>0</v>
      </c>
      <c r="BK195" s="8">
        <f ca="1">IF(Table2[[#This Row],[Column17]]="panji",Table2[[#This Row],[Column15]],0)</f>
        <v>87672</v>
      </c>
      <c r="BL195" s="8">
        <f ca="1">IF(Table2[[#This Row],[Column17]]="bangalore",Table2[[#This Row],[Column15]],0)</f>
        <v>0</v>
      </c>
      <c r="BM195" s="8">
        <f ca="1">IF(Table2[[#This Row],[Column17]]="florida",Table2[[#This Row],[Column15]],0)</f>
        <v>0</v>
      </c>
      <c r="BN195" s="8">
        <f ca="1">IF(Table2[[#This Row],[Column17]]="valmikinagar",Table2[[#This Row],[Column15]],0)</f>
        <v>0</v>
      </c>
      <c r="BO195" s="9">
        <f ca="1">IF(Table2[[#This Row],[Column17]]="gopalganj",Table2[[#This Row],[Column15]],0)</f>
        <v>0</v>
      </c>
      <c r="BP195" s="7">
        <f ca="1">IF(Table2[[#This Row],[Column4]]="teaching",Table2[[#This Row],[Column15]],0)</f>
        <v>0</v>
      </c>
      <c r="BQ195" s="8">
        <f ca="1">IF(Table2[[#This Row],[Column4]]="health",Table2[[#This Row],[Column15]],0)</f>
        <v>0</v>
      </c>
      <c r="BR195" s="8">
        <f ca="1">IF(Table2[[#This Row],[Column4]]="agriculture",Table2[[#This Row],[Column15]],0)</f>
        <v>87672</v>
      </c>
      <c r="BS195" s="8">
        <f ca="1">IF(Table2[[#This Row],[Column4]]="IT",Table2[[#This Row],[Column15]],0)</f>
        <v>0</v>
      </c>
      <c r="BT195" s="8">
        <f ca="1">IF(Table2[[#This Row],[Column4]]="construction",Table2[[#This Row],[Column15]],0)</f>
        <v>0</v>
      </c>
      <c r="BU195" s="9">
        <f ca="1">IF(Table2[[#This Row],[Column4]]="General work",Table2[[#This Row],[Column15]],0)</f>
        <v>0</v>
      </c>
      <c r="BV195" s="19">
        <f ca="1">IF(Table2[[#This Row],[Column27]]&gt;Table2[[#This Row],[Column15]],1,0)</f>
        <v>1</v>
      </c>
      <c r="CC195" s="19">
        <f ca="1">IF(Table2[[#This Row],[Column28]]&gt;$CD$6,Table2[[#This Row],[Column2]],0)</f>
        <v>28</v>
      </c>
    </row>
    <row r="196" spans="2:81" x14ac:dyDescent="0.35">
      <c r="B196">
        <f t="shared" ca="1" si="43"/>
        <v>1</v>
      </c>
      <c r="C196" t="str">
        <f ca="1">IF(B195=1,"men","women")</f>
        <v>men</v>
      </c>
      <c r="D196">
        <f t="shared" ca="1" si="45"/>
        <v>39</v>
      </c>
      <c r="E196">
        <f t="shared" ca="1" si="46"/>
        <v>6</v>
      </c>
      <c r="F196" t="str">
        <f ca="1">VLOOKUP(E196,$K$4:$L$10,2)</f>
        <v>agriculture</v>
      </c>
      <c r="G196">
        <f t="shared" ca="1" si="47"/>
        <v>4</v>
      </c>
      <c r="H196" t="str">
        <f ca="1">VLOOKUP(G196,$N$4:$O$9,2)</f>
        <v>technical</v>
      </c>
      <c r="I196">
        <f t="shared" ca="1" si="48"/>
        <v>4</v>
      </c>
      <c r="J196">
        <f t="shared" ca="1" si="44"/>
        <v>2</v>
      </c>
      <c r="Q196">
        <f t="shared" ca="1" si="49"/>
        <v>39270</v>
      </c>
      <c r="R196">
        <f t="shared" ca="1" si="50"/>
        <v>8</v>
      </c>
      <c r="S196" t="str">
        <f ca="1">VLOOKUP(R196,$Y$7:$Z$20,2)</f>
        <v>patna</v>
      </c>
      <c r="T196">
        <f t="shared" ca="1" si="54"/>
        <v>196350</v>
      </c>
      <c r="U196">
        <f t="shared" ca="1" si="51"/>
        <v>120688.0749878286</v>
      </c>
      <c r="V196">
        <f t="shared" ca="1" si="55"/>
        <v>67898.05994416005</v>
      </c>
      <c r="W196">
        <f t="shared" ca="1" si="52"/>
        <v>30874</v>
      </c>
      <c r="X196">
        <f t="shared" ca="1" si="56"/>
        <v>74035.615237041275</v>
      </c>
      <c r="AA196">
        <f t="shared" ca="1" si="57"/>
        <v>36372.322387082721</v>
      </c>
      <c r="AB196">
        <f t="shared" ca="1" si="58"/>
        <v>300620.38233124278</v>
      </c>
      <c r="AC196">
        <f t="shared" ca="1" si="59"/>
        <v>225597.69022486988</v>
      </c>
      <c r="AD196">
        <f t="shared" ca="1" si="60"/>
        <v>75022.69210637291</v>
      </c>
      <c r="AF196" s="7">
        <f ca="1">IF(Table2[[#This Row],[Column1]]="men",1,0)</f>
        <v>1</v>
      </c>
      <c r="AG196" s="8">
        <f ca="1">IF(Table2[[#This Row],[Column1]]="women",1,0)</f>
        <v>0</v>
      </c>
      <c r="AH196" s="8"/>
      <c r="AI196" s="8"/>
      <c r="AJ196" s="9"/>
      <c r="AM196" s="7">
        <f ca="1">IF(Table2[[#This Row],[Column4]]="teaching",1,0)</f>
        <v>0</v>
      </c>
      <c r="AN196" s="8">
        <f ca="1">IF(Table2[[#This Row],[Column4]]="health",1,0)</f>
        <v>0</v>
      </c>
      <c r="AO196" s="8">
        <f ca="1">IF(Table2[[#This Row],[Column4]]="agriculture",1,0)</f>
        <v>1</v>
      </c>
      <c r="AP196" s="8">
        <f ca="1">IF(Table2[[#This Row],[Column4]]="IT",1,0)</f>
        <v>0</v>
      </c>
      <c r="AQ196" s="8">
        <f ca="1">IF(Table2[[#This Row],[Column4]]="construction",1,0)</f>
        <v>0</v>
      </c>
      <c r="AR196" s="8">
        <f ca="1">IF(Table2[[#This Row],[Column4]]="General work",1,0)</f>
        <v>0</v>
      </c>
      <c r="AS196" s="9"/>
      <c r="AU196" s="17">
        <f ca="1">Table2[[#This Row],[Column20]]/Table2[[#This Row],[Column8]]</f>
        <v>33949.029972080025</v>
      </c>
      <c r="AW196" s="19">
        <f ca="1">IF(Table2[[#This Row],[Column27]]&gt;$AX$7,1,0)</f>
        <v>1</v>
      </c>
      <c r="AY196" s="21">
        <f ca="1">Table2[[#This Row],[Column19]]/Table2[[#This Row],[Column18]]</f>
        <v>0.61465788127236365</v>
      </c>
      <c r="AZ196" s="7">
        <f t="shared" ca="1" si="53"/>
        <v>0</v>
      </c>
      <c r="BA196" s="8"/>
      <c r="BB196" s="7">
        <f ca="1">IF(Table2[[#This Row],[Column17]]="bihar",Table2[[#This Row],[Column15]],0)</f>
        <v>0</v>
      </c>
      <c r="BC196" s="8">
        <f ca="1">IF(Table2[[#This Row],[Column17]]="UP",Table2[[#This Row],[Column15]],0)</f>
        <v>0</v>
      </c>
      <c r="BD196" s="8">
        <f ca="1">IF(Table2[[#This Row],[Column17]]="maharashtra",Table2[[#This Row],[Column15]],0)</f>
        <v>0</v>
      </c>
      <c r="BE196" s="8">
        <f ca="1">IF(Table2[[#This Row],[Column17]]="telangana",Table2[[#This Row],[Column15]],0)</f>
        <v>0</v>
      </c>
      <c r="BF196" s="8">
        <f ca="1">IF(Table2[[#This Row],[Column17]]="delhi",Table2[[#This Row],[Column15]],0)</f>
        <v>0</v>
      </c>
      <c r="BG196" s="8">
        <f ca="1">IF(Table2[[#This Row],[Column17]]="goa",Table2[[#This Row],[Column15]],0)</f>
        <v>0</v>
      </c>
      <c r="BH196" s="8">
        <f ca="1">IF(Table2[[#This Row],[Column17]]="kolkata",Table2[[#This Row],[Column15]],0)</f>
        <v>0</v>
      </c>
      <c r="BI196" s="8">
        <f ca="1">IF(Table2[[#This Row],[Column17]]="patna",Table2[[#This Row],[Column15]],0)</f>
        <v>39270</v>
      </c>
      <c r="BJ196" s="8">
        <f ca="1">IF(Table2[[#This Row],[Column17]]="simultala",Table2[[#This Row],[Column15]],0)</f>
        <v>0</v>
      </c>
      <c r="BK196" s="8">
        <f ca="1">IF(Table2[[#This Row],[Column17]]="panji",Table2[[#This Row],[Column15]],0)</f>
        <v>0</v>
      </c>
      <c r="BL196" s="8">
        <f ca="1">IF(Table2[[#This Row],[Column17]]="bangalore",Table2[[#This Row],[Column15]],0)</f>
        <v>0</v>
      </c>
      <c r="BM196" s="8">
        <f ca="1">IF(Table2[[#This Row],[Column17]]="florida",Table2[[#This Row],[Column15]],0)</f>
        <v>0</v>
      </c>
      <c r="BN196" s="8">
        <f ca="1">IF(Table2[[#This Row],[Column17]]="valmikinagar",Table2[[#This Row],[Column15]],0)</f>
        <v>0</v>
      </c>
      <c r="BO196" s="9">
        <f ca="1">IF(Table2[[#This Row],[Column17]]="gopalganj",Table2[[#This Row],[Column15]],0)</f>
        <v>0</v>
      </c>
      <c r="BP196" s="7">
        <f ca="1">IF(Table2[[#This Row],[Column4]]="teaching",Table2[[#This Row],[Column15]],0)</f>
        <v>0</v>
      </c>
      <c r="BQ196" s="8">
        <f ca="1">IF(Table2[[#This Row],[Column4]]="health",Table2[[#This Row],[Column15]],0)</f>
        <v>0</v>
      </c>
      <c r="BR196" s="8">
        <f ca="1">IF(Table2[[#This Row],[Column4]]="agriculture",Table2[[#This Row],[Column15]],0)</f>
        <v>39270</v>
      </c>
      <c r="BS196" s="8">
        <f ca="1">IF(Table2[[#This Row],[Column4]]="IT",Table2[[#This Row],[Column15]],0)</f>
        <v>0</v>
      </c>
      <c r="BT196" s="8">
        <f ca="1">IF(Table2[[#This Row],[Column4]]="construction",Table2[[#This Row],[Column15]],0)</f>
        <v>0</v>
      </c>
      <c r="BU196" s="9">
        <f ca="1">IF(Table2[[#This Row],[Column4]]="General work",Table2[[#This Row],[Column15]],0)</f>
        <v>0</v>
      </c>
      <c r="BV196" s="19">
        <f ca="1">IF(Table2[[#This Row],[Column27]]&gt;Table2[[#This Row],[Column15]],1,0)</f>
        <v>1</v>
      </c>
      <c r="CC196" s="19">
        <f ca="1">IF(Table2[[#This Row],[Column28]]&gt;$CD$6,Table2[[#This Row],[Column2]],0)</f>
        <v>39</v>
      </c>
    </row>
    <row r="197" spans="2:81" x14ac:dyDescent="0.35">
      <c r="B197">
        <f t="shared" ca="1" si="43"/>
        <v>1</v>
      </c>
      <c r="C197" t="str">
        <f ca="1">IF(B196=1,"men","women")</f>
        <v>men</v>
      </c>
      <c r="D197">
        <f t="shared" ca="1" si="45"/>
        <v>38</v>
      </c>
      <c r="E197">
        <f t="shared" ca="1" si="46"/>
        <v>1</v>
      </c>
      <c r="F197" t="str">
        <f ca="1">VLOOKUP(E197,$K$4:$L$10,2)</f>
        <v xml:space="preserve">health </v>
      </c>
      <c r="G197">
        <f t="shared" ca="1" si="47"/>
        <v>1</v>
      </c>
      <c r="H197" t="str">
        <f ca="1">VLOOKUP(G197,$N$4:$O$9,2)</f>
        <v>high school</v>
      </c>
      <c r="I197">
        <f t="shared" ca="1" si="48"/>
        <v>0</v>
      </c>
      <c r="J197">
        <f t="shared" ca="1" si="44"/>
        <v>2</v>
      </c>
      <c r="Q197">
        <f t="shared" ca="1" si="49"/>
        <v>83893</v>
      </c>
      <c r="R197">
        <f t="shared" ca="1" si="50"/>
        <v>13</v>
      </c>
      <c r="S197" t="str">
        <f ca="1">VLOOKUP(R197,$Y$7:$Z$20,2)</f>
        <v>valmikinagar</v>
      </c>
      <c r="T197">
        <f t="shared" ca="1" si="54"/>
        <v>335572</v>
      </c>
      <c r="U197">
        <f t="shared" ca="1" si="51"/>
        <v>145450.14400915435</v>
      </c>
      <c r="V197">
        <f t="shared" ca="1" si="55"/>
        <v>49671.583629943023</v>
      </c>
      <c r="W197">
        <f t="shared" ca="1" si="52"/>
        <v>6869</v>
      </c>
      <c r="X197">
        <f t="shared" ca="1" si="56"/>
        <v>70389.071211737624</v>
      </c>
      <c r="AA197">
        <f t="shared" ca="1" si="57"/>
        <v>96874.124085177347</v>
      </c>
      <c r="AB197">
        <f t="shared" ca="1" si="58"/>
        <v>482117.7077151204</v>
      </c>
      <c r="AC197">
        <f t="shared" ca="1" si="59"/>
        <v>222708.21522089199</v>
      </c>
      <c r="AD197">
        <f t="shared" ca="1" si="60"/>
        <v>259409.49249422841</v>
      </c>
      <c r="AF197" s="7">
        <f ca="1">IF(Table2[[#This Row],[Column1]]="men",1,0)</f>
        <v>1</v>
      </c>
      <c r="AG197" s="8">
        <f ca="1">IF(Table2[[#This Row],[Column1]]="women",1,0)</f>
        <v>0</v>
      </c>
      <c r="AH197" s="8"/>
      <c r="AI197" s="8"/>
      <c r="AJ197" s="9"/>
      <c r="AM197" s="7">
        <f ca="1">IF(Table2[[#This Row],[Column4]]="teaching",1,0)</f>
        <v>0</v>
      </c>
      <c r="AN197" s="8">
        <f ca="1">IF(Table2[[#This Row],[Column4]]="health",1,0)</f>
        <v>0</v>
      </c>
      <c r="AO197" s="8">
        <f ca="1">IF(Table2[[#This Row],[Column4]]="agriculture",1,0)</f>
        <v>0</v>
      </c>
      <c r="AP197" s="8">
        <f ca="1">IF(Table2[[#This Row],[Column4]]="IT",1,0)</f>
        <v>0</v>
      </c>
      <c r="AQ197" s="8">
        <f ca="1">IF(Table2[[#This Row],[Column4]]="construction",1,0)</f>
        <v>0</v>
      </c>
      <c r="AR197" s="8">
        <f ca="1">IF(Table2[[#This Row],[Column4]]="General work",1,0)</f>
        <v>0</v>
      </c>
      <c r="AS197" s="9"/>
      <c r="AU197" s="17">
        <f ca="1">Table2[[#This Row],[Column20]]/Table2[[#This Row],[Column8]]</f>
        <v>24835.791814971511</v>
      </c>
      <c r="AW197" s="19">
        <f ca="1">IF(Table2[[#This Row],[Column27]]&gt;$AX$7,1,0)</f>
        <v>1</v>
      </c>
      <c r="AY197" s="21">
        <f ca="1">Table2[[#This Row],[Column19]]/Table2[[#This Row],[Column18]]</f>
        <v>0.4334394526633758</v>
      </c>
      <c r="AZ197" s="7">
        <f t="shared" ca="1" si="53"/>
        <v>0</v>
      </c>
      <c r="BA197" s="8"/>
      <c r="BB197" s="7">
        <f ca="1">IF(Table2[[#This Row],[Column17]]="bihar",Table2[[#This Row],[Column15]],0)</f>
        <v>0</v>
      </c>
      <c r="BC197" s="8">
        <f ca="1">IF(Table2[[#This Row],[Column17]]="UP",Table2[[#This Row],[Column15]],0)</f>
        <v>0</v>
      </c>
      <c r="BD197" s="8">
        <f ca="1">IF(Table2[[#This Row],[Column17]]="maharashtra",Table2[[#This Row],[Column15]],0)</f>
        <v>0</v>
      </c>
      <c r="BE197" s="8">
        <f ca="1">IF(Table2[[#This Row],[Column17]]="telangana",Table2[[#This Row],[Column15]],0)</f>
        <v>0</v>
      </c>
      <c r="BF197" s="8">
        <f ca="1">IF(Table2[[#This Row],[Column17]]="delhi",Table2[[#This Row],[Column15]],0)</f>
        <v>0</v>
      </c>
      <c r="BG197" s="8">
        <f ca="1">IF(Table2[[#This Row],[Column17]]="goa",Table2[[#This Row],[Column15]],0)</f>
        <v>0</v>
      </c>
      <c r="BH197" s="8">
        <f ca="1">IF(Table2[[#This Row],[Column17]]="kolkata",Table2[[#This Row],[Column15]],0)</f>
        <v>0</v>
      </c>
      <c r="BI197" s="8">
        <f ca="1">IF(Table2[[#This Row],[Column17]]="patna",Table2[[#This Row],[Column15]],0)</f>
        <v>0</v>
      </c>
      <c r="BJ197" s="8">
        <f ca="1">IF(Table2[[#This Row],[Column17]]="simultala",Table2[[#This Row],[Column15]],0)</f>
        <v>0</v>
      </c>
      <c r="BK197" s="8">
        <f ca="1">IF(Table2[[#This Row],[Column17]]="panji",Table2[[#This Row],[Column15]],0)</f>
        <v>0</v>
      </c>
      <c r="BL197" s="8">
        <f ca="1">IF(Table2[[#This Row],[Column17]]="bangalore",Table2[[#This Row],[Column15]],0)</f>
        <v>0</v>
      </c>
      <c r="BM197" s="8">
        <f ca="1">IF(Table2[[#This Row],[Column17]]="florida",Table2[[#This Row],[Column15]],0)</f>
        <v>0</v>
      </c>
      <c r="BN197" s="8">
        <f ca="1">IF(Table2[[#This Row],[Column17]]="valmikinagar",Table2[[#This Row],[Column15]],0)</f>
        <v>83893</v>
      </c>
      <c r="BO197" s="9">
        <f ca="1">IF(Table2[[#This Row],[Column17]]="gopalganj",Table2[[#This Row],[Column15]],0)</f>
        <v>0</v>
      </c>
      <c r="BP197" s="7">
        <f ca="1">IF(Table2[[#This Row],[Column4]]="teaching",Table2[[#This Row],[Column15]],0)</f>
        <v>0</v>
      </c>
      <c r="BQ197" s="8">
        <f ca="1">IF(Table2[[#This Row],[Column4]]="health",Table2[[#This Row],[Column15]],0)</f>
        <v>0</v>
      </c>
      <c r="BR197" s="8">
        <f ca="1">IF(Table2[[#This Row],[Column4]]="agriculture",Table2[[#This Row],[Column15]],0)</f>
        <v>0</v>
      </c>
      <c r="BS197" s="8">
        <f ca="1">IF(Table2[[#This Row],[Column4]]="IT",Table2[[#This Row],[Column15]],0)</f>
        <v>0</v>
      </c>
      <c r="BT197" s="8">
        <f ca="1">IF(Table2[[#This Row],[Column4]]="construction",Table2[[#This Row],[Column15]],0)</f>
        <v>0</v>
      </c>
      <c r="BU197" s="9">
        <f ca="1">IF(Table2[[#This Row],[Column4]]="General work",Table2[[#This Row],[Column15]],0)</f>
        <v>0</v>
      </c>
      <c r="BV197" s="19">
        <f ca="1">IF(Table2[[#This Row],[Column27]]&gt;Table2[[#This Row],[Column15]],1,0)</f>
        <v>1</v>
      </c>
      <c r="CC197" s="19">
        <f ca="1">IF(Table2[[#This Row],[Column28]]&gt;$CD$6,Table2[[#This Row],[Column2]],0)</f>
        <v>38</v>
      </c>
    </row>
    <row r="198" spans="2:81" x14ac:dyDescent="0.35">
      <c r="B198">
        <f t="shared" ca="1" si="43"/>
        <v>2</v>
      </c>
      <c r="C198" t="str">
        <f ca="1">IF(B197=1,"men","women")</f>
        <v>men</v>
      </c>
      <c r="D198">
        <f t="shared" ca="1" si="45"/>
        <v>30</v>
      </c>
      <c r="E198">
        <f t="shared" ca="1" si="46"/>
        <v>4</v>
      </c>
      <c r="F198" t="str">
        <f ca="1">VLOOKUP(E198,$K$4:$L$10,2)</f>
        <v>IT</v>
      </c>
      <c r="G198">
        <f t="shared" ca="1" si="47"/>
        <v>4</v>
      </c>
      <c r="H198" t="str">
        <f ca="1">VLOOKUP(G198,$N$4:$O$9,2)</f>
        <v>technical</v>
      </c>
      <c r="I198">
        <f t="shared" ca="1" si="48"/>
        <v>4</v>
      </c>
      <c r="J198">
        <f t="shared" ca="1" si="44"/>
        <v>3</v>
      </c>
      <c r="Q198">
        <f t="shared" ca="1" si="49"/>
        <v>89258</v>
      </c>
      <c r="R198">
        <f t="shared" ca="1" si="50"/>
        <v>12</v>
      </c>
      <c r="S198" t="str">
        <f ca="1">VLOOKUP(R198,$Y$7:$Z$20,2)</f>
        <v>florida</v>
      </c>
      <c r="T198">
        <f t="shared" ca="1" si="54"/>
        <v>267774</v>
      </c>
      <c r="U198">
        <f t="shared" ca="1" si="51"/>
        <v>4006.3016173766987</v>
      </c>
      <c r="V198">
        <f t="shared" ca="1" si="55"/>
        <v>51368.658436904538</v>
      </c>
      <c r="W198">
        <f t="shared" ca="1" si="52"/>
        <v>51218</v>
      </c>
      <c r="X198">
        <f t="shared" ca="1" si="56"/>
        <v>71084.292797424874</v>
      </c>
      <c r="AA198">
        <f t="shared" ca="1" si="57"/>
        <v>93264.206531731077</v>
      </c>
      <c r="AB198">
        <f t="shared" ca="1" si="58"/>
        <v>412406.86496863561</v>
      </c>
      <c r="AC198">
        <f t="shared" ca="1" si="59"/>
        <v>126308.59441480157</v>
      </c>
      <c r="AD198">
        <f t="shared" ca="1" si="60"/>
        <v>286098.27055383404</v>
      </c>
      <c r="AF198" s="7">
        <f ca="1">IF(Table2[[#This Row],[Column1]]="men",1,0)</f>
        <v>1</v>
      </c>
      <c r="AG198" s="8">
        <f ca="1">IF(Table2[[#This Row],[Column1]]="women",1,0)</f>
        <v>0</v>
      </c>
      <c r="AH198" s="8"/>
      <c r="AI198" s="8"/>
      <c r="AJ198" s="9"/>
      <c r="AM198" s="7">
        <f ca="1">IF(Table2[[#This Row],[Column4]]="teaching",1,0)</f>
        <v>0</v>
      </c>
      <c r="AN198" s="8">
        <f ca="1">IF(Table2[[#This Row],[Column4]]="health",1,0)</f>
        <v>0</v>
      </c>
      <c r="AO198" s="8">
        <f ca="1">IF(Table2[[#This Row],[Column4]]="agriculture",1,0)</f>
        <v>0</v>
      </c>
      <c r="AP198" s="8">
        <f ca="1">IF(Table2[[#This Row],[Column4]]="IT",1,0)</f>
        <v>1</v>
      </c>
      <c r="AQ198" s="8">
        <f ca="1">IF(Table2[[#This Row],[Column4]]="construction",1,0)</f>
        <v>0</v>
      </c>
      <c r="AR198" s="8">
        <f ca="1">IF(Table2[[#This Row],[Column4]]="General work",1,0)</f>
        <v>0</v>
      </c>
      <c r="AS198" s="9"/>
      <c r="AU198" s="17">
        <f ca="1">Table2[[#This Row],[Column20]]/Table2[[#This Row],[Column8]]</f>
        <v>17122.886145634846</v>
      </c>
      <c r="AW198" s="19">
        <f ca="1">IF(Table2[[#This Row],[Column27]]&gt;$AX$7,1,0)</f>
        <v>1</v>
      </c>
      <c r="AY198" s="21">
        <f ca="1">Table2[[#This Row],[Column19]]/Table2[[#This Row],[Column18]]</f>
        <v>1.4961503422201927E-2</v>
      </c>
      <c r="AZ198" s="7">
        <f t="shared" ca="1" si="53"/>
        <v>1</v>
      </c>
      <c r="BA198" s="8"/>
      <c r="BB198" s="7">
        <f ca="1">IF(Table2[[#This Row],[Column17]]="bihar",Table2[[#This Row],[Column15]],0)</f>
        <v>0</v>
      </c>
      <c r="BC198" s="8">
        <f ca="1">IF(Table2[[#This Row],[Column17]]="UP",Table2[[#This Row],[Column15]],0)</f>
        <v>0</v>
      </c>
      <c r="BD198" s="8">
        <f ca="1">IF(Table2[[#This Row],[Column17]]="maharashtra",Table2[[#This Row],[Column15]],0)</f>
        <v>0</v>
      </c>
      <c r="BE198" s="8">
        <f ca="1">IF(Table2[[#This Row],[Column17]]="telangana",Table2[[#This Row],[Column15]],0)</f>
        <v>0</v>
      </c>
      <c r="BF198" s="8">
        <f ca="1">IF(Table2[[#This Row],[Column17]]="delhi",Table2[[#This Row],[Column15]],0)</f>
        <v>0</v>
      </c>
      <c r="BG198" s="8">
        <f ca="1">IF(Table2[[#This Row],[Column17]]="goa",Table2[[#This Row],[Column15]],0)</f>
        <v>0</v>
      </c>
      <c r="BH198" s="8">
        <f ca="1">IF(Table2[[#This Row],[Column17]]="kolkata",Table2[[#This Row],[Column15]],0)</f>
        <v>0</v>
      </c>
      <c r="BI198" s="8">
        <f ca="1">IF(Table2[[#This Row],[Column17]]="patna",Table2[[#This Row],[Column15]],0)</f>
        <v>0</v>
      </c>
      <c r="BJ198" s="8">
        <f ca="1">IF(Table2[[#This Row],[Column17]]="simultala",Table2[[#This Row],[Column15]],0)</f>
        <v>0</v>
      </c>
      <c r="BK198" s="8">
        <f ca="1">IF(Table2[[#This Row],[Column17]]="panji",Table2[[#This Row],[Column15]],0)</f>
        <v>0</v>
      </c>
      <c r="BL198" s="8">
        <f ca="1">IF(Table2[[#This Row],[Column17]]="bangalore",Table2[[#This Row],[Column15]],0)</f>
        <v>0</v>
      </c>
      <c r="BM198" s="8">
        <f ca="1">IF(Table2[[#This Row],[Column17]]="florida",Table2[[#This Row],[Column15]],0)</f>
        <v>89258</v>
      </c>
      <c r="BN198" s="8">
        <f ca="1">IF(Table2[[#This Row],[Column17]]="valmikinagar",Table2[[#This Row],[Column15]],0)</f>
        <v>0</v>
      </c>
      <c r="BO198" s="9">
        <f ca="1">IF(Table2[[#This Row],[Column17]]="gopalganj",Table2[[#This Row],[Column15]],0)</f>
        <v>0</v>
      </c>
      <c r="BP198" s="7">
        <f ca="1">IF(Table2[[#This Row],[Column4]]="teaching",Table2[[#This Row],[Column15]],0)</f>
        <v>0</v>
      </c>
      <c r="BQ198" s="8">
        <f ca="1">IF(Table2[[#This Row],[Column4]]="health",Table2[[#This Row],[Column15]],0)</f>
        <v>0</v>
      </c>
      <c r="BR198" s="8">
        <f ca="1">IF(Table2[[#This Row],[Column4]]="agriculture",Table2[[#This Row],[Column15]],0)</f>
        <v>0</v>
      </c>
      <c r="BS198" s="8">
        <f ca="1">IF(Table2[[#This Row],[Column4]]="IT",Table2[[#This Row],[Column15]],0)</f>
        <v>89258</v>
      </c>
      <c r="BT198" s="8">
        <f ca="1">IF(Table2[[#This Row],[Column4]]="construction",Table2[[#This Row],[Column15]],0)</f>
        <v>0</v>
      </c>
      <c r="BU198" s="9">
        <f ca="1">IF(Table2[[#This Row],[Column4]]="General work",Table2[[#This Row],[Column15]],0)</f>
        <v>0</v>
      </c>
      <c r="BV198" s="19">
        <f ca="1">IF(Table2[[#This Row],[Column27]]&gt;Table2[[#This Row],[Column15]],1,0)</f>
        <v>1</v>
      </c>
      <c r="CC198" s="19">
        <f ca="1">IF(Table2[[#This Row],[Column28]]&gt;$CD$6,Table2[[#This Row],[Column2]],0)</f>
        <v>30</v>
      </c>
    </row>
    <row r="199" spans="2:81" x14ac:dyDescent="0.35">
      <c r="B199">
        <f t="shared" ref="B199:B262" ca="1" si="61">RANDBETWEEN(1,2)</f>
        <v>1</v>
      </c>
      <c r="C199" t="str">
        <f ca="1">IF(B198=1,"men","women")</f>
        <v>women</v>
      </c>
      <c r="D199">
        <f t="shared" ca="1" si="45"/>
        <v>30</v>
      </c>
      <c r="E199">
        <f t="shared" ca="1" si="46"/>
        <v>5</v>
      </c>
      <c r="F199" t="str">
        <f ca="1">VLOOKUP(E199,$K$4:$L$10,2)</f>
        <v>General work</v>
      </c>
      <c r="G199">
        <f t="shared" ca="1" si="47"/>
        <v>1</v>
      </c>
      <c r="H199" t="str">
        <f ca="1">VLOOKUP(G199,$N$4:$O$9,2)</f>
        <v>high school</v>
      </c>
      <c r="I199">
        <f t="shared" ca="1" si="48"/>
        <v>1</v>
      </c>
      <c r="J199">
        <f t="shared" ref="J199:J262" ca="1" si="62">RANDBETWEEN(1,3)</f>
        <v>3</v>
      </c>
      <c r="Q199">
        <f t="shared" ca="1" si="49"/>
        <v>58225</v>
      </c>
      <c r="R199">
        <f t="shared" ca="1" si="50"/>
        <v>4</v>
      </c>
      <c r="S199" t="str">
        <f ca="1">VLOOKUP(R199,$Y$7:$Z$20,2)</f>
        <v>telangana</v>
      </c>
      <c r="T199">
        <f t="shared" ca="1" si="54"/>
        <v>291125</v>
      </c>
      <c r="U199">
        <f t="shared" ca="1" si="51"/>
        <v>266373.70161068358</v>
      </c>
      <c r="V199">
        <f t="shared" ca="1" si="55"/>
        <v>23256.996195409443</v>
      </c>
      <c r="W199">
        <f t="shared" ca="1" si="52"/>
        <v>18371</v>
      </c>
      <c r="X199">
        <f t="shared" ca="1" si="56"/>
        <v>15774.672672338036</v>
      </c>
      <c r="AA199">
        <f t="shared" ca="1" si="57"/>
        <v>7414.3548362477413</v>
      </c>
      <c r="AB199">
        <f t="shared" ca="1" si="58"/>
        <v>321796.35103165719</v>
      </c>
      <c r="AC199">
        <f t="shared" ca="1" si="59"/>
        <v>300519.37428302161</v>
      </c>
      <c r="AD199">
        <f t="shared" ca="1" si="60"/>
        <v>21276.976748635585</v>
      </c>
      <c r="AF199" s="7">
        <f ca="1">IF(Table2[[#This Row],[Column1]]="men",1,0)</f>
        <v>0</v>
      </c>
      <c r="AG199" s="8">
        <f ca="1">IF(Table2[[#This Row],[Column1]]="women",1,0)</f>
        <v>1</v>
      </c>
      <c r="AH199" s="8"/>
      <c r="AI199" s="8"/>
      <c r="AJ199" s="9"/>
      <c r="AM199" s="7">
        <f ca="1">IF(Table2[[#This Row],[Column4]]="teaching",1,0)</f>
        <v>0</v>
      </c>
      <c r="AN199" s="8">
        <f ca="1">IF(Table2[[#This Row],[Column4]]="health",1,0)</f>
        <v>0</v>
      </c>
      <c r="AO199" s="8">
        <f ca="1">IF(Table2[[#This Row],[Column4]]="agriculture",1,0)</f>
        <v>0</v>
      </c>
      <c r="AP199" s="8">
        <f ca="1">IF(Table2[[#This Row],[Column4]]="IT",1,0)</f>
        <v>0</v>
      </c>
      <c r="AQ199" s="8">
        <f ca="1">IF(Table2[[#This Row],[Column4]]="construction",1,0)</f>
        <v>0</v>
      </c>
      <c r="AR199" s="8">
        <f ca="1">IF(Table2[[#This Row],[Column4]]="General work",1,0)</f>
        <v>1</v>
      </c>
      <c r="AS199" s="9"/>
      <c r="AU199" s="17">
        <f ca="1">Table2[[#This Row],[Column20]]/Table2[[#This Row],[Column8]]</f>
        <v>7752.3320651364811</v>
      </c>
      <c r="AW199" s="19">
        <f ca="1">IF(Table2[[#This Row],[Column27]]&gt;$AX$7,1,0)</f>
        <v>1</v>
      </c>
      <c r="AY199" s="21">
        <f ca="1">Table2[[#This Row],[Column19]]/Table2[[#This Row],[Column18]]</f>
        <v>0.91498051218783538</v>
      </c>
      <c r="AZ199" s="7">
        <f t="shared" ca="1" si="53"/>
        <v>0</v>
      </c>
      <c r="BA199" s="8"/>
      <c r="BB199" s="7">
        <f ca="1">IF(Table2[[#This Row],[Column17]]="bihar",Table2[[#This Row],[Column15]],0)</f>
        <v>0</v>
      </c>
      <c r="BC199" s="8">
        <f ca="1">IF(Table2[[#This Row],[Column17]]="UP",Table2[[#This Row],[Column15]],0)</f>
        <v>0</v>
      </c>
      <c r="BD199" s="8">
        <f ca="1">IF(Table2[[#This Row],[Column17]]="maharashtra",Table2[[#This Row],[Column15]],0)</f>
        <v>0</v>
      </c>
      <c r="BE199" s="8">
        <f ca="1">IF(Table2[[#This Row],[Column17]]="telangana",Table2[[#This Row],[Column15]],0)</f>
        <v>58225</v>
      </c>
      <c r="BF199" s="8">
        <f ca="1">IF(Table2[[#This Row],[Column17]]="delhi",Table2[[#This Row],[Column15]],0)</f>
        <v>0</v>
      </c>
      <c r="BG199" s="8">
        <f ca="1">IF(Table2[[#This Row],[Column17]]="goa",Table2[[#This Row],[Column15]],0)</f>
        <v>0</v>
      </c>
      <c r="BH199" s="8">
        <f ca="1">IF(Table2[[#This Row],[Column17]]="kolkata",Table2[[#This Row],[Column15]],0)</f>
        <v>0</v>
      </c>
      <c r="BI199" s="8">
        <f ca="1">IF(Table2[[#This Row],[Column17]]="patna",Table2[[#This Row],[Column15]],0)</f>
        <v>0</v>
      </c>
      <c r="BJ199" s="8">
        <f ca="1">IF(Table2[[#This Row],[Column17]]="simultala",Table2[[#This Row],[Column15]],0)</f>
        <v>0</v>
      </c>
      <c r="BK199" s="8">
        <f ca="1">IF(Table2[[#This Row],[Column17]]="panji",Table2[[#This Row],[Column15]],0)</f>
        <v>0</v>
      </c>
      <c r="BL199" s="8">
        <f ca="1">IF(Table2[[#This Row],[Column17]]="bangalore",Table2[[#This Row],[Column15]],0)</f>
        <v>0</v>
      </c>
      <c r="BM199" s="8">
        <f ca="1">IF(Table2[[#This Row],[Column17]]="florida",Table2[[#This Row],[Column15]],0)</f>
        <v>0</v>
      </c>
      <c r="BN199" s="8">
        <f ca="1">IF(Table2[[#This Row],[Column17]]="valmikinagar",Table2[[#This Row],[Column15]],0)</f>
        <v>0</v>
      </c>
      <c r="BO199" s="9">
        <f ca="1">IF(Table2[[#This Row],[Column17]]="gopalganj",Table2[[#This Row],[Column15]],0)</f>
        <v>0</v>
      </c>
      <c r="BP199" s="7">
        <f ca="1">IF(Table2[[#This Row],[Column4]]="teaching",Table2[[#This Row],[Column15]],0)</f>
        <v>0</v>
      </c>
      <c r="BQ199" s="8">
        <f ca="1">IF(Table2[[#This Row],[Column4]]="health",Table2[[#This Row],[Column15]],0)</f>
        <v>0</v>
      </c>
      <c r="BR199" s="8">
        <f ca="1">IF(Table2[[#This Row],[Column4]]="agriculture",Table2[[#This Row],[Column15]],0)</f>
        <v>0</v>
      </c>
      <c r="BS199" s="8">
        <f ca="1">IF(Table2[[#This Row],[Column4]]="IT",Table2[[#This Row],[Column15]],0)</f>
        <v>0</v>
      </c>
      <c r="BT199" s="8">
        <f ca="1">IF(Table2[[#This Row],[Column4]]="construction",Table2[[#This Row],[Column15]],0)</f>
        <v>0</v>
      </c>
      <c r="BU199" s="9">
        <f ca="1">IF(Table2[[#This Row],[Column4]]="General work",Table2[[#This Row],[Column15]],0)</f>
        <v>58225</v>
      </c>
      <c r="BV199" s="19">
        <f ca="1">IF(Table2[[#This Row],[Column27]]&gt;Table2[[#This Row],[Column15]],1,0)</f>
        <v>1</v>
      </c>
      <c r="CC199" s="19">
        <f ca="1">IF(Table2[[#This Row],[Column28]]&gt;$CD$6,Table2[[#This Row],[Column2]],0)</f>
        <v>30</v>
      </c>
    </row>
    <row r="200" spans="2:81" x14ac:dyDescent="0.35">
      <c r="B200">
        <f t="shared" ca="1" si="61"/>
        <v>2</v>
      </c>
      <c r="C200" t="str">
        <f ca="1">IF(B199=1,"men","women")</f>
        <v>men</v>
      </c>
      <c r="D200">
        <f t="shared" ref="D200:D263" ca="1" si="63">RANDBETWEEN(25,45)</f>
        <v>41</v>
      </c>
      <c r="E200">
        <f t="shared" ref="E200:E263" ca="1" si="64">RANDBETWEEN(1,6)</f>
        <v>3</v>
      </c>
      <c r="F200" t="str">
        <f ca="1">VLOOKUP(E200,$K$4:$L$10,2)</f>
        <v>teaching</v>
      </c>
      <c r="G200">
        <f t="shared" ref="G200:G263" ca="1" si="65">RANDBETWEEN(1,5)</f>
        <v>2</v>
      </c>
      <c r="H200" t="str">
        <f ca="1">VLOOKUP(G200,$N$4:$O$9,2)</f>
        <v>college</v>
      </c>
      <c r="I200">
        <f t="shared" ref="I200:I263" ca="1" si="66">RANDBETWEEN(0,4)</f>
        <v>0</v>
      </c>
      <c r="J200">
        <f t="shared" ca="1" si="62"/>
        <v>1</v>
      </c>
      <c r="Q200">
        <f t="shared" ref="Q200:Q263" ca="1" si="67">RANDBETWEEN(25000,90000)</f>
        <v>61336</v>
      </c>
      <c r="R200">
        <f t="shared" ref="R200:R263" ca="1" si="68">RANDBETWEEN(1,14)</f>
        <v>6</v>
      </c>
      <c r="S200" t="str">
        <f ca="1">VLOOKUP(R200,$Y$7:$Z$20,2)</f>
        <v>goa</v>
      </c>
      <c r="T200">
        <f t="shared" ca="1" si="54"/>
        <v>368016</v>
      </c>
      <c r="U200">
        <f t="shared" ref="U200:U263" ca="1" si="69">RAND()*T200</f>
        <v>177616.32288828009</v>
      </c>
      <c r="V200">
        <f t="shared" ca="1" si="55"/>
        <v>27684.693224198345</v>
      </c>
      <c r="W200">
        <f t="shared" ref="W200:W263" ca="1" si="70">RANDBETWEEN(0,V200)</f>
        <v>17587</v>
      </c>
      <c r="X200">
        <f t="shared" ca="1" si="56"/>
        <v>8995.5572998515599</v>
      </c>
      <c r="AA200">
        <f t="shared" ca="1" si="57"/>
        <v>48461.038525634009</v>
      </c>
      <c r="AB200">
        <f t="shared" ca="1" si="58"/>
        <v>444161.7317498324</v>
      </c>
      <c r="AC200">
        <f t="shared" ca="1" si="59"/>
        <v>204198.88018813165</v>
      </c>
      <c r="AD200">
        <f t="shared" ca="1" si="60"/>
        <v>239962.85156170075</v>
      </c>
      <c r="AF200" s="7">
        <f ca="1">IF(Table2[[#This Row],[Column1]]="men",1,0)</f>
        <v>1</v>
      </c>
      <c r="AG200" s="8">
        <f ca="1">IF(Table2[[#This Row],[Column1]]="women",1,0)</f>
        <v>0</v>
      </c>
      <c r="AH200" s="8"/>
      <c r="AI200" s="8"/>
      <c r="AJ200" s="9"/>
      <c r="AM200" s="7">
        <f ca="1">IF(Table2[[#This Row],[Column4]]="teaching",1,0)</f>
        <v>1</v>
      </c>
      <c r="AN200" s="8">
        <f ca="1">IF(Table2[[#This Row],[Column4]]="health",1,0)</f>
        <v>0</v>
      </c>
      <c r="AO200" s="8">
        <f ca="1">IF(Table2[[#This Row],[Column4]]="agriculture",1,0)</f>
        <v>0</v>
      </c>
      <c r="AP200" s="8">
        <f ca="1">IF(Table2[[#This Row],[Column4]]="IT",1,0)</f>
        <v>0</v>
      </c>
      <c r="AQ200" s="8">
        <f ca="1">IF(Table2[[#This Row],[Column4]]="construction",1,0)</f>
        <v>0</v>
      </c>
      <c r="AR200" s="8">
        <f ca="1">IF(Table2[[#This Row],[Column4]]="General work",1,0)</f>
        <v>0</v>
      </c>
      <c r="AS200" s="9"/>
      <c r="AU200" s="17">
        <f ca="1">Table2[[#This Row],[Column20]]/Table2[[#This Row],[Column8]]</f>
        <v>27684.693224198345</v>
      </c>
      <c r="AW200" s="19">
        <f ca="1">IF(Table2[[#This Row],[Column27]]&gt;$AX$7,1,0)</f>
        <v>1</v>
      </c>
      <c r="AY200" s="21">
        <f ca="1">Table2[[#This Row],[Column19]]/Table2[[#This Row],[Column18]]</f>
        <v>0.48263206732392094</v>
      </c>
      <c r="AZ200" s="7">
        <f t="shared" ref="AZ200:AZ263" ca="1" si="71">IF(AY200&lt;$BA$6,1,0)</f>
        <v>0</v>
      </c>
      <c r="BA200" s="8"/>
      <c r="BB200" s="7">
        <f ca="1">IF(Table2[[#This Row],[Column17]]="bihar",Table2[[#This Row],[Column15]],0)</f>
        <v>0</v>
      </c>
      <c r="BC200" s="8">
        <f ca="1">IF(Table2[[#This Row],[Column17]]="UP",Table2[[#This Row],[Column15]],0)</f>
        <v>0</v>
      </c>
      <c r="BD200" s="8">
        <f ca="1">IF(Table2[[#This Row],[Column17]]="maharashtra",Table2[[#This Row],[Column15]],0)</f>
        <v>0</v>
      </c>
      <c r="BE200" s="8">
        <f ca="1">IF(Table2[[#This Row],[Column17]]="telangana",Table2[[#This Row],[Column15]],0)</f>
        <v>0</v>
      </c>
      <c r="BF200" s="8">
        <f ca="1">IF(Table2[[#This Row],[Column17]]="delhi",Table2[[#This Row],[Column15]],0)</f>
        <v>0</v>
      </c>
      <c r="BG200" s="8">
        <f ca="1">IF(Table2[[#This Row],[Column17]]="goa",Table2[[#This Row],[Column15]],0)</f>
        <v>61336</v>
      </c>
      <c r="BH200" s="8">
        <f ca="1">IF(Table2[[#This Row],[Column17]]="kolkata",Table2[[#This Row],[Column15]],0)</f>
        <v>0</v>
      </c>
      <c r="BI200" s="8">
        <f ca="1">IF(Table2[[#This Row],[Column17]]="patna",Table2[[#This Row],[Column15]],0)</f>
        <v>0</v>
      </c>
      <c r="BJ200" s="8">
        <f ca="1">IF(Table2[[#This Row],[Column17]]="simultala",Table2[[#This Row],[Column15]],0)</f>
        <v>0</v>
      </c>
      <c r="BK200" s="8">
        <f ca="1">IF(Table2[[#This Row],[Column17]]="panji",Table2[[#This Row],[Column15]],0)</f>
        <v>0</v>
      </c>
      <c r="BL200" s="8">
        <f ca="1">IF(Table2[[#This Row],[Column17]]="bangalore",Table2[[#This Row],[Column15]],0)</f>
        <v>0</v>
      </c>
      <c r="BM200" s="8">
        <f ca="1">IF(Table2[[#This Row],[Column17]]="florida",Table2[[#This Row],[Column15]],0)</f>
        <v>0</v>
      </c>
      <c r="BN200" s="8">
        <f ca="1">IF(Table2[[#This Row],[Column17]]="valmikinagar",Table2[[#This Row],[Column15]],0)</f>
        <v>0</v>
      </c>
      <c r="BO200" s="9">
        <f ca="1">IF(Table2[[#This Row],[Column17]]="gopalganj",Table2[[#This Row],[Column15]],0)</f>
        <v>0</v>
      </c>
      <c r="BP200" s="7">
        <f ca="1">IF(Table2[[#This Row],[Column4]]="teaching",Table2[[#This Row],[Column15]],0)</f>
        <v>61336</v>
      </c>
      <c r="BQ200" s="8">
        <f ca="1">IF(Table2[[#This Row],[Column4]]="health",Table2[[#This Row],[Column15]],0)</f>
        <v>0</v>
      </c>
      <c r="BR200" s="8">
        <f ca="1">IF(Table2[[#This Row],[Column4]]="agriculture",Table2[[#This Row],[Column15]],0)</f>
        <v>0</v>
      </c>
      <c r="BS200" s="8">
        <f ca="1">IF(Table2[[#This Row],[Column4]]="IT",Table2[[#This Row],[Column15]],0)</f>
        <v>0</v>
      </c>
      <c r="BT200" s="8">
        <f ca="1">IF(Table2[[#This Row],[Column4]]="construction",Table2[[#This Row],[Column15]],0)</f>
        <v>0</v>
      </c>
      <c r="BU200" s="9">
        <f ca="1">IF(Table2[[#This Row],[Column4]]="General work",Table2[[#This Row],[Column15]],0)</f>
        <v>0</v>
      </c>
      <c r="BV200" s="19">
        <f ca="1">IF(Table2[[#This Row],[Column27]]&gt;Table2[[#This Row],[Column15]],1,0)</f>
        <v>1</v>
      </c>
      <c r="CC200" s="19">
        <f ca="1">IF(Table2[[#This Row],[Column28]]&gt;$CD$6,Table2[[#This Row],[Column2]],0)</f>
        <v>41</v>
      </c>
    </row>
    <row r="201" spans="2:81" x14ac:dyDescent="0.35">
      <c r="B201">
        <f t="shared" ca="1" si="61"/>
        <v>2</v>
      </c>
      <c r="C201" t="str">
        <f ca="1">IF(B200=1,"men","women")</f>
        <v>women</v>
      </c>
      <c r="D201">
        <f t="shared" ca="1" si="63"/>
        <v>42</v>
      </c>
      <c r="E201">
        <f t="shared" ca="1" si="64"/>
        <v>4</v>
      </c>
      <c r="F201" t="str">
        <f ca="1">VLOOKUP(E201,$K$4:$L$10,2)</f>
        <v>IT</v>
      </c>
      <c r="G201">
        <f t="shared" ca="1" si="65"/>
        <v>4</v>
      </c>
      <c r="H201" t="str">
        <f ca="1">VLOOKUP(G201,$N$4:$O$9,2)</f>
        <v>technical</v>
      </c>
      <c r="I201">
        <f t="shared" ca="1" si="66"/>
        <v>3</v>
      </c>
      <c r="J201">
        <f t="shared" ca="1" si="62"/>
        <v>2</v>
      </c>
      <c r="Q201">
        <f t="shared" ca="1" si="67"/>
        <v>84843</v>
      </c>
      <c r="R201">
        <f t="shared" ca="1" si="68"/>
        <v>14</v>
      </c>
      <c r="S201" t="str">
        <f ca="1">VLOOKUP(R201,$Y$7:$Z$20,2)</f>
        <v>gopalganj</v>
      </c>
      <c r="T201">
        <f t="shared" ca="1" si="54"/>
        <v>339372</v>
      </c>
      <c r="U201">
        <f t="shared" ca="1" si="69"/>
        <v>334788.70012213552</v>
      </c>
      <c r="V201">
        <f t="shared" ca="1" si="55"/>
        <v>47878.562674134082</v>
      </c>
      <c r="W201">
        <f t="shared" ca="1" si="70"/>
        <v>32052</v>
      </c>
      <c r="X201">
        <f t="shared" ca="1" si="56"/>
        <v>157142.20767043589</v>
      </c>
      <c r="AA201">
        <f t="shared" ca="1" si="57"/>
        <v>106508.4333826025</v>
      </c>
      <c r="AB201">
        <f t="shared" ca="1" si="58"/>
        <v>493758.99605673656</v>
      </c>
      <c r="AC201">
        <f t="shared" ca="1" si="59"/>
        <v>523982.90779257141</v>
      </c>
      <c r="AD201">
        <f t="shared" ca="1" si="60"/>
        <v>-30223.911735834845</v>
      </c>
      <c r="AF201" s="7">
        <f ca="1">IF(Table2[[#This Row],[Column1]]="men",1,0)</f>
        <v>0</v>
      </c>
      <c r="AG201" s="8">
        <f ca="1">IF(Table2[[#This Row],[Column1]]="women",1,0)</f>
        <v>1</v>
      </c>
      <c r="AH201" s="8"/>
      <c r="AI201" s="8"/>
      <c r="AJ201" s="9"/>
      <c r="AM201" s="7">
        <f ca="1">IF(Table2[[#This Row],[Column4]]="teaching",1,0)</f>
        <v>0</v>
      </c>
      <c r="AN201" s="8">
        <f ca="1">IF(Table2[[#This Row],[Column4]]="health",1,0)</f>
        <v>0</v>
      </c>
      <c r="AO201" s="8">
        <f ca="1">IF(Table2[[#This Row],[Column4]]="agriculture",1,0)</f>
        <v>0</v>
      </c>
      <c r="AP201" s="8">
        <f ca="1">IF(Table2[[#This Row],[Column4]]="IT",1,0)</f>
        <v>1</v>
      </c>
      <c r="AQ201" s="8">
        <f ca="1">IF(Table2[[#This Row],[Column4]]="construction",1,0)</f>
        <v>0</v>
      </c>
      <c r="AR201" s="8">
        <f ca="1">IF(Table2[[#This Row],[Column4]]="General work",1,0)</f>
        <v>0</v>
      </c>
      <c r="AS201" s="9"/>
      <c r="AU201" s="17">
        <f ca="1">Table2[[#This Row],[Column20]]/Table2[[#This Row],[Column8]]</f>
        <v>23939.281337067041</v>
      </c>
      <c r="AW201" s="19">
        <f ca="1">IF(Table2[[#This Row],[Column27]]&gt;$AX$7,1,0)</f>
        <v>1</v>
      </c>
      <c r="AY201" s="21">
        <f ca="1">Table2[[#This Row],[Column19]]/Table2[[#This Row],[Column18]]</f>
        <v>0.98649476127121716</v>
      </c>
      <c r="AZ201" s="7">
        <f t="shared" ca="1" si="71"/>
        <v>0</v>
      </c>
      <c r="BA201" s="8"/>
      <c r="BB201" s="7">
        <f ca="1">IF(Table2[[#This Row],[Column17]]="bihar",Table2[[#This Row],[Column15]],0)</f>
        <v>0</v>
      </c>
      <c r="BC201" s="8">
        <f ca="1">IF(Table2[[#This Row],[Column17]]="UP",Table2[[#This Row],[Column15]],0)</f>
        <v>0</v>
      </c>
      <c r="BD201" s="8">
        <f ca="1">IF(Table2[[#This Row],[Column17]]="maharashtra",Table2[[#This Row],[Column15]],0)</f>
        <v>0</v>
      </c>
      <c r="BE201" s="8">
        <f ca="1">IF(Table2[[#This Row],[Column17]]="telangana",Table2[[#This Row],[Column15]],0)</f>
        <v>0</v>
      </c>
      <c r="BF201" s="8">
        <f ca="1">IF(Table2[[#This Row],[Column17]]="delhi",Table2[[#This Row],[Column15]],0)</f>
        <v>0</v>
      </c>
      <c r="BG201" s="8">
        <f ca="1">IF(Table2[[#This Row],[Column17]]="goa",Table2[[#This Row],[Column15]],0)</f>
        <v>0</v>
      </c>
      <c r="BH201" s="8">
        <f ca="1">IF(Table2[[#This Row],[Column17]]="kolkata",Table2[[#This Row],[Column15]],0)</f>
        <v>0</v>
      </c>
      <c r="BI201" s="8">
        <f ca="1">IF(Table2[[#This Row],[Column17]]="patna",Table2[[#This Row],[Column15]],0)</f>
        <v>0</v>
      </c>
      <c r="BJ201" s="8">
        <f ca="1">IF(Table2[[#This Row],[Column17]]="simultala",Table2[[#This Row],[Column15]],0)</f>
        <v>0</v>
      </c>
      <c r="BK201" s="8">
        <f ca="1">IF(Table2[[#This Row],[Column17]]="panji",Table2[[#This Row],[Column15]],0)</f>
        <v>0</v>
      </c>
      <c r="BL201" s="8">
        <f ca="1">IF(Table2[[#This Row],[Column17]]="bangalore",Table2[[#This Row],[Column15]],0)</f>
        <v>0</v>
      </c>
      <c r="BM201" s="8">
        <f ca="1">IF(Table2[[#This Row],[Column17]]="florida",Table2[[#This Row],[Column15]],0)</f>
        <v>0</v>
      </c>
      <c r="BN201" s="8">
        <f ca="1">IF(Table2[[#This Row],[Column17]]="valmikinagar",Table2[[#This Row],[Column15]],0)</f>
        <v>0</v>
      </c>
      <c r="BO201" s="9">
        <f ca="1">IF(Table2[[#This Row],[Column17]]="gopalganj",Table2[[#This Row],[Column15]],0)</f>
        <v>84843</v>
      </c>
      <c r="BP201" s="7">
        <f ca="1">IF(Table2[[#This Row],[Column4]]="teaching",Table2[[#This Row],[Column15]],0)</f>
        <v>0</v>
      </c>
      <c r="BQ201" s="8">
        <f ca="1">IF(Table2[[#This Row],[Column4]]="health",Table2[[#This Row],[Column15]],0)</f>
        <v>0</v>
      </c>
      <c r="BR201" s="8">
        <f ca="1">IF(Table2[[#This Row],[Column4]]="agriculture",Table2[[#This Row],[Column15]],0)</f>
        <v>0</v>
      </c>
      <c r="BS201" s="8">
        <f ca="1">IF(Table2[[#This Row],[Column4]]="IT",Table2[[#This Row],[Column15]],0)</f>
        <v>84843</v>
      </c>
      <c r="BT201" s="8">
        <f ca="1">IF(Table2[[#This Row],[Column4]]="construction",Table2[[#This Row],[Column15]],0)</f>
        <v>0</v>
      </c>
      <c r="BU201" s="9">
        <f ca="1">IF(Table2[[#This Row],[Column4]]="General work",Table2[[#This Row],[Column15]],0)</f>
        <v>0</v>
      </c>
      <c r="BV201" s="19">
        <f ca="1">IF(Table2[[#This Row],[Column27]]&gt;Table2[[#This Row],[Column15]],1,0)</f>
        <v>1</v>
      </c>
      <c r="CC201" s="19">
        <f ca="1">IF(Table2[[#This Row],[Column28]]&gt;$CD$6,Table2[[#This Row],[Column2]],0)</f>
        <v>0</v>
      </c>
    </row>
    <row r="202" spans="2:81" x14ac:dyDescent="0.35">
      <c r="B202">
        <f t="shared" ca="1" si="61"/>
        <v>2</v>
      </c>
      <c r="C202" t="str">
        <f ca="1">IF(B201=1,"men","women")</f>
        <v>women</v>
      </c>
      <c r="D202">
        <f t="shared" ca="1" si="63"/>
        <v>41</v>
      </c>
      <c r="E202">
        <f t="shared" ca="1" si="64"/>
        <v>2</v>
      </c>
      <c r="F202" t="str">
        <f ca="1">VLOOKUP(E202,$K$4:$L$10,2)</f>
        <v>construction</v>
      </c>
      <c r="G202">
        <f t="shared" ca="1" si="65"/>
        <v>3</v>
      </c>
      <c r="H202" t="str">
        <f ca="1">VLOOKUP(G202,$N$4:$O$9,2)</f>
        <v>university</v>
      </c>
      <c r="I202">
        <f t="shared" ca="1" si="66"/>
        <v>4</v>
      </c>
      <c r="J202">
        <f t="shared" ca="1" si="62"/>
        <v>3</v>
      </c>
      <c r="Q202">
        <f t="shared" ca="1" si="67"/>
        <v>46135</v>
      </c>
      <c r="R202">
        <f t="shared" ca="1" si="68"/>
        <v>8</v>
      </c>
      <c r="S202" t="str">
        <f ca="1">VLOOKUP(R202,$Y$7:$Z$20,2)</f>
        <v>patna</v>
      </c>
      <c r="T202">
        <f t="shared" ca="1" si="54"/>
        <v>138405</v>
      </c>
      <c r="U202">
        <f t="shared" ca="1" si="69"/>
        <v>54903.514683037451</v>
      </c>
      <c r="V202">
        <f t="shared" ca="1" si="55"/>
        <v>45767.607559819582</v>
      </c>
      <c r="W202">
        <f t="shared" ca="1" si="70"/>
        <v>45572</v>
      </c>
      <c r="X202">
        <f t="shared" ca="1" si="56"/>
        <v>39246.247865064055</v>
      </c>
      <c r="AA202">
        <f t="shared" ca="1" si="57"/>
        <v>21021.921881551134</v>
      </c>
      <c r="AB202">
        <f t="shared" ca="1" si="58"/>
        <v>205194.52944137072</v>
      </c>
      <c r="AC202">
        <f t="shared" ca="1" si="59"/>
        <v>139721.76254810148</v>
      </c>
      <c r="AD202">
        <f t="shared" ca="1" si="60"/>
        <v>65472.766893269232</v>
      </c>
      <c r="AF202" s="7">
        <f ca="1">IF(Table2[[#This Row],[Column1]]="men",1,0)</f>
        <v>0</v>
      </c>
      <c r="AG202" s="8">
        <f ca="1">IF(Table2[[#This Row],[Column1]]="women",1,0)</f>
        <v>1</v>
      </c>
      <c r="AH202" s="8"/>
      <c r="AI202" s="8"/>
      <c r="AJ202" s="9"/>
      <c r="AM202" s="7">
        <f ca="1">IF(Table2[[#This Row],[Column4]]="teaching",1,0)</f>
        <v>0</v>
      </c>
      <c r="AN202" s="8">
        <f ca="1">IF(Table2[[#This Row],[Column4]]="health",1,0)</f>
        <v>0</v>
      </c>
      <c r="AO202" s="8">
        <f ca="1">IF(Table2[[#This Row],[Column4]]="agriculture",1,0)</f>
        <v>0</v>
      </c>
      <c r="AP202" s="8">
        <f ca="1">IF(Table2[[#This Row],[Column4]]="IT",1,0)</f>
        <v>0</v>
      </c>
      <c r="AQ202" s="8">
        <f ca="1">IF(Table2[[#This Row],[Column4]]="construction",1,0)</f>
        <v>1</v>
      </c>
      <c r="AR202" s="8">
        <f ca="1">IF(Table2[[#This Row],[Column4]]="General work",1,0)</f>
        <v>0</v>
      </c>
      <c r="AS202" s="9"/>
      <c r="AU202" s="17">
        <f ca="1">Table2[[#This Row],[Column20]]/Table2[[#This Row],[Column8]]</f>
        <v>15255.869186606527</v>
      </c>
      <c r="AW202" s="19">
        <f ca="1">IF(Table2[[#This Row],[Column27]]&gt;$AX$7,1,0)</f>
        <v>1</v>
      </c>
      <c r="AY202" s="21">
        <f ca="1">Table2[[#This Row],[Column19]]/Table2[[#This Row],[Column18]]</f>
        <v>0.39668736449577291</v>
      </c>
      <c r="AZ202" s="7">
        <f t="shared" ca="1" si="71"/>
        <v>0</v>
      </c>
      <c r="BA202" s="8"/>
      <c r="BB202" s="7">
        <f ca="1">IF(Table2[[#This Row],[Column17]]="bihar",Table2[[#This Row],[Column15]],0)</f>
        <v>0</v>
      </c>
      <c r="BC202" s="8">
        <f ca="1">IF(Table2[[#This Row],[Column17]]="UP",Table2[[#This Row],[Column15]],0)</f>
        <v>0</v>
      </c>
      <c r="BD202" s="8">
        <f ca="1">IF(Table2[[#This Row],[Column17]]="maharashtra",Table2[[#This Row],[Column15]],0)</f>
        <v>0</v>
      </c>
      <c r="BE202" s="8">
        <f ca="1">IF(Table2[[#This Row],[Column17]]="telangana",Table2[[#This Row],[Column15]],0)</f>
        <v>0</v>
      </c>
      <c r="BF202" s="8">
        <f ca="1">IF(Table2[[#This Row],[Column17]]="delhi",Table2[[#This Row],[Column15]],0)</f>
        <v>0</v>
      </c>
      <c r="BG202" s="8">
        <f ca="1">IF(Table2[[#This Row],[Column17]]="goa",Table2[[#This Row],[Column15]],0)</f>
        <v>0</v>
      </c>
      <c r="BH202" s="8">
        <f ca="1">IF(Table2[[#This Row],[Column17]]="kolkata",Table2[[#This Row],[Column15]],0)</f>
        <v>0</v>
      </c>
      <c r="BI202" s="8">
        <f ca="1">IF(Table2[[#This Row],[Column17]]="patna",Table2[[#This Row],[Column15]],0)</f>
        <v>46135</v>
      </c>
      <c r="BJ202" s="8">
        <f ca="1">IF(Table2[[#This Row],[Column17]]="simultala",Table2[[#This Row],[Column15]],0)</f>
        <v>0</v>
      </c>
      <c r="BK202" s="8">
        <f ca="1">IF(Table2[[#This Row],[Column17]]="panji",Table2[[#This Row],[Column15]],0)</f>
        <v>0</v>
      </c>
      <c r="BL202" s="8">
        <f ca="1">IF(Table2[[#This Row],[Column17]]="bangalore",Table2[[#This Row],[Column15]],0)</f>
        <v>0</v>
      </c>
      <c r="BM202" s="8">
        <f ca="1">IF(Table2[[#This Row],[Column17]]="florida",Table2[[#This Row],[Column15]],0)</f>
        <v>0</v>
      </c>
      <c r="BN202" s="8">
        <f ca="1">IF(Table2[[#This Row],[Column17]]="valmikinagar",Table2[[#This Row],[Column15]],0)</f>
        <v>0</v>
      </c>
      <c r="BO202" s="9">
        <f ca="1">IF(Table2[[#This Row],[Column17]]="gopalganj",Table2[[#This Row],[Column15]],0)</f>
        <v>0</v>
      </c>
      <c r="BP202" s="7">
        <f ca="1">IF(Table2[[#This Row],[Column4]]="teaching",Table2[[#This Row],[Column15]],0)</f>
        <v>0</v>
      </c>
      <c r="BQ202" s="8">
        <f ca="1">IF(Table2[[#This Row],[Column4]]="health",Table2[[#This Row],[Column15]],0)</f>
        <v>0</v>
      </c>
      <c r="BR202" s="8">
        <f ca="1">IF(Table2[[#This Row],[Column4]]="agriculture",Table2[[#This Row],[Column15]],0)</f>
        <v>0</v>
      </c>
      <c r="BS202" s="8">
        <f ca="1">IF(Table2[[#This Row],[Column4]]="IT",Table2[[#This Row],[Column15]],0)</f>
        <v>0</v>
      </c>
      <c r="BT202" s="8">
        <f ca="1">IF(Table2[[#This Row],[Column4]]="construction",Table2[[#This Row],[Column15]],0)</f>
        <v>46135</v>
      </c>
      <c r="BU202" s="9">
        <f ca="1">IF(Table2[[#This Row],[Column4]]="General work",Table2[[#This Row],[Column15]],0)</f>
        <v>0</v>
      </c>
      <c r="BV202" s="19">
        <f ca="1">IF(Table2[[#This Row],[Column27]]&gt;Table2[[#This Row],[Column15]],1,0)</f>
        <v>1</v>
      </c>
      <c r="CC202" s="19">
        <f ca="1">IF(Table2[[#This Row],[Column28]]&gt;$CD$6,Table2[[#This Row],[Column2]],0)</f>
        <v>41</v>
      </c>
    </row>
    <row r="203" spans="2:81" x14ac:dyDescent="0.35">
      <c r="B203">
        <f t="shared" ca="1" si="61"/>
        <v>2</v>
      </c>
      <c r="C203" t="str">
        <f ca="1">IF(B202=1,"men","women")</f>
        <v>women</v>
      </c>
      <c r="D203">
        <f t="shared" ca="1" si="63"/>
        <v>42</v>
      </c>
      <c r="E203">
        <f t="shared" ca="1" si="64"/>
        <v>4</v>
      </c>
      <c r="F203" t="str">
        <f ca="1">VLOOKUP(E203,$K$4:$L$10,2)</f>
        <v>IT</v>
      </c>
      <c r="G203">
        <f t="shared" ca="1" si="65"/>
        <v>4</v>
      </c>
      <c r="H203" t="str">
        <f ca="1">VLOOKUP(G203,$N$4:$O$9,2)</f>
        <v>technical</v>
      </c>
      <c r="I203">
        <f t="shared" ca="1" si="66"/>
        <v>1</v>
      </c>
      <c r="J203">
        <f t="shared" ca="1" si="62"/>
        <v>3</v>
      </c>
      <c r="Q203">
        <f t="shared" ca="1" si="67"/>
        <v>39711</v>
      </c>
      <c r="R203">
        <f t="shared" ca="1" si="68"/>
        <v>3</v>
      </c>
      <c r="S203" t="str">
        <f ca="1">VLOOKUP(R203,$Y$7:$Z$20,2)</f>
        <v>maharashtra</v>
      </c>
      <c r="T203">
        <f t="shared" ca="1" si="54"/>
        <v>238266</v>
      </c>
      <c r="U203">
        <f t="shared" ca="1" si="69"/>
        <v>80832.180201249372</v>
      </c>
      <c r="V203">
        <f t="shared" ca="1" si="55"/>
        <v>34615.57685698272</v>
      </c>
      <c r="W203">
        <f t="shared" ca="1" si="70"/>
        <v>22656</v>
      </c>
      <c r="X203">
        <f t="shared" ca="1" si="56"/>
        <v>23953.382471935398</v>
      </c>
      <c r="AA203">
        <f t="shared" ca="1" si="57"/>
        <v>16956.17116798702</v>
      </c>
      <c r="AB203">
        <f t="shared" ca="1" si="58"/>
        <v>289837.74802496971</v>
      </c>
      <c r="AC203">
        <f t="shared" ca="1" si="59"/>
        <v>127441.56267318477</v>
      </c>
      <c r="AD203">
        <f t="shared" ca="1" si="60"/>
        <v>162396.18535178492</v>
      </c>
      <c r="AF203" s="7">
        <f ca="1">IF(Table2[[#This Row],[Column1]]="men",1,0)</f>
        <v>0</v>
      </c>
      <c r="AG203" s="8">
        <f ca="1">IF(Table2[[#This Row],[Column1]]="women",1,0)</f>
        <v>1</v>
      </c>
      <c r="AH203" s="8"/>
      <c r="AI203" s="8"/>
      <c r="AJ203" s="9"/>
      <c r="AM203" s="7">
        <f ca="1">IF(Table2[[#This Row],[Column4]]="teaching",1,0)</f>
        <v>0</v>
      </c>
      <c r="AN203" s="8">
        <f ca="1">IF(Table2[[#This Row],[Column4]]="health",1,0)</f>
        <v>0</v>
      </c>
      <c r="AO203" s="8">
        <f ca="1">IF(Table2[[#This Row],[Column4]]="agriculture",1,0)</f>
        <v>0</v>
      </c>
      <c r="AP203" s="8">
        <f ca="1">IF(Table2[[#This Row],[Column4]]="IT",1,0)</f>
        <v>1</v>
      </c>
      <c r="AQ203" s="8">
        <f ca="1">IF(Table2[[#This Row],[Column4]]="construction",1,0)</f>
        <v>0</v>
      </c>
      <c r="AR203" s="8">
        <f ca="1">IF(Table2[[#This Row],[Column4]]="General work",1,0)</f>
        <v>0</v>
      </c>
      <c r="AS203" s="9"/>
      <c r="AU203" s="17">
        <f ca="1">Table2[[#This Row],[Column20]]/Table2[[#This Row],[Column8]]</f>
        <v>11538.525618994239</v>
      </c>
      <c r="AW203" s="19">
        <f ca="1">IF(Table2[[#This Row],[Column27]]&gt;$AX$7,1,0)</f>
        <v>1</v>
      </c>
      <c r="AY203" s="21">
        <f ca="1">Table2[[#This Row],[Column19]]/Table2[[#This Row],[Column18]]</f>
        <v>0.33925184542171088</v>
      </c>
      <c r="AZ203" s="7">
        <f t="shared" ca="1" si="71"/>
        <v>0</v>
      </c>
      <c r="BA203" s="8"/>
      <c r="BB203" s="7">
        <f ca="1">IF(Table2[[#This Row],[Column17]]="bihar",Table2[[#This Row],[Column15]],0)</f>
        <v>0</v>
      </c>
      <c r="BC203" s="8">
        <f ca="1">IF(Table2[[#This Row],[Column17]]="UP",Table2[[#This Row],[Column15]],0)</f>
        <v>0</v>
      </c>
      <c r="BD203" s="8">
        <f ca="1">IF(Table2[[#This Row],[Column17]]="maharashtra",Table2[[#This Row],[Column15]],0)</f>
        <v>39711</v>
      </c>
      <c r="BE203" s="8">
        <f ca="1">IF(Table2[[#This Row],[Column17]]="telangana",Table2[[#This Row],[Column15]],0)</f>
        <v>0</v>
      </c>
      <c r="BF203" s="8">
        <f ca="1">IF(Table2[[#This Row],[Column17]]="delhi",Table2[[#This Row],[Column15]],0)</f>
        <v>0</v>
      </c>
      <c r="BG203" s="8">
        <f ca="1">IF(Table2[[#This Row],[Column17]]="goa",Table2[[#This Row],[Column15]],0)</f>
        <v>0</v>
      </c>
      <c r="BH203" s="8">
        <f ca="1">IF(Table2[[#This Row],[Column17]]="kolkata",Table2[[#This Row],[Column15]],0)</f>
        <v>0</v>
      </c>
      <c r="BI203" s="8">
        <f ca="1">IF(Table2[[#This Row],[Column17]]="patna",Table2[[#This Row],[Column15]],0)</f>
        <v>0</v>
      </c>
      <c r="BJ203" s="8">
        <f ca="1">IF(Table2[[#This Row],[Column17]]="simultala",Table2[[#This Row],[Column15]],0)</f>
        <v>0</v>
      </c>
      <c r="BK203" s="8">
        <f ca="1">IF(Table2[[#This Row],[Column17]]="panji",Table2[[#This Row],[Column15]],0)</f>
        <v>0</v>
      </c>
      <c r="BL203" s="8">
        <f ca="1">IF(Table2[[#This Row],[Column17]]="bangalore",Table2[[#This Row],[Column15]],0)</f>
        <v>0</v>
      </c>
      <c r="BM203" s="8">
        <f ca="1">IF(Table2[[#This Row],[Column17]]="florida",Table2[[#This Row],[Column15]],0)</f>
        <v>0</v>
      </c>
      <c r="BN203" s="8">
        <f ca="1">IF(Table2[[#This Row],[Column17]]="valmikinagar",Table2[[#This Row],[Column15]],0)</f>
        <v>0</v>
      </c>
      <c r="BO203" s="9">
        <f ca="1">IF(Table2[[#This Row],[Column17]]="gopalganj",Table2[[#This Row],[Column15]],0)</f>
        <v>0</v>
      </c>
      <c r="BP203" s="7">
        <f ca="1">IF(Table2[[#This Row],[Column4]]="teaching",Table2[[#This Row],[Column15]],0)</f>
        <v>0</v>
      </c>
      <c r="BQ203" s="8">
        <f ca="1">IF(Table2[[#This Row],[Column4]]="health",Table2[[#This Row],[Column15]],0)</f>
        <v>0</v>
      </c>
      <c r="BR203" s="8">
        <f ca="1">IF(Table2[[#This Row],[Column4]]="agriculture",Table2[[#This Row],[Column15]],0)</f>
        <v>0</v>
      </c>
      <c r="BS203" s="8">
        <f ca="1">IF(Table2[[#This Row],[Column4]]="IT",Table2[[#This Row],[Column15]],0)</f>
        <v>39711</v>
      </c>
      <c r="BT203" s="8">
        <f ca="1">IF(Table2[[#This Row],[Column4]]="construction",Table2[[#This Row],[Column15]],0)</f>
        <v>0</v>
      </c>
      <c r="BU203" s="9">
        <f ca="1">IF(Table2[[#This Row],[Column4]]="General work",Table2[[#This Row],[Column15]],0)</f>
        <v>0</v>
      </c>
      <c r="BV203" s="19">
        <f ca="1">IF(Table2[[#This Row],[Column27]]&gt;Table2[[#This Row],[Column15]],1,0)</f>
        <v>1</v>
      </c>
      <c r="CC203" s="19">
        <f ca="1">IF(Table2[[#This Row],[Column28]]&gt;$CD$6,Table2[[#This Row],[Column2]],0)</f>
        <v>42</v>
      </c>
    </row>
    <row r="204" spans="2:81" x14ac:dyDescent="0.35">
      <c r="B204">
        <f t="shared" ca="1" si="61"/>
        <v>1</v>
      </c>
      <c r="C204" t="str">
        <f ca="1">IF(B203=1,"men","women")</f>
        <v>women</v>
      </c>
      <c r="D204">
        <f t="shared" ca="1" si="63"/>
        <v>40</v>
      </c>
      <c r="E204">
        <f t="shared" ca="1" si="64"/>
        <v>4</v>
      </c>
      <c r="F204" t="str">
        <f ca="1">VLOOKUP(E204,$K$4:$L$10,2)</f>
        <v>IT</v>
      </c>
      <c r="G204">
        <f t="shared" ca="1" si="65"/>
        <v>1</v>
      </c>
      <c r="H204" t="str">
        <f ca="1">VLOOKUP(G204,$N$4:$O$9,2)</f>
        <v>high school</v>
      </c>
      <c r="I204">
        <f t="shared" ca="1" si="66"/>
        <v>0</v>
      </c>
      <c r="J204">
        <f t="shared" ca="1" si="62"/>
        <v>1</v>
      </c>
      <c r="Q204">
        <f t="shared" ca="1" si="67"/>
        <v>30205</v>
      </c>
      <c r="R204">
        <f t="shared" ca="1" si="68"/>
        <v>2</v>
      </c>
      <c r="S204" t="str">
        <f ca="1">VLOOKUP(R204,$Y$7:$Z$20,2)</f>
        <v>up</v>
      </c>
      <c r="T204">
        <f t="shared" ca="1" si="54"/>
        <v>181230</v>
      </c>
      <c r="U204">
        <f t="shared" ca="1" si="69"/>
        <v>47029.770916092981</v>
      </c>
      <c r="V204">
        <f t="shared" ca="1" si="55"/>
        <v>29284.598761318022</v>
      </c>
      <c r="W204">
        <f t="shared" ca="1" si="70"/>
        <v>4996</v>
      </c>
      <c r="X204">
        <f t="shared" ca="1" si="56"/>
        <v>20664.898937377315</v>
      </c>
      <c r="AA204">
        <f t="shared" ca="1" si="57"/>
        <v>9685.0281738676185</v>
      </c>
      <c r="AB204">
        <f t="shared" ca="1" si="58"/>
        <v>220199.62693518563</v>
      </c>
      <c r="AC204">
        <f t="shared" ca="1" si="59"/>
        <v>72690.669853470288</v>
      </c>
      <c r="AD204">
        <f t="shared" ca="1" si="60"/>
        <v>147508.95708171534</v>
      </c>
      <c r="AF204" s="7">
        <f ca="1">IF(Table2[[#This Row],[Column1]]="men",1,0)</f>
        <v>0</v>
      </c>
      <c r="AG204" s="8">
        <f ca="1">IF(Table2[[#This Row],[Column1]]="women",1,0)</f>
        <v>1</v>
      </c>
      <c r="AH204" s="8"/>
      <c r="AI204" s="8"/>
      <c r="AJ204" s="9"/>
      <c r="AM204" s="7">
        <f ca="1">IF(Table2[[#This Row],[Column4]]="teaching",1,0)</f>
        <v>0</v>
      </c>
      <c r="AN204" s="8">
        <f ca="1">IF(Table2[[#This Row],[Column4]]="health",1,0)</f>
        <v>0</v>
      </c>
      <c r="AO204" s="8">
        <f ca="1">IF(Table2[[#This Row],[Column4]]="agriculture",1,0)</f>
        <v>0</v>
      </c>
      <c r="AP204" s="8">
        <f ca="1">IF(Table2[[#This Row],[Column4]]="IT",1,0)</f>
        <v>1</v>
      </c>
      <c r="AQ204" s="8">
        <f ca="1">IF(Table2[[#This Row],[Column4]]="construction",1,0)</f>
        <v>0</v>
      </c>
      <c r="AR204" s="8">
        <f ca="1">IF(Table2[[#This Row],[Column4]]="General work",1,0)</f>
        <v>0</v>
      </c>
      <c r="AS204" s="9"/>
      <c r="AU204" s="17">
        <f ca="1">Table2[[#This Row],[Column20]]/Table2[[#This Row],[Column8]]</f>
        <v>29284.598761318022</v>
      </c>
      <c r="AW204" s="19">
        <f ca="1">IF(Table2[[#This Row],[Column27]]&gt;$AX$7,1,0)</f>
        <v>0</v>
      </c>
      <c r="AY204" s="21">
        <f ca="1">Table2[[#This Row],[Column19]]/Table2[[#This Row],[Column18]]</f>
        <v>0.25950323299725753</v>
      </c>
      <c r="AZ204" s="7">
        <f t="shared" ca="1" si="71"/>
        <v>0</v>
      </c>
      <c r="BA204" s="8"/>
      <c r="BB204" s="7">
        <f ca="1">IF(Table2[[#This Row],[Column17]]="bihar",Table2[[#This Row],[Column15]],0)</f>
        <v>0</v>
      </c>
      <c r="BC204" s="8">
        <f ca="1">IF(Table2[[#This Row],[Column17]]="UP",Table2[[#This Row],[Column15]],0)</f>
        <v>30205</v>
      </c>
      <c r="BD204" s="8">
        <f ca="1">IF(Table2[[#This Row],[Column17]]="maharashtra",Table2[[#This Row],[Column15]],0)</f>
        <v>0</v>
      </c>
      <c r="BE204" s="8">
        <f ca="1">IF(Table2[[#This Row],[Column17]]="telangana",Table2[[#This Row],[Column15]],0)</f>
        <v>0</v>
      </c>
      <c r="BF204" s="8">
        <f ca="1">IF(Table2[[#This Row],[Column17]]="delhi",Table2[[#This Row],[Column15]],0)</f>
        <v>0</v>
      </c>
      <c r="BG204" s="8">
        <f ca="1">IF(Table2[[#This Row],[Column17]]="goa",Table2[[#This Row],[Column15]],0)</f>
        <v>0</v>
      </c>
      <c r="BH204" s="8">
        <f ca="1">IF(Table2[[#This Row],[Column17]]="kolkata",Table2[[#This Row],[Column15]],0)</f>
        <v>0</v>
      </c>
      <c r="BI204" s="8">
        <f ca="1">IF(Table2[[#This Row],[Column17]]="patna",Table2[[#This Row],[Column15]],0)</f>
        <v>0</v>
      </c>
      <c r="BJ204" s="8">
        <f ca="1">IF(Table2[[#This Row],[Column17]]="simultala",Table2[[#This Row],[Column15]],0)</f>
        <v>0</v>
      </c>
      <c r="BK204" s="8">
        <f ca="1">IF(Table2[[#This Row],[Column17]]="panji",Table2[[#This Row],[Column15]],0)</f>
        <v>0</v>
      </c>
      <c r="BL204" s="8">
        <f ca="1">IF(Table2[[#This Row],[Column17]]="bangalore",Table2[[#This Row],[Column15]],0)</f>
        <v>0</v>
      </c>
      <c r="BM204" s="8">
        <f ca="1">IF(Table2[[#This Row],[Column17]]="florida",Table2[[#This Row],[Column15]],0)</f>
        <v>0</v>
      </c>
      <c r="BN204" s="8">
        <f ca="1">IF(Table2[[#This Row],[Column17]]="valmikinagar",Table2[[#This Row],[Column15]],0)</f>
        <v>0</v>
      </c>
      <c r="BO204" s="9">
        <f ca="1">IF(Table2[[#This Row],[Column17]]="gopalganj",Table2[[#This Row],[Column15]],0)</f>
        <v>0</v>
      </c>
      <c r="BP204" s="7">
        <f ca="1">IF(Table2[[#This Row],[Column4]]="teaching",Table2[[#This Row],[Column15]],0)</f>
        <v>0</v>
      </c>
      <c r="BQ204" s="8">
        <f ca="1">IF(Table2[[#This Row],[Column4]]="health",Table2[[#This Row],[Column15]],0)</f>
        <v>0</v>
      </c>
      <c r="BR204" s="8">
        <f ca="1">IF(Table2[[#This Row],[Column4]]="agriculture",Table2[[#This Row],[Column15]],0)</f>
        <v>0</v>
      </c>
      <c r="BS204" s="8">
        <f ca="1">IF(Table2[[#This Row],[Column4]]="IT",Table2[[#This Row],[Column15]],0)</f>
        <v>30205</v>
      </c>
      <c r="BT204" s="8">
        <f ca="1">IF(Table2[[#This Row],[Column4]]="construction",Table2[[#This Row],[Column15]],0)</f>
        <v>0</v>
      </c>
      <c r="BU204" s="9">
        <f ca="1">IF(Table2[[#This Row],[Column4]]="General work",Table2[[#This Row],[Column15]],0)</f>
        <v>0</v>
      </c>
      <c r="BV204" s="19">
        <f ca="1">IF(Table2[[#This Row],[Column27]]&gt;Table2[[#This Row],[Column15]],1,0)</f>
        <v>1</v>
      </c>
      <c r="CC204" s="19">
        <f ca="1">IF(Table2[[#This Row],[Column28]]&gt;$CD$6,Table2[[#This Row],[Column2]],0)</f>
        <v>40</v>
      </c>
    </row>
    <row r="205" spans="2:81" x14ac:dyDescent="0.35">
      <c r="B205">
        <f t="shared" ca="1" si="61"/>
        <v>1</v>
      </c>
      <c r="C205" t="str">
        <f ca="1">IF(B204=1,"men","women")</f>
        <v>men</v>
      </c>
      <c r="D205">
        <f t="shared" ca="1" si="63"/>
        <v>39</v>
      </c>
      <c r="E205">
        <f t="shared" ca="1" si="64"/>
        <v>6</v>
      </c>
      <c r="F205" t="str">
        <f ca="1">VLOOKUP(E205,$K$4:$L$10,2)</f>
        <v>agriculture</v>
      </c>
      <c r="G205">
        <f t="shared" ca="1" si="65"/>
        <v>3</v>
      </c>
      <c r="H205" t="str">
        <f ca="1">VLOOKUP(G205,$N$4:$O$9,2)</f>
        <v>university</v>
      </c>
      <c r="I205">
        <f t="shared" ca="1" si="66"/>
        <v>0</v>
      </c>
      <c r="J205">
        <f t="shared" ca="1" si="62"/>
        <v>1</v>
      </c>
      <c r="Q205">
        <f t="shared" ca="1" si="67"/>
        <v>46914</v>
      </c>
      <c r="R205">
        <f t="shared" ca="1" si="68"/>
        <v>2</v>
      </c>
      <c r="S205" t="str">
        <f ca="1">VLOOKUP(R205,$Y$7:$Z$20,2)</f>
        <v>up</v>
      </c>
      <c r="T205">
        <f t="shared" ca="1" si="54"/>
        <v>140742</v>
      </c>
      <c r="U205">
        <f t="shared" ca="1" si="69"/>
        <v>58563.663358026934</v>
      </c>
      <c r="V205">
        <f t="shared" ca="1" si="55"/>
        <v>40444.891634408887</v>
      </c>
      <c r="W205">
        <f t="shared" ca="1" si="70"/>
        <v>2339</v>
      </c>
      <c r="X205">
        <f t="shared" ca="1" si="56"/>
        <v>22045.245216258416</v>
      </c>
      <c r="AA205">
        <f t="shared" ca="1" si="57"/>
        <v>59171.663777564543</v>
      </c>
      <c r="AB205">
        <f t="shared" ca="1" si="58"/>
        <v>240358.55541197342</v>
      </c>
      <c r="AC205">
        <f t="shared" ca="1" si="59"/>
        <v>82947.908574285349</v>
      </c>
      <c r="AD205">
        <f t="shared" ca="1" si="60"/>
        <v>157410.64683768805</v>
      </c>
      <c r="AF205" s="7">
        <f ca="1">IF(Table2[[#This Row],[Column1]]="men",1,0)</f>
        <v>1</v>
      </c>
      <c r="AG205" s="8">
        <f ca="1">IF(Table2[[#This Row],[Column1]]="women",1,0)</f>
        <v>0</v>
      </c>
      <c r="AH205" s="8"/>
      <c r="AI205" s="8"/>
      <c r="AJ205" s="9"/>
      <c r="AM205" s="7">
        <f ca="1">IF(Table2[[#This Row],[Column4]]="teaching",1,0)</f>
        <v>0</v>
      </c>
      <c r="AN205" s="8">
        <f ca="1">IF(Table2[[#This Row],[Column4]]="health",1,0)</f>
        <v>0</v>
      </c>
      <c r="AO205" s="8">
        <f ca="1">IF(Table2[[#This Row],[Column4]]="agriculture",1,0)</f>
        <v>1</v>
      </c>
      <c r="AP205" s="8">
        <f ca="1">IF(Table2[[#This Row],[Column4]]="IT",1,0)</f>
        <v>0</v>
      </c>
      <c r="AQ205" s="8">
        <f ca="1">IF(Table2[[#This Row],[Column4]]="construction",1,0)</f>
        <v>0</v>
      </c>
      <c r="AR205" s="8">
        <f ca="1">IF(Table2[[#This Row],[Column4]]="General work",1,0)</f>
        <v>0</v>
      </c>
      <c r="AS205" s="9"/>
      <c r="AU205" s="17">
        <f ca="1">Table2[[#This Row],[Column20]]/Table2[[#This Row],[Column8]]</f>
        <v>40444.891634408887</v>
      </c>
      <c r="AW205" s="19">
        <f ca="1">IF(Table2[[#This Row],[Column27]]&gt;$AX$7,1,0)</f>
        <v>0</v>
      </c>
      <c r="AY205" s="21">
        <f ca="1">Table2[[#This Row],[Column19]]/Table2[[#This Row],[Column18]]</f>
        <v>0.41610651659083242</v>
      </c>
      <c r="AZ205" s="7">
        <f t="shared" ca="1" si="71"/>
        <v>0</v>
      </c>
      <c r="BA205" s="8"/>
      <c r="BB205" s="7">
        <f ca="1">IF(Table2[[#This Row],[Column17]]="bihar",Table2[[#This Row],[Column15]],0)</f>
        <v>0</v>
      </c>
      <c r="BC205" s="8">
        <f ca="1">IF(Table2[[#This Row],[Column17]]="UP",Table2[[#This Row],[Column15]],0)</f>
        <v>46914</v>
      </c>
      <c r="BD205" s="8">
        <f ca="1">IF(Table2[[#This Row],[Column17]]="maharashtra",Table2[[#This Row],[Column15]],0)</f>
        <v>0</v>
      </c>
      <c r="BE205" s="8">
        <f ca="1">IF(Table2[[#This Row],[Column17]]="telangana",Table2[[#This Row],[Column15]],0)</f>
        <v>0</v>
      </c>
      <c r="BF205" s="8">
        <f ca="1">IF(Table2[[#This Row],[Column17]]="delhi",Table2[[#This Row],[Column15]],0)</f>
        <v>0</v>
      </c>
      <c r="BG205" s="8">
        <f ca="1">IF(Table2[[#This Row],[Column17]]="goa",Table2[[#This Row],[Column15]],0)</f>
        <v>0</v>
      </c>
      <c r="BH205" s="8">
        <f ca="1">IF(Table2[[#This Row],[Column17]]="kolkata",Table2[[#This Row],[Column15]],0)</f>
        <v>0</v>
      </c>
      <c r="BI205" s="8">
        <f ca="1">IF(Table2[[#This Row],[Column17]]="patna",Table2[[#This Row],[Column15]],0)</f>
        <v>0</v>
      </c>
      <c r="BJ205" s="8">
        <f ca="1">IF(Table2[[#This Row],[Column17]]="simultala",Table2[[#This Row],[Column15]],0)</f>
        <v>0</v>
      </c>
      <c r="BK205" s="8">
        <f ca="1">IF(Table2[[#This Row],[Column17]]="panji",Table2[[#This Row],[Column15]],0)</f>
        <v>0</v>
      </c>
      <c r="BL205" s="8">
        <f ca="1">IF(Table2[[#This Row],[Column17]]="bangalore",Table2[[#This Row],[Column15]],0)</f>
        <v>0</v>
      </c>
      <c r="BM205" s="8">
        <f ca="1">IF(Table2[[#This Row],[Column17]]="florida",Table2[[#This Row],[Column15]],0)</f>
        <v>0</v>
      </c>
      <c r="BN205" s="8">
        <f ca="1">IF(Table2[[#This Row],[Column17]]="valmikinagar",Table2[[#This Row],[Column15]],0)</f>
        <v>0</v>
      </c>
      <c r="BO205" s="9">
        <f ca="1">IF(Table2[[#This Row],[Column17]]="gopalganj",Table2[[#This Row],[Column15]],0)</f>
        <v>0</v>
      </c>
      <c r="BP205" s="7">
        <f ca="1">IF(Table2[[#This Row],[Column4]]="teaching",Table2[[#This Row],[Column15]],0)</f>
        <v>0</v>
      </c>
      <c r="BQ205" s="8">
        <f ca="1">IF(Table2[[#This Row],[Column4]]="health",Table2[[#This Row],[Column15]],0)</f>
        <v>0</v>
      </c>
      <c r="BR205" s="8">
        <f ca="1">IF(Table2[[#This Row],[Column4]]="agriculture",Table2[[#This Row],[Column15]],0)</f>
        <v>46914</v>
      </c>
      <c r="BS205" s="8">
        <f ca="1">IF(Table2[[#This Row],[Column4]]="IT",Table2[[#This Row],[Column15]],0)</f>
        <v>0</v>
      </c>
      <c r="BT205" s="8">
        <f ca="1">IF(Table2[[#This Row],[Column4]]="construction",Table2[[#This Row],[Column15]],0)</f>
        <v>0</v>
      </c>
      <c r="BU205" s="9">
        <f ca="1">IF(Table2[[#This Row],[Column4]]="General work",Table2[[#This Row],[Column15]],0)</f>
        <v>0</v>
      </c>
      <c r="BV205" s="19">
        <f ca="1">IF(Table2[[#This Row],[Column27]]&gt;Table2[[#This Row],[Column15]],1,0)</f>
        <v>1</v>
      </c>
      <c r="CC205" s="19">
        <f ca="1">IF(Table2[[#This Row],[Column28]]&gt;$CD$6,Table2[[#This Row],[Column2]],0)</f>
        <v>39</v>
      </c>
    </row>
    <row r="206" spans="2:81" x14ac:dyDescent="0.35">
      <c r="B206">
        <f t="shared" ca="1" si="61"/>
        <v>2</v>
      </c>
      <c r="C206" t="str">
        <f ca="1">IF(B205=1,"men","women")</f>
        <v>men</v>
      </c>
      <c r="D206">
        <f t="shared" ca="1" si="63"/>
        <v>43</v>
      </c>
      <c r="E206">
        <f t="shared" ca="1" si="64"/>
        <v>5</v>
      </c>
      <c r="F206" t="str">
        <f ca="1">VLOOKUP(E206,$K$4:$L$10,2)</f>
        <v>General work</v>
      </c>
      <c r="G206">
        <f t="shared" ca="1" si="65"/>
        <v>3</v>
      </c>
      <c r="H206" t="str">
        <f ca="1">VLOOKUP(G206,$N$4:$O$9,2)</f>
        <v>university</v>
      </c>
      <c r="I206">
        <f t="shared" ca="1" si="66"/>
        <v>1</v>
      </c>
      <c r="J206">
        <f t="shared" ca="1" si="62"/>
        <v>1</v>
      </c>
      <c r="Q206">
        <f t="shared" ca="1" si="67"/>
        <v>60152</v>
      </c>
      <c r="R206">
        <f t="shared" ca="1" si="68"/>
        <v>7</v>
      </c>
      <c r="S206" t="str">
        <f ca="1">VLOOKUP(R206,$Y$7:$Z$20,2)</f>
        <v>kolkata</v>
      </c>
      <c r="T206">
        <f t="shared" ca="1" si="54"/>
        <v>240608</v>
      </c>
      <c r="U206">
        <f t="shared" ca="1" si="69"/>
        <v>137290.85983180857</v>
      </c>
      <c r="V206">
        <f t="shared" ca="1" si="55"/>
        <v>11862.445520487727</v>
      </c>
      <c r="W206">
        <f t="shared" ca="1" si="70"/>
        <v>3139</v>
      </c>
      <c r="X206">
        <f t="shared" ca="1" si="56"/>
        <v>106492.37423054938</v>
      </c>
      <c r="AA206">
        <f t="shared" ca="1" si="57"/>
        <v>73837.772380531431</v>
      </c>
      <c r="AB206">
        <f t="shared" ca="1" si="58"/>
        <v>326308.21790101915</v>
      </c>
      <c r="AC206">
        <f t="shared" ca="1" si="59"/>
        <v>246922.23406235795</v>
      </c>
      <c r="AD206">
        <f t="shared" ca="1" si="60"/>
        <v>79385.983838661195</v>
      </c>
      <c r="AF206" s="7">
        <f ca="1">IF(Table2[[#This Row],[Column1]]="men",1,0)</f>
        <v>1</v>
      </c>
      <c r="AG206" s="8">
        <f ca="1">IF(Table2[[#This Row],[Column1]]="women",1,0)</f>
        <v>0</v>
      </c>
      <c r="AH206" s="8"/>
      <c r="AI206" s="8"/>
      <c r="AJ206" s="9"/>
      <c r="AM206" s="7">
        <f ca="1">IF(Table2[[#This Row],[Column4]]="teaching",1,0)</f>
        <v>0</v>
      </c>
      <c r="AN206" s="8">
        <f ca="1">IF(Table2[[#This Row],[Column4]]="health",1,0)</f>
        <v>0</v>
      </c>
      <c r="AO206" s="8">
        <f ca="1">IF(Table2[[#This Row],[Column4]]="agriculture",1,0)</f>
        <v>0</v>
      </c>
      <c r="AP206" s="8">
        <f ca="1">IF(Table2[[#This Row],[Column4]]="IT",1,0)</f>
        <v>0</v>
      </c>
      <c r="AQ206" s="8">
        <f ca="1">IF(Table2[[#This Row],[Column4]]="construction",1,0)</f>
        <v>0</v>
      </c>
      <c r="AR206" s="8">
        <f ca="1">IF(Table2[[#This Row],[Column4]]="General work",1,0)</f>
        <v>1</v>
      </c>
      <c r="AS206" s="9"/>
      <c r="AU206" s="17">
        <f ca="1">Table2[[#This Row],[Column20]]/Table2[[#This Row],[Column8]]</f>
        <v>11862.445520487727</v>
      </c>
      <c r="AW206" s="19">
        <f ca="1">IF(Table2[[#This Row],[Column27]]&gt;$AX$7,1,0)</f>
        <v>1</v>
      </c>
      <c r="AY206" s="21">
        <f ca="1">Table2[[#This Row],[Column19]]/Table2[[#This Row],[Column18]]</f>
        <v>0.57059972998324482</v>
      </c>
      <c r="AZ206" s="7">
        <f t="shared" ca="1" si="71"/>
        <v>0</v>
      </c>
      <c r="BA206" s="8"/>
      <c r="BB206" s="7">
        <f ca="1">IF(Table2[[#This Row],[Column17]]="bihar",Table2[[#This Row],[Column15]],0)</f>
        <v>0</v>
      </c>
      <c r="BC206" s="8">
        <f ca="1">IF(Table2[[#This Row],[Column17]]="UP",Table2[[#This Row],[Column15]],0)</f>
        <v>0</v>
      </c>
      <c r="BD206" s="8">
        <f ca="1">IF(Table2[[#This Row],[Column17]]="maharashtra",Table2[[#This Row],[Column15]],0)</f>
        <v>0</v>
      </c>
      <c r="BE206" s="8">
        <f ca="1">IF(Table2[[#This Row],[Column17]]="telangana",Table2[[#This Row],[Column15]],0)</f>
        <v>0</v>
      </c>
      <c r="BF206" s="8">
        <f ca="1">IF(Table2[[#This Row],[Column17]]="delhi",Table2[[#This Row],[Column15]],0)</f>
        <v>0</v>
      </c>
      <c r="BG206" s="8">
        <f ca="1">IF(Table2[[#This Row],[Column17]]="goa",Table2[[#This Row],[Column15]],0)</f>
        <v>0</v>
      </c>
      <c r="BH206" s="8">
        <f ca="1">IF(Table2[[#This Row],[Column17]]="kolkata",Table2[[#This Row],[Column15]],0)</f>
        <v>60152</v>
      </c>
      <c r="BI206" s="8">
        <f ca="1">IF(Table2[[#This Row],[Column17]]="patna",Table2[[#This Row],[Column15]],0)</f>
        <v>0</v>
      </c>
      <c r="BJ206" s="8">
        <f ca="1">IF(Table2[[#This Row],[Column17]]="simultala",Table2[[#This Row],[Column15]],0)</f>
        <v>0</v>
      </c>
      <c r="BK206" s="8">
        <f ca="1">IF(Table2[[#This Row],[Column17]]="panji",Table2[[#This Row],[Column15]],0)</f>
        <v>0</v>
      </c>
      <c r="BL206" s="8">
        <f ca="1">IF(Table2[[#This Row],[Column17]]="bangalore",Table2[[#This Row],[Column15]],0)</f>
        <v>0</v>
      </c>
      <c r="BM206" s="8">
        <f ca="1">IF(Table2[[#This Row],[Column17]]="florida",Table2[[#This Row],[Column15]],0)</f>
        <v>0</v>
      </c>
      <c r="BN206" s="8">
        <f ca="1">IF(Table2[[#This Row],[Column17]]="valmikinagar",Table2[[#This Row],[Column15]],0)</f>
        <v>0</v>
      </c>
      <c r="BO206" s="9">
        <f ca="1">IF(Table2[[#This Row],[Column17]]="gopalganj",Table2[[#This Row],[Column15]],0)</f>
        <v>0</v>
      </c>
      <c r="BP206" s="7">
        <f ca="1">IF(Table2[[#This Row],[Column4]]="teaching",Table2[[#This Row],[Column15]],0)</f>
        <v>0</v>
      </c>
      <c r="BQ206" s="8">
        <f ca="1">IF(Table2[[#This Row],[Column4]]="health",Table2[[#This Row],[Column15]],0)</f>
        <v>0</v>
      </c>
      <c r="BR206" s="8">
        <f ca="1">IF(Table2[[#This Row],[Column4]]="agriculture",Table2[[#This Row],[Column15]],0)</f>
        <v>0</v>
      </c>
      <c r="BS206" s="8">
        <f ca="1">IF(Table2[[#This Row],[Column4]]="IT",Table2[[#This Row],[Column15]],0)</f>
        <v>0</v>
      </c>
      <c r="BT206" s="8">
        <f ca="1">IF(Table2[[#This Row],[Column4]]="construction",Table2[[#This Row],[Column15]],0)</f>
        <v>0</v>
      </c>
      <c r="BU206" s="9">
        <f ca="1">IF(Table2[[#This Row],[Column4]]="General work",Table2[[#This Row],[Column15]],0)</f>
        <v>60152</v>
      </c>
      <c r="BV206" s="19">
        <f ca="1">IF(Table2[[#This Row],[Column27]]&gt;Table2[[#This Row],[Column15]],1,0)</f>
        <v>1</v>
      </c>
      <c r="CC206" s="19">
        <f ca="1">IF(Table2[[#This Row],[Column28]]&gt;$CD$6,Table2[[#This Row],[Column2]],0)</f>
        <v>43</v>
      </c>
    </row>
    <row r="207" spans="2:81" x14ac:dyDescent="0.35">
      <c r="B207">
        <f t="shared" ca="1" si="61"/>
        <v>1</v>
      </c>
      <c r="C207" t="str">
        <f ca="1">IF(B206=1,"men","women")</f>
        <v>women</v>
      </c>
      <c r="D207">
        <f t="shared" ca="1" si="63"/>
        <v>25</v>
      </c>
      <c r="E207">
        <f t="shared" ca="1" si="64"/>
        <v>4</v>
      </c>
      <c r="F207" t="str">
        <f ca="1">VLOOKUP(E207,$K$4:$L$10,2)</f>
        <v>IT</v>
      </c>
      <c r="G207">
        <f t="shared" ca="1" si="65"/>
        <v>4</v>
      </c>
      <c r="H207" t="str">
        <f ca="1">VLOOKUP(G207,$N$4:$O$9,2)</f>
        <v>technical</v>
      </c>
      <c r="I207">
        <f t="shared" ca="1" si="66"/>
        <v>1</v>
      </c>
      <c r="J207">
        <f t="shared" ca="1" si="62"/>
        <v>2</v>
      </c>
      <c r="Q207">
        <f t="shared" ca="1" si="67"/>
        <v>35455</v>
      </c>
      <c r="R207">
        <f t="shared" ca="1" si="68"/>
        <v>2</v>
      </c>
      <c r="S207" t="str">
        <f ca="1">VLOOKUP(R207,$Y$7:$Z$20,2)</f>
        <v>up</v>
      </c>
      <c r="T207">
        <f t="shared" ca="1" si="54"/>
        <v>106365</v>
      </c>
      <c r="U207">
        <f t="shared" ca="1" si="69"/>
        <v>99839.855831415029</v>
      </c>
      <c r="V207">
        <f t="shared" ca="1" si="55"/>
        <v>33879.170890661444</v>
      </c>
      <c r="W207">
        <f t="shared" ca="1" si="70"/>
        <v>15627</v>
      </c>
      <c r="X207">
        <f t="shared" ca="1" si="56"/>
        <v>59505.183078034534</v>
      </c>
      <c r="AA207">
        <f t="shared" ca="1" si="57"/>
        <v>44533.02260229794</v>
      </c>
      <c r="AB207">
        <f t="shared" ca="1" si="58"/>
        <v>184777.1934929594</v>
      </c>
      <c r="AC207">
        <f t="shared" ca="1" si="59"/>
        <v>174972.03890944956</v>
      </c>
      <c r="AD207">
        <f t="shared" ca="1" si="60"/>
        <v>9805.1545835098368</v>
      </c>
      <c r="AF207" s="7">
        <f ca="1">IF(Table2[[#This Row],[Column1]]="men",1,0)</f>
        <v>0</v>
      </c>
      <c r="AG207" s="8">
        <f ca="1">IF(Table2[[#This Row],[Column1]]="women",1,0)</f>
        <v>1</v>
      </c>
      <c r="AH207" s="8"/>
      <c r="AI207" s="8"/>
      <c r="AJ207" s="9"/>
      <c r="AM207" s="7">
        <f ca="1">IF(Table2[[#This Row],[Column4]]="teaching",1,0)</f>
        <v>0</v>
      </c>
      <c r="AN207" s="8">
        <f ca="1">IF(Table2[[#This Row],[Column4]]="health",1,0)</f>
        <v>0</v>
      </c>
      <c r="AO207" s="8">
        <f ca="1">IF(Table2[[#This Row],[Column4]]="agriculture",1,0)</f>
        <v>0</v>
      </c>
      <c r="AP207" s="8">
        <f ca="1">IF(Table2[[#This Row],[Column4]]="IT",1,0)</f>
        <v>1</v>
      </c>
      <c r="AQ207" s="8">
        <f ca="1">IF(Table2[[#This Row],[Column4]]="construction",1,0)</f>
        <v>0</v>
      </c>
      <c r="AR207" s="8">
        <f ca="1">IF(Table2[[#This Row],[Column4]]="General work",1,0)</f>
        <v>0</v>
      </c>
      <c r="AS207" s="9"/>
      <c r="AU207" s="17">
        <f ca="1">Table2[[#This Row],[Column20]]/Table2[[#This Row],[Column8]]</f>
        <v>16939.585445330722</v>
      </c>
      <c r="AW207" s="19">
        <f ca="1">IF(Table2[[#This Row],[Column27]]&gt;$AX$7,1,0)</f>
        <v>1</v>
      </c>
      <c r="AY207" s="21">
        <f ca="1">Table2[[#This Row],[Column19]]/Table2[[#This Row],[Column18]]</f>
        <v>0.93865327721915126</v>
      </c>
      <c r="AZ207" s="7">
        <f t="shared" ca="1" si="71"/>
        <v>0</v>
      </c>
      <c r="BA207" s="8"/>
      <c r="BB207" s="7">
        <f ca="1">IF(Table2[[#This Row],[Column17]]="bihar",Table2[[#This Row],[Column15]],0)</f>
        <v>0</v>
      </c>
      <c r="BC207" s="8">
        <f ca="1">IF(Table2[[#This Row],[Column17]]="UP",Table2[[#This Row],[Column15]],0)</f>
        <v>35455</v>
      </c>
      <c r="BD207" s="8">
        <f ca="1">IF(Table2[[#This Row],[Column17]]="maharashtra",Table2[[#This Row],[Column15]],0)</f>
        <v>0</v>
      </c>
      <c r="BE207" s="8">
        <f ca="1">IF(Table2[[#This Row],[Column17]]="telangana",Table2[[#This Row],[Column15]],0)</f>
        <v>0</v>
      </c>
      <c r="BF207" s="8">
        <f ca="1">IF(Table2[[#This Row],[Column17]]="delhi",Table2[[#This Row],[Column15]],0)</f>
        <v>0</v>
      </c>
      <c r="BG207" s="8">
        <f ca="1">IF(Table2[[#This Row],[Column17]]="goa",Table2[[#This Row],[Column15]],0)</f>
        <v>0</v>
      </c>
      <c r="BH207" s="8">
        <f ca="1">IF(Table2[[#This Row],[Column17]]="kolkata",Table2[[#This Row],[Column15]],0)</f>
        <v>0</v>
      </c>
      <c r="BI207" s="8">
        <f ca="1">IF(Table2[[#This Row],[Column17]]="patna",Table2[[#This Row],[Column15]],0)</f>
        <v>0</v>
      </c>
      <c r="BJ207" s="8">
        <f ca="1">IF(Table2[[#This Row],[Column17]]="simultala",Table2[[#This Row],[Column15]],0)</f>
        <v>0</v>
      </c>
      <c r="BK207" s="8">
        <f ca="1">IF(Table2[[#This Row],[Column17]]="panji",Table2[[#This Row],[Column15]],0)</f>
        <v>0</v>
      </c>
      <c r="BL207" s="8">
        <f ca="1">IF(Table2[[#This Row],[Column17]]="bangalore",Table2[[#This Row],[Column15]],0)</f>
        <v>0</v>
      </c>
      <c r="BM207" s="8">
        <f ca="1">IF(Table2[[#This Row],[Column17]]="florida",Table2[[#This Row],[Column15]],0)</f>
        <v>0</v>
      </c>
      <c r="BN207" s="8">
        <f ca="1">IF(Table2[[#This Row],[Column17]]="valmikinagar",Table2[[#This Row],[Column15]],0)</f>
        <v>0</v>
      </c>
      <c r="BO207" s="9">
        <f ca="1">IF(Table2[[#This Row],[Column17]]="gopalganj",Table2[[#This Row],[Column15]],0)</f>
        <v>0</v>
      </c>
      <c r="BP207" s="7">
        <f ca="1">IF(Table2[[#This Row],[Column4]]="teaching",Table2[[#This Row],[Column15]],0)</f>
        <v>0</v>
      </c>
      <c r="BQ207" s="8">
        <f ca="1">IF(Table2[[#This Row],[Column4]]="health",Table2[[#This Row],[Column15]],0)</f>
        <v>0</v>
      </c>
      <c r="BR207" s="8">
        <f ca="1">IF(Table2[[#This Row],[Column4]]="agriculture",Table2[[#This Row],[Column15]],0)</f>
        <v>0</v>
      </c>
      <c r="BS207" s="8">
        <f ca="1">IF(Table2[[#This Row],[Column4]]="IT",Table2[[#This Row],[Column15]],0)</f>
        <v>35455</v>
      </c>
      <c r="BT207" s="8">
        <f ca="1">IF(Table2[[#This Row],[Column4]]="construction",Table2[[#This Row],[Column15]],0)</f>
        <v>0</v>
      </c>
      <c r="BU207" s="9">
        <f ca="1">IF(Table2[[#This Row],[Column4]]="General work",Table2[[#This Row],[Column15]],0)</f>
        <v>0</v>
      </c>
      <c r="BV207" s="19">
        <f ca="1">IF(Table2[[#This Row],[Column27]]&gt;Table2[[#This Row],[Column15]],1,0)</f>
        <v>1</v>
      </c>
      <c r="CC207" s="19">
        <f ca="1">IF(Table2[[#This Row],[Column28]]&gt;$CD$6,Table2[[#This Row],[Column2]],0)</f>
        <v>0</v>
      </c>
    </row>
    <row r="208" spans="2:81" x14ac:dyDescent="0.35">
      <c r="B208">
        <f t="shared" ca="1" si="61"/>
        <v>1</v>
      </c>
      <c r="C208" t="str">
        <f ca="1">IF(B207=1,"men","women")</f>
        <v>men</v>
      </c>
      <c r="D208">
        <f t="shared" ca="1" si="63"/>
        <v>26</v>
      </c>
      <c r="E208">
        <f t="shared" ca="1" si="64"/>
        <v>1</v>
      </c>
      <c r="F208" t="str">
        <f ca="1">VLOOKUP(E208,$K$4:$L$10,2)</f>
        <v xml:space="preserve">health </v>
      </c>
      <c r="G208">
        <f t="shared" ca="1" si="65"/>
        <v>3</v>
      </c>
      <c r="H208" t="str">
        <f ca="1">VLOOKUP(G208,$N$4:$O$9,2)</f>
        <v>university</v>
      </c>
      <c r="I208">
        <f t="shared" ca="1" si="66"/>
        <v>2</v>
      </c>
      <c r="J208">
        <f t="shared" ca="1" si="62"/>
        <v>3</v>
      </c>
      <c r="Q208">
        <f t="shared" ca="1" si="67"/>
        <v>89030</v>
      </c>
      <c r="R208">
        <f t="shared" ca="1" si="68"/>
        <v>6</v>
      </c>
      <c r="S208" t="str">
        <f ca="1">VLOOKUP(R208,$Y$7:$Z$20,2)</f>
        <v>goa</v>
      </c>
      <c r="T208">
        <f t="shared" ca="1" si="54"/>
        <v>267090</v>
      </c>
      <c r="U208">
        <f t="shared" ca="1" si="69"/>
        <v>83448.456825859917</v>
      </c>
      <c r="V208">
        <f t="shared" ca="1" si="55"/>
        <v>106355.22027923919</v>
      </c>
      <c r="W208">
        <f t="shared" ca="1" si="70"/>
        <v>22695</v>
      </c>
      <c r="X208">
        <f t="shared" ca="1" si="56"/>
        <v>49700.240635927097</v>
      </c>
      <c r="AA208">
        <f t="shared" ca="1" si="57"/>
        <v>120353.27918554678</v>
      </c>
      <c r="AB208">
        <f t="shared" ca="1" si="58"/>
        <v>493798.49946478597</v>
      </c>
      <c r="AC208">
        <f t="shared" ca="1" si="59"/>
        <v>155843.69746178703</v>
      </c>
      <c r="AD208">
        <f t="shared" ca="1" si="60"/>
        <v>337954.80200299894</v>
      </c>
      <c r="AF208" s="7">
        <f ca="1">IF(Table2[[#This Row],[Column1]]="men",1,0)</f>
        <v>1</v>
      </c>
      <c r="AG208" s="8">
        <f ca="1">IF(Table2[[#This Row],[Column1]]="women",1,0)</f>
        <v>0</v>
      </c>
      <c r="AH208" s="8"/>
      <c r="AI208" s="8"/>
      <c r="AJ208" s="9"/>
      <c r="AM208" s="7">
        <f ca="1">IF(Table2[[#This Row],[Column4]]="teaching",1,0)</f>
        <v>0</v>
      </c>
      <c r="AN208" s="8">
        <f ca="1">IF(Table2[[#This Row],[Column4]]="health",1,0)</f>
        <v>0</v>
      </c>
      <c r="AO208" s="8">
        <f ca="1">IF(Table2[[#This Row],[Column4]]="agriculture",1,0)</f>
        <v>0</v>
      </c>
      <c r="AP208" s="8">
        <f ca="1">IF(Table2[[#This Row],[Column4]]="IT",1,0)</f>
        <v>0</v>
      </c>
      <c r="AQ208" s="8">
        <f ca="1">IF(Table2[[#This Row],[Column4]]="construction",1,0)</f>
        <v>0</v>
      </c>
      <c r="AR208" s="8">
        <f ca="1">IF(Table2[[#This Row],[Column4]]="General work",1,0)</f>
        <v>0</v>
      </c>
      <c r="AS208" s="9"/>
      <c r="AU208" s="17">
        <f ca="1">Table2[[#This Row],[Column20]]/Table2[[#This Row],[Column8]]</f>
        <v>35451.74009307973</v>
      </c>
      <c r="AW208" s="19">
        <f ca="1">IF(Table2[[#This Row],[Column27]]&gt;$AX$7,1,0)</f>
        <v>1</v>
      </c>
      <c r="AY208" s="21">
        <f ca="1">Table2[[#This Row],[Column19]]/Table2[[#This Row],[Column18]]</f>
        <v>0.31243572138926923</v>
      </c>
      <c r="AZ208" s="7">
        <f t="shared" ca="1" si="71"/>
        <v>0</v>
      </c>
      <c r="BA208" s="8"/>
      <c r="BB208" s="7">
        <f ca="1">IF(Table2[[#This Row],[Column17]]="bihar",Table2[[#This Row],[Column15]],0)</f>
        <v>0</v>
      </c>
      <c r="BC208" s="8">
        <f ca="1">IF(Table2[[#This Row],[Column17]]="UP",Table2[[#This Row],[Column15]],0)</f>
        <v>0</v>
      </c>
      <c r="BD208" s="8">
        <f ca="1">IF(Table2[[#This Row],[Column17]]="maharashtra",Table2[[#This Row],[Column15]],0)</f>
        <v>0</v>
      </c>
      <c r="BE208" s="8">
        <f ca="1">IF(Table2[[#This Row],[Column17]]="telangana",Table2[[#This Row],[Column15]],0)</f>
        <v>0</v>
      </c>
      <c r="BF208" s="8">
        <f ca="1">IF(Table2[[#This Row],[Column17]]="delhi",Table2[[#This Row],[Column15]],0)</f>
        <v>0</v>
      </c>
      <c r="BG208" s="8">
        <f ca="1">IF(Table2[[#This Row],[Column17]]="goa",Table2[[#This Row],[Column15]],0)</f>
        <v>89030</v>
      </c>
      <c r="BH208" s="8">
        <f ca="1">IF(Table2[[#This Row],[Column17]]="kolkata",Table2[[#This Row],[Column15]],0)</f>
        <v>0</v>
      </c>
      <c r="BI208" s="8">
        <f ca="1">IF(Table2[[#This Row],[Column17]]="patna",Table2[[#This Row],[Column15]],0)</f>
        <v>0</v>
      </c>
      <c r="BJ208" s="8">
        <f ca="1">IF(Table2[[#This Row],[Column17]]="simultala",Table2[[#This Row],[Column15]],0)</f>
        <v>0</v>
      </c>
      <c r="BK208" s="8">
        <f ca="1">IF(Table2[[#This Row],[Column17]]="panji",Table2[[#This Row],[Column15]],0)</f>
        <v>0</v>
      </c>
      <c r="BL208" s="8">
        <f ca="1">IF(Table2[[#This Row],[Column17]]="bangalore",Table2[[#This Row],[Column15]],0)</f>
        <v>0</v>
      </c>
      <c r="BM208" s="8">
        <f ca="1">IF(Table2[[#This Row],[Column17]]="florida",Table2[[#This Row],[Column15]],0)</f>
        <v>0</v>
      </c>
      <c r="BN208" s="8">
        <f ca="1">IF(Table2[[#This Row],[Column17]]="valmikinagar",Table2[[#This Row],[Column15]],0)</f>
        <v>0</v>
      </c>
      <c r="BO208" s="9">
        <f ca="1">IF(Table2[[#This Row],[Column17]]="gopalganj",Table2[[#This Row],[Column15]],0)</f>
        <v>0</v>
      </c>
      <c r="BP208" s="7">
        <f ca="1">IF(Table2[[#This Row],[Column4]]="teaching",Table2[[#This Row],[Column15]],0)</f>
        <v>0</v>
      </c>
      <c r="BQ208" s="8">
        <f ca="1">IF(Table2[[#This Row],[Column4]]="health",Table2[[#This Row],[Column15]],0)</f>
        <v>0</v>
      </c>
      <c r="BR208" s="8">
        <f ca="1">IF(Table2[[#This Row],[Column4]]="agriculture",Table2[[#This Row],[Column15]],0)</f>
        <v>0</v>
      </c>
      <c r="BS208" s="8">
        <f ca="1">IF(Table2[[#This Row],[Column4]]="IT",Table2[[#This Row],[Column15]],0)</f>
        <v>0</v>
      </c>
      <c r="BT208" s="8">
        <f ca="1">IF(Table2[[#This Row],[Column4]]="construction",Table2[[#This Row],[Column15]],0)</f>
        <v>0</v>
      </c>
      <c r="BU208" s="9">
        <f ca="1">IF(Table2[[#This Row],[Column4]]="General work",Table2[[#This Row],[Column15]],0)</f>
        <v>0</v>
      </c>
      <c r="BV208" s="19">
        <f ca="1">IF(Table2[[#This Row],[Column27]]&gt;Table2[[#This Row],[Column15]],1,0)</f>
        <v>1</v>
      </c>
      <c r="CC208" s="19">
        <f ca="1">IF(Table2[[#This Row],[Column28]]&gt;$CD$6,Table2[[#This Row],[Column2]],0)</f>
        <v>26</v>
      </c>
    </row>
    <row r="209" spans="2:81" x14ac:dyDescent="0.35">
      <c r="B209">
        <f t="shared" ca="1" si="61"/>
        <v>1</v>
      </c>
      <c r="C209" t="str">
        <f ca="1">IF(B208=1,"men","women")</f>
        <v>men</v>
      </c>
      <c r="D209">
        <f t="shared" ca="1" si="63"/>
        <v>43</v>
      </c>
      <c r="E209">
        <f t="shared" ca="1" si="64"/>
        <v>3</v>
      </c>
      <c r="F209" t="str">
        <f ca="1">VLOOKUP(E209,$K$4:$L$10,2)</f>
        <v>teaching</v>
      </c>
      <c r="G209">
        <f t="shared" ca="1" si="65"/>
        <v>3</v>
      </c>
      <c r="H209" t="str">
        <f ca="1">VLOOKUP(G209,$N$4:$O$9,2)</f>
        <v>university</v>
      </c>
      <c r="I209">
        <f t="shared" ca="1" si="66"/>
        <v>3</v>
      </c>
      <c r="J209">
        <f t="shared" ca="1" si="62"/>
        <v>2</v>
      </c>
      <c r="Q209">
        <f t="shared" ca="1" si="67"/>
        <v>45823</v>
      </c>
      <c r="R209">
        <f t="shared" ca="1" si="68"/>
        <v>5</v>
      </c>
      <c r="S209" t="str">
        <f ca="1">VLOOKUP(R209,$Y$7:$Z$20,2)</f>
        <v>delhi</v>
      </c>
      <c r="T209">
        <f t="shared" ca="1" si="54"/>
        <v>229115</v>
      </c>
      <c r="U209">
        <f t="shared" ca="1" si="69"/>
        <v>139389.45720018831</v>
      </c>
      <c r="V209">
        <f t="shared" ca="1" si="55"/>
        <v>44306.347201434801</v>
      </c>
      <c r="W209">
        <f t="shared" ca="1" si="70"/>
        <v>35075</v>
      </c>
      <c r="X209">
        <f t="shared" ca="1" si="56"/>
        <v>2576.9990994475947</v>
      </c>
      <c r="AA209">
        <f t="shared" ca="1" si="57"/>
        <v>34549.375999276701</v>
      </c>
      <c r="AB209">
        <f t="shared" ca="1" si="58"/>
        <v>307970.72320071148</v>
      </c>
      <c r="AC209">
        <f t="shared" ca="1" si="59"/>
        <v>177041.4562996359</v>
      </c>
      <c r="AD209">
        <f t="shared" ca="1" si="60"/>
        <v>130929.26690107558</v>
      </c>
      <c r="AF209" s="7">
        <f ca="1">IF(Table2[[#This Row],[Column1]]="men",1,0)</f>
        <v>1</v>
      </c>
      <c r="AG209" s="8">
        <f ca="1">IF(Table2[[#This Row],[Column1]]="women",1,0)</f>
        <v>0</v>
      </c>
      <c r="AH209" s="8"/>
      <c r="AI209" s="8"/>
      <c r="AJ209" s="9"/>
      <c r="AM209" s="7">
        <f ca="1">IF(Table2[[#This Row],[Column4]]="teaching",1,0)</f>
        <v>1</v>
      </c>
      <c r="AN209" s="8">
        <f ca="1">IF(Table2[[#This Row],[Column4]]="health",1,0)</f>
        <v>0</v>
      </c>
      <c r="AO209" s="8">
        <f ca="1">IF(Table2[[#This Row],[Column4]]="agriculture",1,0)</f>
        <v>0</v>
      </c>
      <c r="AP209" s="8">
        <f ca="1">IF(Table2[[#This Row],[Column4]]="IT",1,0)</f>
        <v>0</v>
      </c>
      <c r="AQ209" s="8">
        <f ca="1">IF(Table2[[#This Row],[Column4]]="construction",1,0)</f>
        <v>0</v>
      </c>
      <c r="AR209" s="8">
        <f ca="1">IF(Table2[[#This Row],[Column4]]="General work",1,0)</f>
        <v>0</v>
      </c>
      <c r="AS209" s="9"/>
      <c r="AU209" s="17">
        <f ca="1">Table2[[#This Row],[Column20]]/Table2[[#This Row],[Column8]]</f>
        <v>22153.1736007174</v>
      </c>
      <c r="AW209" s="19">
        <f ca="1">IF(Table2[[#This Row],[Column27]]&gt;$AX$7,1,0)</f>
        <v>1</v>
      </c>
      <c r="AY209" s="21">
        <f ca="1">Table2[[#This Row],[Column19]]/Table2[[#This Row],[Column18]]</f>
        <v>0.60838206664857519</v>
      </c>
      <c r="AZ209" s="7">
        <f t="shared" ca="1" si="71"/>
        <v>0</v>
      </c>
      <c r="BA209" s="8"/>
      <c r="BB209" s="7">
        <f ca="1">IF(Table2[[#This Row],[Column17]]="bihar",Table2[[#This Row],[Column15]],0)</f>
        <v>0</v>
      </c>
      <c r="BC209" s="8">
        <f ca="1">IF(Table2[[#This Row],[Column17]]="UP",Table2[[#This Row],[Column15]],0)</f>
        <v>0</v>
      </c>
      <c r="BD209" s="8">
        <f ca="1">IF(Table2[[#This Row],[Column17]]="maharashtra",Table2[[#This Row],[Column15]],0)</f>
        <v>0</v>
      </c>
      <c r="BE209" s="8">
        <f ca="1">IF(Table2[[#This Row],[Column17]]="telangana",Table2[[#This Row],[Column15]],0)</f>
        <v>0</v>
      </c>
      <c r="BF209" s="8">
        <f ca="1">IF(Table2[[#This Row],[Column17]]="delhi",Table2[[#This Row],[Column15]],0)</f>
        <v>45823</v>
      </c>
      <c r="BG209" s="8">
        <f ca="1">IF(Table2[[#This Row],[Column17]]="goa",Table2[[#This Row],[Column15]],0)</f>
        <v>0</v>
      </c>
      <c r="BH209" s="8">
        <f ca="1">IF(Table2[[#This Row],[Column17]]="kolkata",Table2[[#This Row],[Column15]],0)</f>
        <v>0</v>
      </c>
      <c r="BI209" s="8">
        <f ca="1">IF(Table2[[#This Row],[Column17]]="patna",Table2[[#This Row],[Column15]],0)</f>
        <v>0</v>
      </c>
      <c r="BJ209" s="8">
        <f ca="1">IF(Table2[[#This Row],[Column17]]="simultala",Table2[[#This Row],[Column15]],0)</f>
        <v>0</v>
      </c>
      <c r="BK209" s="8">
        <f ca="1">IF(Table2[[#This Row],[Column17]]="panji",Table2[[#This Row],[Column15]],0)</f>
        <v>0</v>
      </c>
      <c r="BL209" s="8">
        <f ca="1">IF(Table2[[#This Row],[Column17]]="bangalore",Table2[[#This Row],[Column15]],0)</f>
        <v>0</v>
      </c>
      <c r="BM209" s="8">
        <f ca="1">IF(Table2[[#This Row],[Column17]]="florida",Table2[[#This Row],[Column15]],0)</f>
        <v>0</v>
      </c>
      <c r="BN209" s="8">
        <f ca="1">IF(Table2[[#This Row],[Column17]]="valmikinagar",Table2[[#This Row],[Column15]],0)</f>
        <v>0</v>
      </c>
      <c r="BO209" s="9">
        <f ca="1">IF(Table2[[#This Row],[Column17]]="gopalganj",Table2[[#This Row],[Column15]],0)</f>
        <v>0</v>
      </c>
      <c r="BP209" s="7">
        <f ca="1">IF(Table2[[#This Row],[Column4]]="teaching",Table2[[#This Row],[Column15]],0)</f>
        <v>45823</v>
      </c>
      <c r="BQ209" s="8">
        <f ca="1">IF(Table2[[#This Row],[Column4]]="health",Table2[[#This Row],[Column15]],0)</f>
        <v>0</v>
      </c>
      <c r="BR209" s="8">
        <f ca="1">IF(Table2[[#This Row],[Column4]]="agriculture",Table2[[#This Row],[Column15]],0)</f>
        <v>0</v>
      </c>
      <c r="BS209" s="8">
        <f ca="1">IF(Table2[[#This Row],[Column4]]="IT",Table2[[#This Row],[Column15]],0)</f>
        <v>0</v>
      </c>
      <c r="BT209" s="8">
        <f ca="1">IF(Table2[[#This Row],[Column4]]="construction",Table2[[#This Row],[Column15]],0)</f>
        <v>0</v>
      </c>
      <c r="BU209" s="9">
        <f ca="1">IF(Table2[[#This Row],[Column4]]="General work",Table2[[#This Row],[Column15]],0)</f>
        <v>0</v>
      </c>
      <c r="BV209" s="19">
        <f ca="1">IF(Table2[[#This Row],[Column27]]&gt;Table2[[#This Row],[Column15]],1,0)</f>
        <v>1</v>
      </c>
      <c r="CC209" s="19">
        <f ca="1">IF(Table2[[#This Row],[Column28]]&gt;$CD$6,Table2[[#This Row],[Column2]],0)</f>
        <v>43</v>
      </c>
    </row>
    <row r="210" spans="2:81" x14ac:dyDescent="0.35">
      <c r="B210">
        <f t="shared" ca="1" si="61"/>
        <v>2</v>
      </c>
      <c r="C210" t="str">
        <f ca="1">IF(B209=1,"men","women")</f>
        <v>men</v>
      </c>
      <c r="D210">
        <f t="shared" ca="1" si="63"/>
        <v>38</v>
      </c>
      <c r="E210">
        <f t="shared" ca="1" si="64"/>
        <v>6</v>
      </c>
      <c r="F210" t="str">
        <f ca="1">VLOOKUP(E210,$K$4:$L$10,2)</f>
        <v>agriculture</v>
      </c>
      <c r="G210">
        <f t="shared" ca="1" si="65"/>
        <v>2</v>
      </c>
      <c r="H210" t="str">
        <f ca="1">VLOOKUP(G210,$N$4:$O$9,2)</f>
        <v>college</v>
      </c>
      <c r="I210">
        <f t="shared" ca="1" si="66"/>
        <v>1</v>
      </c>
      <c r="J210">
        <f t="shared" ca="1" si="62"/>
        <v>3</v>
      </c>
      <c r="Q210">
        <f t="shared" ca="1" si="67"/>
        <v>66720</v>
      </c>
      <c r="R210">
        <f t="shared" ca="1" si="68"/>
        <v>14</v>
      </c>
      <c r="S210" t="str">
        <f ca="1">VLOOKUP(R210,$Y$7:$Z$20,2)</f>
        <v>gopalganj</v>
      </c>
      <c r="T210">
        <f t="shared" ca="1" si="54"/>
        <v>333600</v>
      </c>
      <c r="U210">
        <f t="shared" ca="1" si="69"/>
        <v>236724.7670257024</v>
      </c>
      <c r="V210">
        <f t="shared" ca="1" si="55"/>
        <v>140861.69068005725</v>
      </c>
      <c r="W210">
        <f t="shared" ca="1" si="70"/>
        <v>37223</v>
      </c>
      <c r="X210">
        <f t="shared" ca="1" si="56"/>
        <v>81871.443745884797</v>
      </c>
      <c r="AA210">
        <f t="shared" ca="1" si="57"/>
        <v>57398.356690925633</v>
      </c>
      <c r="AB210">
        <f t="shared" ca="1" si="58"/>
        <v>531860.04737098294</v>
      </c>
      <c r="AC210">
        <f t="shared" ca="1" si="59"/>
        <v>355819.21077158721</v>
      </c>
      <c r="AD210">
        <f t="shared" ca="1" si="60"/>
        <v>176040.83659939573</v>
      </c>
      <c r="AF210" s="7">
        <f ca="1">IF(Table2[[#This Row],[Column1]]="men",1,0)</f>
        <v>1</v>
      </c>
      <c r="AG210" s="8">
        <f ca="1">IF(Table2[[#This Row],[Column1]]="women",1,0)</f>
        <v>0</v>
      </c>
      <c r="AH210" s="8"/>
      <c r="AI210" s="8"/>
      <c r="AJ210" s="9"/>
      <c r="AM210" s="7">
        <f ca="1">IF(Table2[[#This Row],[Column4]]="teaching",1,0)</f>
        <v>0</v>
      </c>
      <c r="AN210" s="8">
        <f ca="1">IF(Table2[[#This Row],[Column4]]="health",1,0)</f>
        <v>0</v>
      </c>
      <c r="AO210" s="8">
        <f ca="1">IF(Table2[[#This Row],[Column4]]="agriculture",1,0)</f>
        <v>1</v>
      </c>
      <c r="AP210" s="8">
        <f ca="1">IF(Table2[[#This Row],[Column4]]="IT",1,0)</f>
        <v>0</v>
      </c>
      <c r="AQ210" s="8">
        <f ca="1">IF(Table2[[#This Row],[Column4]]="construction",1,0)</f>
        <v>0</v>
      </c>
      <c r="AR210" s="8">
        <f ca="1">IF(Table2[[#This Row],[Column4]]="General work",1,0)</f>
        <v>0</v>
      </c>
      <c r="AS210" s="9"/>
      <c r="AU210" s="17">
        <f ca="1">Table2[[#This Row],[Column20]]/Table2[[#This Row],[Column8]]</f>
        <v>46953.896893352416</v>
      </c>
      <c r="AW210" s="19">
        <f ca="1">IF(Table2[[#This Row],[Column27]]&gt;$AX$7,1,0)</f>
        <v>1</v>
      </c>
      <c r="AY210" s="21">
        <f ca="1">Table2[[#This Row],[Column19]]/Table2[[#This Row],[Column18]]</f>
        <v>0.70960661578447959</v>
      </c>
      <c r="AZ210" s="7">
        <f t="shared" ca="1" si="71"/>
        <v>0</v>
      </c>
      <c r="BA210" s="8"/>
      <c r="BB210" s="7">
        <f ca="1">IF(Table2[[#This Row],[Column17]]="bihar",Table2[[#This Row],[Column15]],0)</f>
        <v>0</v>
      </c>
      <c r="BC210" s="8">
        <f ca="1">IF(Table2[[#This Row],[Column17]]="UP",Table2[[#This Row],[Column15]],0)</f>
        <v>0</v>
      </c>
      <c r="BD210" s="8">
        <f ca="1">IF(Table2[[#This Row],[Column17]]="maharashtra",Table2[[#This Row],[Column15]],0)</f>
        <v>0</v>
      </c>
      <c r="BE210" s="8">
        <f ca="1">IF(Table2[[#This Row],[Column17]]="telangana",Table2[[#This Row],[Column15]],0)</f>
        <v>0</v>
      </c>
      <c r="BF210" s="8">
        <f ca="1">IF(Table2[[#This Row],[Column17]]="delhi",Table2[[#This Row],[Column15]],0)</f>
        <v>0</v>
      </c>
      <c r="BG210" s="8">
        <f ca="1">IF(Table2[[#This Row],[Column17]]="goa",Table2[[#This Row],[Column15]],0)</f>
        <v>0</v>
      </c>
      <c r="BH210" s="8">
        <f ca="1">IF(Table2[[#This Row],[Column17]]="kolkata",Table2[[#This Row],[Column15]],0)</f>
        <v>0</v>
      </c>
      <c r="BI210" s="8">
        <f ca="1">IF(Table2[[#This Row],[Column17]]="patna",Table2[[#This Row],[Column15]],0)</f>
        <v>0</v>
      </c>
      <c r="BJ210" s="8">
        <f ca="1">IF(Table2[[#This Row],[Column17]]="simultala",Table2[[#This Row],[Column15]],0)</f>
        <v>0</v>
      </c>
      <c r="BK210" s="8">
        <f ca="1">IF(Table2[[#This Row],[Column17]]="panji",Table2[[#This Row],[Column15]],0)</f>
        <v>0</v>
      </c>
      <c r="BL210" s="8">
        <f ca="1">IF(Table2[[#This Row],[Column17]]="bangalore",Table2[[#This Row],[Column15]],0)</f>
        <v>0</v>
      </c>
      <c r="BM210" s="8">
        <f ca="1">IF(Table2[[#This Row],[Column17]]="florida",Table2[[#This Row],[Column15]],0)</f>
        <v>0</v>
      </c>
      <c r="BN210" s="8">
        <f ca="1">IF(Table2[[#This Row],[Column17]]="valmikinagar",Table2[[#This Row],[Column15]],0)</f>
        <v>0</v>
      </c>
      <c r="BO210" s="9">
        <f ca="1">IF(Table2[[#This Row],[Column17]]="gopalganj",Table2[[#This Row],[Column15]],0)</f>
        <v>66720</v>
      </c>
      <c r="BP210" s="7">
        <f ca="1">IF(Table2[[#This Row],[Column4]]="teaching",Table2[[#This Row],[Column15]],0)</f>
        <v>0</v>
      </c>
      <c r="BQ210" s="8">
        <f ca="1">IF(Table2[[#This Row],[Column4]]="health",Table2[[#This Row],[Column15]],0)</f>
        <v>0</v>
      </c>
      <c r="BR210" s="8">
        <f ca="1">IF(Table2[[#This Row],[Column4]]="agriculture",Table2[[#This Row],[Column15]],0)</f>
        <v>66720</v>
      </c>
      <c r="BS210" s="8">
        <f ca="1">IF(Table2[[#This Row],[Column4]]="IT",Table2[[#This Row],[Column15]],0)</f>
        <v>0</v>
      </c>
      <c r="BT210" s="8">
        <f ca="1">IF(Table2[[#This Row],[Column4]]="construction",Table2[[#This Row],[Column15]],0)</f>
        <v>0</v>
      </c>
      <c r="BU210" s="9">
        <f ca="1">IF(Table2[[#This Row],[Column4]]="General work",Table2[[#This Row],[Column15]],0)</f>
        <v>0</v>
      </c>
      <c r="BV210" s="19">
        <f ca="1">IF(Table2[[#This Row],[Column27]]&gt;Table2[[#This Row],[Column15]],1,0)</f>
        <v>1</v>
      </c>
      <c r="CC210" s="19">
        <f ca="1">IF(Table2[[#This Row],[Column28]]&gt;$CD$6,Table2[[#This Row],[Column2]],0)</f>
        <v>38</v>
      </c>
    </row>
    <row r="211" spans="2:81" x14ac:dyDescent="0.35">
      <c r="B211">
        <f t="shared" ca="1" si="61"/>
        <v>2</v>
      </c>
      <c r="C211" t="str">
        <f ca="1">IF(B210=1,"men","women")</f>
        <v>women</v>
      </c>
      <c r="D211">
        <f t="shared" ca="1" si="63"/>
        <v>40</v>
      </c>
      <c r="E211">
        <f t="shared" ca="1" si="64"/>
        <v>6</v>
      </c>
      <c r="F211" t="str">
        <f ca="1">VLOOKUP(E211,$K$4:$L$10,2)</f>
        <v>agriculture</v>
      </c>
      <c r="G211">
        <f t="shared" ca="1" si="65"/>
        <v>1</v>
      </c>
      <c r="H211" t="str">
        <f ca="1">VLOOKUP(G211,$N$4:$O$9,2)</f>
        <v>high school</v>
      </c>
      <c r="I211">
        <f t="shared" ca="1" si="66"/>
        <v>3</v>
      </c>
      <c r="J211">
        <f t="shared" ca="1" si="62"/>
        <v>1</v>
      </c>
      <c r="Q211">
        <f t="shared" ca="1" si="67"/>
        <v>43836</v>
      </c>
      <c r="R211">
        <f t="shared" ca="1" si="68"/>
        <v>14</v>
      </c>
      <c r="S211" t="str">
        <f ca="1">VLOOKUP(R211,$Y$7:$Z$20,2)</f>
        <v>gopalganj</v>
      </c>
      <c r="T211">
        <f t="shared" ca="1" si="54"/>
        <v>131508</v>
      </c>
      <c r="U211">
        <f t="shared" ca="1" si="69"/>
        <v>69220.492297899298</v>
      </c>
      <c r="V211">
        <f t="shared" ca="1" si="55"/>
        <v>21180.176247301122</v>
      </c>
      <c r="W211">
        <f t="shared" ca="1" si="70"/>
        <v>19326</v>
      </c>
      <c r="X211">
        <f t="shared" ca="1" si="56"/>
        <v>7599.9510939773782</v>
      </c>
      <c r="AA211">
        <f t="shared" ca="1" si="57"/>
        <v>35297.561732448419</v>
      </c>
      <c r="AB211">
        <f t="shared" ca="1" si="58"/>
        <v>187985.73797974957</v>
      </c>
      <c r="AC211">
        <f t="shared" ca="1" si="59"/>
        <v>96146.443391876674</v>
      </c>
      <c r="AD211">
        <f t="shared" ca="1" si="60"/>
        <v>91839.294587872893</v>
      </c>
      <c r="AF211" s="7">
        <f ca="1">IF(Table2[[#This Row],[Column1]]="men",1,0)</f>
        <v>0</v>
      </c>
      <c r="AG211" s="8">
        <f ca="1">IF(Table2[[#This Row],[Column1]]="women",1,0)</f>
        <v>1</v>
      </c>
      <c r="AH211" s="8"/>
      <c r="AI211" s="8"/>
      <c r="AJ211" s="9"/>
      <c r="AM211" s="7">
        <f ca="1">IF(Table2[[#This Row],[Column4]]="teaching",1,0)</f>
        <v>0</v>
      </c>
      <c r="AN211" s="8">
        <f ca="1">IF(Table2[[#This Row],[Column4]]="health",1,0)</f>
        <v>0</v>
      </c>
      <c r="AO211" s="8">
        <f ca="1">IF(Table2[[#This Row],[Column4]]="agriculture",1,0)</f>
        <v>1</v>
      </c>
      <c r="AP211" s="8">
        <f ca="1">IF(Table2[[#This Row],[Column4]]="IT",1,0)</f>
        <v>0</v>
      </c>
      <c r="AQ211" s="8">
        <f ca="1">IF(Table2[[#This Row],[Column4]]="construction",1,0)</f>
        <v>0</v>
      </c>
      <c r="AR211" s="8">
        <f ca="1">IF(Table2[[#This Row],[Column4]]="General work",1,0)</f>
        <v>0</v>
      </c>
      <c r="AS211" s="9"/>
      <c r="AU211" s="17">
        <f ca="1">Table2[[#This Row],[Column20]]/Table2[[#This Row],[Column8]]</f>
        <v>21180.176247301122</v>
      </c>
      <c r="AW211" s="19">
        <f ca="1">IF(Table2[[#This Row],[Column27]]&gt;$AX$7,1,0)</f>
        <v>0</v>
      </c>
      <c r="AY211" s="21">
        <f ca="1">Table2[[#This Row],[Column19]]/Table2[[#This Row],[Column18]]</f>
        <v>0.52635955453584038</v>
      </c>
      <c r="AZ211" s="7">
        <f t="shared" ca="1" si="71"/>
        <v>0</v>
      </c>
      <c r="BA211" s="8"/>
      <c r="BB211" s="7">
        <f ca="1">IF(Table2[[#This Row],[Column17]]="bihar",Table2[[#This Row],[Column15]],0)</f>
        <v>0</v>
      </c>
      <c r="BC211" s="8">
        <f ca="1">IF(Table2[[#This Row],[Column17]]="UP",Table2[[#This Row],[Column15]],0)</f>
        <v>0</v>
      </c>
      <c r="BD211" s="8">
        <f ca="1">IF(Table2[[#This Row],[Column17]]="maharashtra",Table2[[#This Row],[Column15]],0)</f>
        <v>0</v>
      </c>
      <c r="BE211" s="8">
        <f ca="1">IF(Table2[[#This Row],[Column17]]="telangana",Table2[[#This Row],[Column15]],0)</f>
        <v>0</v>
      </c>
      <c r="BF211" s="8">
        <f ca="1">IF(Table2[[#This Row],[Column17]]="delhi",Table2[[#This Row],[Column15]],0)</f>
        <v>0</v>
      </c>
      <c r="BG211" s="8">
        <f ca="1">IF(Table2[[#This Row],[Column17]]="goa",Table2[[#This Row],[Column15]],0)</f>
        <v>0</v>
      </c>
      <c r="BH211" s="8">
        <f ca="1">IF(Table2[[#This Row],[Column17]]="kolkata",Table2[[#This Row],[Column15]],0)</f>
        <v>0</v>
      </c>
      <c r="BI211" s="8">
        <f ca="1">IF(Table2[[#This Row],[Column17]]="patna",Table2[[#This Row],[Column15]],0)</f>
        <v>0</v>
      </c>
      <c r="BJ211" s="8">
        <f ca="1">IF(Table2[[#This Row],[Column17]]="simultala",Table2[[#This Row],[Column15]],0)</f>
        <v>0</v>
      </c>
      <c r="BK211" s="8">
        <f ca="1">IF(Table2[[#This Row],[Column17]]="panji",Table2[[#This Row],[Column15]],0)</f>
        <v>0</v>
      </c>
      <c r="BL211" s="8">
        <f ca="1">IF(Table2[[#This Row],[Column17]]="bangalore",Table2[[#This Row],[Column15]],0)</f>
        <v>0</v>
      </c>
      <c r="BM211" s="8">
        <f ca="1">IF(Table2[[#This Row],[Column17]]="florida",Table2[[#This Row],[Column15]],0)</f>
        <v>0</v>
      </c>
      <c r="BN211" s="8">
        <f ca="1">IF(Table2[[#This Row],[Column17]]="valmikinagar",Table2[[#This Row],[Column15]],0)</f>
        <v>0</v>
      </c>
      <c r="BO211" s="9">
        <f ca="1">IF(Table2[[#This Row],[Column17]]="gopalganj",Table2[[#This Row],[Column15]],0)</f>
        <v>43836</v>
      </c>
      <c r="BP211" s="7">
        <f ca="1">IF(Table2[[#This Row],[Column4]]="teaching",Table2[[#This Row],[Column15]],0)</f>
        <v>0</v>
      </c>
      <c r="BQ211" s="8">
        <f ca="1">IF(Table2[[#This Row],[Column4]]="health",Table2[[#This Row],[Column15]],0)</f>
        <v>0</v>
      </c>
      <c r="BR211" s="8">
        <f ca="1">IF(Table2[[#This Row],[Column4]]="agriculture",Table2[[#This Row],[Column15]],0)</f>
        <v>43836</v>
      </c>
      <c r="BS211" s="8">
        <f ca="1">IF(Table2[[#This Row],[Column4]]="IT",Table2[[#This Row],[Column15]],0)</f>
        <v>0</v>
      </c>
      <c r="BT211" s="8">
        <f ca="1">IF(Table2[[#This Row],[Column4]]="construction",Table2[[#This Row],[Column15]],0)</f>
        <v>0</v>
      </c>
      <c r="BU211" s="9">
        <f ca="1">IF(Table2[[#This Row],[Column4]]="General work",Table2[[#This Row],[Column15]],0)</f>
        <v>0</v>
      </c>
      <c r="BV211" s="19">
        <f ca="1">IF(Table2[[#This Row],[Column27]]&gt;Table2[[#This Row],[Column15]],1,0)</f>
        <v>1</v>
      </c>
      <c r="CC211" s="19">
        <f ca="1">IF(Table2[[#This Row],[Column28]]&gt;$CD$6,Table2[[#This Row],[Column2]],0)</f>
        <v>40</v>
      </c>
    </row>
    <row r="212" spans="2:81" x14ac:dyDescent="0.35">
      <c r="B212">
        <f t="shared" ca="1" si="61"/>
        <v>1</v>
      </c>
      <c r="C212" t="str">
        <f ca="1">IF(B211=1,"men","women")</f>
        <v>women</v>
      </c>
      <c r="D212">
        <f t="shared" ca="1" si="63"/>
        <v>39</v>
      </c>
      <c r="E212">
        <f t="shared" ca="1" si="64"/>
        <v>6</v>
      </c>
      <c r="F212" t="str">
        <f ca="1">VLOOKUP(E212,$K$4:$L$10,2)</f>
        <v>agriculture</v>
      </c>
      <c r="G212">
        <f t="shared" ca="1" si="65"/>
        <v>1</v>
      </c>
      <c r="H212" t="str">
        <f ca="1">VLOOKUP(G212,$N$4:$O$9,2)</f>
        <v>high school</v>
      </c>
      <c r="I212">
        <f t="shared" ca="1" si="66"/>
        <v>0</v>
      </c>
      <c r="J212">
        <f t="shared" ca="1" si="62"/>
        <v>1</v>
      </c>
      <c r="Q212">
        <f t="shared" ca="1" si="67"/>
        <v>49894</v>
      </c>
      <c r="R212">
        <f t="shared" ca="1" si="68"/>
        <v>10</v>
      </c>
      <c r="S212" t="str">
        <f ca="1">VLOOKUP(R212,$Y$7:$Z$20,2)</f>
        <v>panji</v>
      </c>
      <c r="T212">
        <f t="shared" ca="1" si="54"/>
        <v>299364</v>
      </c>
      <c r="U212">
        <f t="shared" ca="1" si="69"/>
        <v>117177.67856489596</v>
      </c>
      <c r="V212">
        <f t="shared" ca="1" si="55"/>
        <v>4785.0518677426608</v>
      </c>
      <c r="W212">
        <f t="shared" ca="1" si="70"/>
        <v>4052</v>
      </c>
      <c r="X212">
        <f t="shared" ca="1" si="56"/>
        <v>81210.299471974722</v>
      </c>
      <c r="AA212">
        <f t="shared" ca="1" si="57"/>
        <v>55483.113080410127</v>
      </c>
      <c r="AB212">
        <f t="shared" ca="1" si="58"/>
        <v>359632.16494815279</v>
      </c>
      <c r="AC212">
        <f t="shared" ca="1" si="59"/>
        <v>202439.97803687069</v>
      </c>
      <c r="AD212">
        <f t="shared" ca="1" si="60"/>
        <v>157192.1869112821</v>
      </c>
      <c r="AF212" s="7">
        <f ca="1">IF(Table2[[#This Row],[Column1]]="men",1,0)</f>
        <v>0</v>
      </c>
      <c r="AG212" s="8">
        <f ca="1">IF(Table2[[#This Row],[Column1]]="women",1,0)</f>
        <v>1</v>
      </c>
      <c r="AH212" s="8"/>
      <c r="AI212" s="8"/>
      <c r="AJ212" s="9"/>
      <c r="AM212" s="7">
        <f ca="1">IF(Table2[[#This Row],[Column4]]="teaching",1,0)</f>
        <v>0</v>
      </c>
      <c r="AN212" s="8">
        <f ca="1">IF(Table2[[#This Row],[Column4]]="health",1,0)</f>
        <v>0</v>
      </c>
      <c r="AO212" s="8">
        <f ca="1">IF(Table2[[#This Row],[Column4]]="agriculture",1,0)</f>
        <v>1</v>
      </c>
      <c r="AP212" s="8">
        <f ca="1">IF(Table2[[#This Row],[Column4]]="IT",1,0)</f>
        <v>0</v>
      </c>
      <c r="AQ212" s="8">
        <f ca="1">IF(Table2[[#This Row],[Column4]]="construction",1,0)</f>
        <v>0</v>
      </c>
      <c r="AR212" s="8">
        <f ca="1">IF(Table2[[#This Row],[Column4]]="General work",1,0)</f>
        <v>0</v>
      </c>
      <c r="AS212" s="9"/>
      <c r="AU212" s="17">
        <f ca="1">Table2[[#This Row],[Column20]]/Table2[[#This Row],[Column8]]</f>
        <v>4785.0518677426608</v>
      </c>
      <c r="AW212" s="19">
        <f ca="1">IF(Table2[[#This Row],[Column27]]&gt;$AX$7,1,0)</f>
        <v>1</v>
      </c>
      <c r="AY212" s="21">
        <f ca="1">Table2[[#This Row],[Column19]]/Table2[[#This Row],[Column18]]</f>
        <v>0.39142207668555995</v>
      </c>
      <c r="AZ212" s="7">
        <f t="shared" ca="1" si="71"/>
        <v>0</v>
      </c>
      <c r="BA212" s="8"/>
      <c r="BB212" s="7">
        <f ca="1">IF(Table2[[#This Row],[Column17]]="bihar",Table2[[#This Row],[Column15]],0)</f>
        <v>0</v>
      </c>
      <c r="BC212" s="8">
        <f ca="1">IF(Table2[[#This Row],[Column17]]="UP",Table2[[#This Row],[Column15]],0)</f>
        <v>0</v>
      </c>
      <c r="BD212" s="8">
        <f ca="1">IF(Table2[[#This Row],[Column17]]="maharashtra",Table2[[#This Row],[Column15]],0)</f>
        <v>0</v>
      </c>
      <c r="BE212" s="8">
        <f ca="1">IF(Table2[[#This Row],[Column17]]="telangana",Table2[[#This Row],[Column15]],0)</f>
        <v>0</v>
      </c>
      <c r="BF212" s="8">
        <f ca="1">IF(Table2[[#This Row],[Column17]]="delhi",Table2[[#This Row],[Column15]],0)</f>
        <v>0</v>
      </c>
      <c r="BG212" s="8">
        <f ca="1">IF(Table2[[#This Row],[Column17]]="goa",Table2[[#This Row],[Column15]],0)</f>
        <v>0</v>
      </c>
      <c r="BH212" s="8">
        <f ca="1">IF(Table2[[#This Row],[Column17]]="kolkata",Table2[[#This Row],[Column15]],0)</f>
        <v>0</v>
      </c>
      <c r="BI212" s="8">
        <f ca="1">IF(Table2[[#This Row],[Column17]]="patna",Table2[[#This Row],[Column15]],0)</f>
        <v>0</v>
      </c>
      <c r="BJ212" s="8">
        <f ca="1">IF(Table2[[#This Row],[Column17]]="simultala",Table2[[#This Row],[Column15]],0)</f>
        <v>0</v>
      </c>
      <c r="BK212" s="8">
        <f ca="1">IF(Table2[[#This Row],[Column17]]="panji",Table2[[#This Row],[Column15]],0)</f>
        <v>49894</v>
      </c>
      <c r="BL212" s="8">
        <f ca="1">IF(Table2[[#This Row],[Column17]]="bangalore",Table2[[#This Row],[Column15]],0)</f>
        <v>0</v>
      </c>
      <c r="BM212" s="8">
        <f ca="1">IF(Table2[[#This Row],[Column17]]="florida",Table2[[#This Row],[Column15]],0)</f>
        <v>0</v>
      </c>
      <c r="BN212" s="8">
        <f ca="1">IF(Table2[[#This Row],[Column17]]="valmikinagar",Table2[[#This Row],[Column15]],0)</f>
        <v>0</v>
      </c>
      <c r="BO212" s="9">
        <f ca="1">IF(Table2[[#This Row],[Column17]]="gopalganj",Table2[[#This Row],[Column15]],0)</f>
        <v>0</v>
      </c>
      <c r="BP212" s="7">
        <f ca="1">IF(Table2[[#This Row],[Column4]]="teaching",Table2[[#This Row],[Column15]],0)</f>
        <v>0</v>
      </c>
      <c r="BQ212" s="8">
        <f ca="1">IF(Table2[[#This Row],[Column4]]="health",Table2[[#This Row],[Column15]],0)</f>
        <v>0</v>
      </c>
      <c r="BR212" s="8">
        <f ca="1">IF(Table2[[#This Row],[Column4]]="agriculture",Table2[[#This Row],[Column15]],0)</f>
        <v>49894</v>
      </c>
      <c r="BS212" s="8">
        <f ca="1">IF(Table2[[#This Row],[Column4]]="IT",Table2[[#This Row],[Column15]],0)</f>
        <v>0</v>
      </c>
      <c r="BT212" s="8">
        <f ca="1">IF(Table2[[#This Row],[Column4]]="construction",Table2[[#This Row],[Column15]],0)</f>
        <v>0</v>
      </c>
      <c r="BU212" s="9">
        <f ca="1">IF(Table2[[#This Row],[Column4]]="General work",Table2[[#This Row],[Column15]],0)</f>
        <v>0</v>
      </c>
      <c r="BV212" s="19">
        <f ca="1">IF(Table2[[#This Row],[Column27]]&gt;Table2[[#This Row],[Column15]],1,0)</f>
        <v>1</v>
      </c>
      <c r="CC212" s="19">
        <f ca="1">IF(Table2[[#This Row],[Column28]]&gt;$CD$6,Table2[[#This Row],[Column2]],0)</f>
        <v>39</v>
      </c>
    </row>
    <row r="213" spans="2:81" x14ac:dyDescent="0.35">
      <c r="B213">
        <f t="shared" ca="1" si="61"/>
        <v>1</v>
      </c>
      <c r="C213" t="str">
        <f ca="1">IF(B212=1,"men","women")</f>
        <v>men</v>
      </c>
      <c r="D213">
        <f t="shared" ca="1" si="63"/>
        <v>40</v>
      </c>
      <c r="E213">
        <f t="shared" ca="1" si="64"/>
        <v>5</v>
      </c>
      <c r="F213" t="str">
        <f ca="1">VLOOKUP(E213,$K$4:$L$10,2)</f>
        <v>General work</v>
      </c>
      <c r="G213">
        <f t="shared" ca="1" si="65"/>
        <v>5</v>
      </c>
      <c r="H213" t="str">
        <f ca="1">VLOOKUP(G213,$N$4:$O$9,2)</f>
        <v>other</v>
      </c>
      <c r="I213">
        <f t="shared" ca="1" si="66"/>
        <v>0</v>
      </c>
      <c r="J213">
        <f t="shared" ca="1" si="62"/>
        <v>2</v>
      </c>
      <c r="Q213">
        <f t="shared" ca="1" si="67"/>
        <v>68374</v>
      </c>
      <c r="R213">
        <f t="shared" ca="1" si="68"/>
        <v>7</v>
      </c>
      <c r="S213" t="str">
        <f ca="1">VLOOKUP(R213,$Y$7:$Z$20,2)</f>
        <v>kolkata</v>
      </c>
      <c r="T213">
        <f t="shared" ca="1" si="54"/>
        <v>341870</v>
      </c>
      <c r="U213">
        <f t="shared" ca="1" si="69"/>
        <v>50743.733119124212</v>
      </c>
      <c r="V213">
        <f t="shared" ca="1" si="55"/>
        <v>135599.53434208108</v>
      </c>
      <c r="W213">
        <f t="shared" ca="1" si="70"/>
        <v>69916</v>
      </c>
      <c r="X213">
        <f t="shared" ca="1" si="56"/>
        <v>33171.672544085493</v>
      </c>
      <c r="AA213">
        <f t="shared" ca="1" si="57"/>
        <v>44733.128818867408</v>
      </c>
      <c r="AB213">
        <f t="shared" ca="1" si="58"/>
        <v>522202.66316094843</v>
      </c>
      <c r="AC213">
        <f t="shared" ca="1" si="59"/>
        <v>153831.40566320971</v>
      </c>
      <c r="AD213">
        <f t="shared" ca="1" si="60"/>
        <v>368371.2574977387</v>
      </c>
      <c r="AF213" s="7">
        <f ca="1">IF(Table2[[#This Row],[Column1]]="men",1,0)</f>
        <v>1</v>
      </c>
      <c r="AG213" s="8">
        <f ca="1">IF(Table2[[#This Row],[Column1]]="women",1,0)</f>
        <v>0</v>
      </c>
      <c r="AH213" s="8"/>
      <c r="AI213" s="8"/>
      <c r="AJ213" s="9"/>
      <c r="AM213" s="7">
        <f ca="1">IF(Table2[[#This Row],[Column4]]="teaching",1,0)</f>
        <v>0</v>
      </c>
      <c r="AN213" s="8">
        <f ca="1">IF(Table2[[#This Row],[Column4]]="health",1,0)</f>
        <v>0</v>
      </c>
      <c r="AO213" s="8">
        <f ca="1">IF(Table2[[#This Row],[Column4]]="agriculture",1,0)</f>
        <v>0</v>
      </c>
      <c r="AP213" s="8">
        <f ca="1">IF(Table2[[#This Row],[Column4]]="IT",1,0)</f>
        <v>0</v>
      </c>
      <c r="AQ213" s="8">
        <f ca="1">IF(Table2[[#This Row],[Column4]]="construction",1,0)</f>
        <v>0</v>
      </c>
      <c r="AR213" s="8">
        <f ca="1">IF(Table2[[#This Row],[Column4]]="General work",1,0)</f>
        <v>1</v>
      </c>
      <c r="AS213" s="9"/>
      <c r="AU213" s="17">
        <f ca="1">Table2[[#This Row],[Column20]]/Table2[[#This Row],[Column8]]</f>
        <v>67799.767171040541</v>
      </c>
      <c r="AW213" s="19">
        <f ca="1">IF(Table2[[#This Row],[Column27]]&gt;$AX$7,1,0)</f>
        <v>1</v>
      </c>
      <c r="AY213" s="21">
        <f ca="1">Table2[[#This Row],[Column19]]/Table2[[#This Row],[Column18]]</f>
        <v>0.148429909378197</v>
      </c>
      <c r="AZ213" s="7">
        <f t="shared" ca="1" si="71"/>
        <v>1</v>
      </c>
      <c r="BA213" s="8"/>
      <c r="BB213" s="7">
        <f ca="1">IF(Table2[[#This Row],[Column17]]="bihar",Table2[[#This Row],[Column15]],0)</f>
        <v>0</v>
      </c>
      <c r="BC213" s="8">
        <f ca="1">IF(Table2[[#This Row],[Column17]]="UP",Table2[[#This Row],[Column15]],0)</f>
        <v>0</v>
      </c>
      <c r="BD213" s="8">
        <f ca="1">IF(Table2[[#This Row],[Column17]]="maharashtra",Table2[[#This Row],[Column15]],0)</f>
        <v>0</v>
      </c>
      <c r="BE213" s="8">
        <f ca="1">IF(Table2[[#This Row],[Column17]]="telangana",Table2[[#This Row],[Column15]],0)</f>
        <v>0</v>
      </c>
      <c r="BF213" s="8">
        <f ca="1">IF(Table2[[#This Row],[Column17]]="delhi",Table2[[#This Row],[Column15]],0)</f>
        <v>0</v>
      </c>
      <c r="BG213" s="8">
        <f ca="1">IF(Table2[[#This Row],[Column17]]="goa",Table2[[#This Row],[Column15]],0)</f>
        <v>0</v>
      </c>
      <c r="BH213" s="8">
        <f ca="1">IF(Table2[[#This Row],[Column17]]="kolkata",Table2[[#This Row],[Column15]],0)</f>
        <v>68374</v>
      </c>
      <c r="BI213" s="8">
        <f ca="1">IF(Table2[[#This Row],[Column17]]="patna",Table2[[#This Row],[Column15]],0)</f>
        <v>0</v>
      </c>
      <c r="BJ213" s="8">
        <f ca="1">IF(Table2[[#This Row],[Column17]]="simultala",Table2[[#This Row],[Column15]],0)</f>
        <v>0</v>
      </c>
      <c r="BK213" s="8">
        <f ca="1">IF(Table2[[#This Row],[Column17]]="panji",Table2[[#This Row],[Column15]],0)</f>
        <v>0</v>
      </c>
      <c r="BL213" s="8">
        <f ca="1">IF(Table2[[#This Row],[Column17]]="bangalore",Table2[[#This Row],[Column15]],0)</f>
        <v>0</v>
      </c>
      <c r="BM213" s="8">
        <f ca="1">IF(Table2[[#This Row],[Column17]]="florida",Table2[[#This Row],[Column15]],0)</f>
        <v>0</v>
      </c>
      <c r="BN213" s="8">
        <f ca="1">IF(Table2[[#This Row],[Column17]]="valmikinagar",Table2[[#This Row],[Column15]],0)</f>
        <v>0</v>
      </c>
      <c r="BO213" s="9">
        <f ca="1">IF(Table2[[#This Row],[Column17]]="gopalganj",Table2[[#This Row],[Column15]],0)</f>
        <v>0</v>
      </c>
      <c r="BP213" s="7">
        <f ca="1">IF(Table2[[#This Row],[Column4]]="teaching",Table2[[#This Row],[Column15]],0)</f>
        <v>0</v>
      </c>
      <c r="BQ213" s="8">
        <f ca="1">IF(Table2[[#This Row],[Column4]]="health",Table2[[#This Row],[Column15]],0)</f>
        <v>0</v>
      </c>
      <c r="BR213" s="8">
        <f ca="1">IF(Table2[[#This Row],[Column4]]="agriculture",Table2[[#This Row],[Column15]],0)</f>
        <v>0</v>
      </c>
      <c r="BS213" s="8">
        <f ca="1">IF(Table2[[#This Row],[Column4]]="IT",Table2[[#This Row],[Column15]],0)</f>
        <v>0</v>
      </c>
      <c r="BT213" s="8">
        <f ca="1">IF(Table2[[#This Row],[Column4]]="construction",Table2[[#This Row],[Column15]],0)</f>
        <v>0</v>
      </c>
      <c r="BU213" s="9">
        <f ca="1">IF(Table2[[#This Row],[Column4]]="General work",Table2[[#This Row],[Column15]],0)</f>
        <v>68374</v>
      </c>
      <c r="BV213" s="19">
        <f ca="1">IF(Table2[[#This Row],[Column27]]&gt;Table2[[#This Row],[Column15]],1,0)</f>
        <v>1</v>
      </c>
      <c r="CC213" s="19">
        <f ca="1">IF(Table2[[#This Row],[Column28]]&gt;$CD$6,Table2[[#This Row],[Column2]],0)</f>
        <v>40</v>
      </c>
    </row>
    <row r="214" spans="2:81" x14ac:dyDescent="0.35">
      <c r="B214">
        <f t="shared" ca="1" si="61"/>
        <v>2</v>
      </c>
      <c r="C214" t="str">
        <f ca="1">IF(B213=1,"men","women")</f>
        <v>men</v>
      </c>
      <c r="D214">
        <f t="shared" ca="1" si="63"/>
        <v>40</v>
      </c>
      <c r="E214">
        <f t="shared" ca="1" si="64"/>
        <v>3</v>
      </c>
      <c r="F214" t="str">
        <f ca="1">VLOOKUP(E214,$K$4:$L$10,2)</f>
        <v>teaching</v>
      </c>
      <c r="G214">
        <f t="shared" ca="1" si="65"/>
        <v>1</v>
      </c>
      <c r="H214" t="str">
        <f ca="1">VLOOKUP(G214,$N$4:$O$9,2)</f>
        <v>high school</v>
      </c>
      <c r="I214">
        <f t="shared" ca="1" si="66"/>
        <v>3</v>
      </c>
      <c r="J214">
        <f t="shared" ca="1" si="62"/>
        <v>2</v>
      </c>
      <c r="Q214">
        <f t="shared" ca="1" si="67"/>
        <v>65400</v>
      </c>
      <c r="R214">
        <f t="shared" ca="1" si="68"/>
        <v>3</v>
      </c>
      <c r="S214" t="str">
        <f ca="1">VLOOKUP(R214,$Y$7:$Z$20,2)</f>
        <v>maharashtra</v>
      </c>
      <c r="T214">
        <f t="shared" ca="1" si="54"/>
        <v>196200</v>
      </c>
      <c r="U214">
        <f t="shared" ca="1" si="69"/>
        <v>69777.613792016753</v>
      </c>
      <c r="V214">
        <f t="shared" ca="1" si="55"/>
        <v>96321.122034386266</v>
      </c>
      <c r="W214">
        <f t="shared" ca="1" si="70"/>
        <v>42428</v>
      </c>
      <c r="X214">
        <f t="shared" ca="1" si="56"/>
        <v>56001.074535990076</v>
      </c>
      <c r="AA214">
        <f t="shared" ca="1" si="57"/>
        <v>35621.3767608505</v>
      </c>
      <c r="AB214">
        <f t="shared" ca="1" si="58"/>
        <v>328142.49879523675</v>
      </c>
      <c r="AC214">
        <f t="shared" ca="1" si="59"/>
        <v>168206.68832800683</v>
      </c>
      <c r="AD214">
        <f t="shared" ca="1" si="60"/>
        <v>159935.81046722992</v>
      </c>
      <c r="AF214" s="7">
        <f ca="1">IF(Table2[[#This Row],[Column1]]="men",1,0)</f>
        <v>1</v>
      </c>
      <c r="AG214" s="8">
        <f ca="1">IF(Table2[[#This Row],[Column1]]="women",1,0)</f>
        <v>0</v>
      </c>
      <c r="AH214" s="8"/>
      <c r="AI214" s="8"/>
      <c r="AJ214" s="9"/>
      <c r="AM214" s="7">
        <f ca="1">IF(Table2[[#This Row],[Column4]]="teaching",1,0)</f>
        <v>1</v>
      </c>
      <c r="AN214" s="8">
        <f ca="1">IF(Table2[[#This Row],[Column4]]="health",1,0)</f>
        <v>0</v>
      </c>
      <c r="AO214" s="8">
        <f ca="1">IF(Table2[[#This Row],[Column4]]="agriculture",1,0)</f>
        <v>0</v>
      </c>
      <c r="AP214" s="8">
        <f ca="1">IF(Table2[[#This Row],[Column4]]="IT",1,0)</f>
        <v>0</v>
      </c>
      <c r="AQ214" s="8">
        <f ca="1">IF(Table2[[#This Row],[Column4]]="construction",1,0)</f>
        <v>0</v>
      </c>
      <c r="AR214" s="8">
        <f ca="1">IF(Table2[[#This Row],[Column4]]="General work",1,0)</f>
        <v>0</v>
      </c>
      <c r="AS214" s="9"/>
      <c r="AU214" s="17">
        <f ca="1">Table2[[#This Row],[Column20]]/Table2[[#This Row],[Column8]]</f>
        <v>48160.561017193133</v>
      </c>
      <c r="AW214" s="19">
        <f ca="1">IF(Table2[[#This Row],[Column27]]&gt;$AX$7,1,0)</f>
        <v>1</v>
      </c>
      <c r="AY214" s="21">
        <f ca="1">Table2[[#This Row],[Column19]]/Table2[[#This Row],[Column18]]</f>
        <v>0.35564533023454004</v>
      </c>
      <c r="AZ214" s="7">
        <f t="shared" ca="1" si="71"/>
        <v>0</v>
      </c>
      <c r="BA214" s="8"/>
      <c r="BB214" s="7">
        <f ca="1">IF(Table2[[#This Row],[Column17]]="bihar",Table2[[#This Row],[Column15]],0)</f>
        <v>0</v>
      </c>
      <c r="BC214" s="8">
        <f ca="1">IF(Table2[[#This Row],[Column17]]="UP",Table2[[#This Row],[Column15]],0)</f>
        <v>0</v>
      </c>
      <c r="BD214" s="8">
        <f ca="1">IF(Table2[[#This Row],[Column17]]="maharashtra",Table2[[#This Row],[Column15]],0)</f>
        <v>65400</v>
      </c>
      <c r="BE214" s="8">
        <f ca="1">IF(Table2[[#This Row],[Column17]]="telangana",Table2[[#This Row],[Column15]],0)</f>
        <v>0</v>
      </c>
      <c r="BF214" s="8">
        <f ca="1">IF(Table2[[#This Row],[Column17]]="delhi",Table2[[#This Row],[Column15]],0)</f>
        <v>0</v>
      </c>
      <c r="BG214" s="8">
        <f ca="1">IF(Table2[[#This Row],[Column17]]="goa",Table2[[#This Row],[Column15]],0)</f>
        <v>0</v>
      </c>
      <c r="BH214" s="8">
        <f ca="1">IF(Table2[[#This Row],[Column17]]="kolkata",Table2[[#This Row],[Column15]],0)</f>
        <v>0</v>
      </c>
      <c r="BI214" s="8">
        <f ca="1">IF(Table2[[#This Row],[Column17]]="patna",Table2[[#This Row],[Column15]],0)</f>
        <v>0</v>
      </c>
      <c r="BJ214" s="8">
        <f ca="1">IF(Table2[[#This Row],[Column17]]="simultala",Table2[[#This Row],[Column15]],0)</f>
        <v>0</v>
      </c>
      <c r="BK214" s="8">
        <f ca="1">IF(Table2[[#This Row],[Column17]]="panji",Table2[[#This Row],[Column15]],0)</f>
        <v>0</v>
      </c>
      <c r="BL214" s="8">
        <f ca="1">IF(Table2[[#This Row],[Column17]]="bangalore",Table2[[#This Row],[Column15]],0)</f>
        <v>0</v>
      </c>
      <c r="BM214" s="8">
        <f ca="1">IF(Table2[[#This Row],[Column17]]="florida",Table2[[#This Row],[Column15]],0)</f>
        <v>0</v>
      </c>
      <c r="BN214" s="8">
        <f ca="1">IF(Table2[[#This Row],[Column17]]="valmikinagar",Table2[[#This Row],[Column15]],0)</f>
        <v>0</v>
      </c>
      <c r="BO214" s="9">
        <f ca="1">IF(Table2[[#This Row],[Column17]]="gopalganj",Table2[[#This Row],[Column15]],0)</f>
        <v>0</v>
      </c>
      <c r="BP214" s="7">
        <f ca="1">IF(Table2[[#This Row],[Column4]]="teaching",Table2[[#This Row],[Column15]],0)</f>
        <v>65400</v>
      </c>
      <c r="BQ214" s="8">
        <f ca="1">IF(Table2[[#This Row],[Column4]]="health",Table2[[#This Row],[Column15]],0)</f>
        <v>0</v>
      </c>
      <c r="BR214" s="8">
        <f ca="1">IF(Table2[[#This Row],[Column4]]="agriculture",Table2[[#This Row],[Column15]],0)</f>
        <v>0</v>
      </c>
      <c r="BS214" s="8">
        <f ca="1">IF(Table2[[#This Row],[Column4]]="IT",Table2[[#This Row],[Column15]],0)</f>
        <v>0</v>
      </c>
      <c r="BT214" s="8">
        <f ca="1">IF(Table2[[#This Row],[Column4]]="construction",Table2[[#This Row],[Column15]],0)</f>
        <v>0</v>
      </c>
      <c r="BU214" s="9">
        <f ca="1">IF(Table2[[#This Row],[Column4]]="General work",Table2[[#This Row],[Column15]],0)</f>
        <v>0</v>
      </c>
      <c r="BV214" s="19">
        <f ca="1">IF(Table2[[#This Row],[Column27]]&gt;Table2[[#This Row],[Column15]],1,0)</f>
        <v>1</v>
      </c>
      <c r="CC214" s="19">
        <f ca="1">IF(Table2[[#This Row],[Column28]]&gt;$CD$6,Table2[[#This Row],[Column2]],0)</f>
        <v>40</v>
      </c>
    </row>
    <row r="215" spans="2:81" x14ac:dyDescent="0.35">
      <c r="B215">
        <f t="shared" ca="1" si="61"/>
        <v>1</v>
      </c>
      <c r="C215" t="str">
        <f ca="1">IF(B214=1,"men","women")</f>
        <v>women</v>
      </c>
      <c r="D215">
        <f t="shared" ca="1" si="63"/>
        <v>29</v>
      </c>
      <c r="E215">
        <f t="shared" ca="1" si="64"/>
        <v>6</v>
      </c>
      <c r="F215" t="str">
        <f ca="1">VLOOKUP(E215,$K$4:$L$10,2)</f>
        <v>agriculture</v>
      </c>
      <c r="G215">
        <f t="shared" ca="1" si="65"/>
        <v>2</v>
      </c>
      <c r="H215" t="str">
        <f ca="1">VLOOKUP(G215,$N$4:$O$9,2)</f>
        <v>college</v>
      </c>
      <c r="I215">
        <f t="shared" ca="1" si="66"/>
        <v>2</v>
      </c>
      <c r="J215">
        <f t="shared" ca="1" si="62"/>
        <v>2</v>
      </c>
      <c r="Q215">
        <f t="shared" ca="1" si="67"/>
        <v>61681</v>
      </c>
      <c r="R215">
        <f t="shared" ca="1" si="68"/>
        <v>10</v>
      </c>
      <c r="S215" t="str">
        <f ca="1">VLOOKUP(R215,$Y$7:$Z$20,2)</f>
        <v>panji</v>
      </c>
      <c r="T215">
        <f t="shared" ca="1" si="54"/>
        <v>370086</v>
      </c>
      <c r="U215">
        <f t="shared" ca="1" si="69"/>
        <v>123671.99478740801</v>
      </c>
      <c r="V215">
        <f t="shared" ca="1" si="55"/>
        <v>74077.779591623505</v>
      </c>
      <c r="W215">
        <f t="shared" ca="1" si="70"/>
        <v>2074</v>
      </c>
      <c r="X215">
        <f t="shared" ca="1" si="56"/>
        <v>59493.449341771026</v>
      </c>
      <c r="AA215">
        <f t="shared" ca="1" si="57"/>
        <v>8515.700273915445</v>
      </c>
      <c r="AB215">
        <f t="shared" ca="1" si="58"/>
        <v>452679.47986553895</v>
      </c>
      <c r="AC215">
        <f t="shared" ca="1" si="59"/>
        <v>185239.44412917903</v>
      </c>
      <c r="AD215">
        <f t="shared" ca="1" si="60"/>
        <v>267440.03573635989</v>
      </c>
      <c r="AF215" s="7">
        <f ca="1">IF(Table2[[#This Row],[Column1]]="men",1,0)</f>
        <v>0</v>
      </c>
      <c r="AG215" s="8">
        <f ca="1">IF(Table2[[#This Row],[Column1]]="women",1,0)</f>
        <v>1</v>
      </c>
      <c r="AH215" s="8"/>
      <c r="AI215" s="8"/>
      <c r="AJ215" s="9"/>
      <c r="AM215" s="7">
        <f ca="1">IF(Table2[[#This Row],[Column4]]="teaching",1,0)</f>
        <v>0</v>
      </c>
      <c r="AN215" s="8">
        <f ca="1">IF(Table2[[#This Row],[Column4]]="health",1,0)</f>
        <v>0</v>
      </c>
      <c r="AO215" s="8">
        <f ca="1">IF(Table2[[#This Row],[Column4]]="agriculture",1,0)</f>
        <v>1</v>
      </c>
      <c r="AP215" s="8">
        <f ca="1">IF(Table2[[#This Row],[Column4]]="IT",1,0)</f>
        <v>0</v>
      </c>
      <c r="AQ215" s="8">
        <f ca="1">IF(Table2[[#This Row],[Column4]]="construction",1,0)</f>
        <v>0</v>
      </c>
      <c r="AR215" s="8">
        <f ca="1">IF(Table2[[#This Row],[Column4]]="General work",1,0)</f>
        <v>0</v>
      </c>
      <c r="AS215" s="9"/>
      <c r="AU215" s="17">
        <f ca="1">Table2[[#This Row],[Column20]]/Table2[[#This Row],[Column8]]</f>
        <v>37038.889795811752</v>
      </c>
      <c r="AW215" s="19">
        <f ca="1">IF(Table2[[#This Row],[Column27]]&gt;$AX$7,1,0)</f>
        <v>1</v>
      </c>
      <c r="AY215" s="21">
        <f ca="1">Table2[[#This Row],[Column19]]/Table2[[#This Row],[Column18]]</f>
        <v>0.33417096239092536</v>
      </c>
      <c r="AZ215" s="7">
        <f t="shared" ca="1" si="71"/>
        <v>0</v>
      </c>
      <c r="BA215" s="8"/>
      <c r="BB215" s="7">
        <f ca="1">IF(Table2[[#This Row],[Column17]]="bihar",Table2[[#This Row],[Column15]],0)</f>
        <v>0</v>
      </c>
      <c r="BC215" s="8">
        <f ca="1">IF(Table2[[#This Row],[Column17]]="UP",Table2[[#This Row],[Column15]],0)</f>
        <v>0</v>
      </c>
      <c r="BD215" s="8">
        <f ca="1">IF(Table2[[#This Row],[Column17]]="maharashtra",Table2[[#This Row],[Column15]],0)</f>
        <v>0</v>
      </c>
      <c r="BE215" s="8">
        <f ca="1">IF(Table2[[#This Row],[Column17]]="telangana",Table2[[#This Row],[Column15]],0)</f>
        <v>0</v>
      </c>
      <c r="BF215" s="8">
        <f ca="1">IF(Table2[[#This Row],[Column17]]="delhi",Table2[[#This Row],[Column15]],0)</f>
        <v>0</v>
      </c>
      <c r="BG215" s="8">
        <f ca="1">IF(Table2[[#This Row],[Column17]]="goa",Table2[[#This Row],[Column15]],0)</f>
        <v>0</v>
      </c>
      <c r="BH215" s="8">
        <f ca="1">IF(Table2[[#This Row],[Column17]]="kolkata",Table2[[#This Row],[Column15]],0)</f>
        <v>0</v>
      </c>
      <c r="BI215" s="8">
        <f ca="1">IF(Table2[[#This Row],[Column17]]="patna",Table2[[#This Row],[Column15]],0)</f>
        <v>0</v>
      </c>
      <c r="BJ215" s="8">
        <f ca="1">IF(Table2[[#This Row],[Column17]]="simultala",Table2[[#This Row],[Column15]],0)</f>
        <v>0</v>
      </c>
      <c r="BK215" s="8">
        <f ca="1">IF(Table2[[#This Row],[Column17]]="panji",Table2[[#This Row],[Column15]],0)</f>
        <v>61681</v>
      </c>
      <c r="BL215" s="8">
        <f ca="1">IF(Table2[[#This Row],[Column17]]="bangalore",Table2[[#This Row],[Column15]],0)</f>
        <v>0</v>
      </c>
      <c r="BM215" s="8">
        <f ca="1">IF(Table2[[#This Row],[Column17]]="florida",Table2[[#This Row],[Column15]],0)</f>
        <v>0</v>
      </c>
      <c r="BN215" s="8">
        <f ca="1">IF(Table2[[#This Row],[Column17]]="valmikinagar",Table2[[#This Row],[Column15]],0)</f>
        <v>0</v>
      </c>
      <c r="BO215" s="9">
        <f ca="1">IF(Table2[[#This Row],[Column17]]="gopalganj",Table2[[#This Row],[Column15]],0)</f>
        <v>0</v>
      </c>
      <c r="BP215" s="7">
        <f ca="1">IF(Table2[[#This Row],[Column4]]="teaching",Table2[[#This Row],[Column15]],0)</f>
        <v>0</v>
      </c>
      <c r="BQ215" s="8">
        <f ca="1">IF(Table2[[#This Row],[Column4]]="health",Table2[[#This Row],[Column15]],0)</f>
        <v>0</v>
      </c>
      <c r="BR215" s="8">
        <f ca="1">IF(Table2[[#This Row],[Column4]]="agriculture",Table2[[#This Row],[Column15]],0)</f>
        <v>61681</v>
      </c>
      <c r="BS215" s="8">
        <f ca="1">IF(Table2[[#This Row],[Column4]]="IT",Table2[[#This Row],[Column15]],0)</f>
        <v>0</v>
      </c>
      <c r="BT215" s="8">
        <f ca="1">IF(Table2[[#This Row],[Column4]]="construction",Table2[[#This Row],[Column15]],0)</f>
        <v>0</v>
      </c>
      <c r="BU215" s="9">
        <f ca="1">IF(Table2[[#This Row],[Column4]]="General work",Table2[[#This Row],[Column15]],0)</f>
        <v>0</v>
      </c>
      <c r="BV215" s="19">
        <f ca="1">IF(Table2[[#This Row],[Column27]]&gt;Table2[[#This Row],[Column15]],1,0)</f>
        <v>1</v>
      </c>
      <c r="CC215" s="19">
        <f ca="1">IF(Table2[[#This Row],[Column28]]&gt;$CD$6,Table2[[#This Row],[Column2]],0)</f>
        <v>29</v>
      </c>
    </row>
    <row r="216" spans="2:81" x14ac:dyDescent="0.35">
      <c r="B216">
        <f t="shared" ca="1" si="61"/>
        <v>1</v>
      </c>
      <c r="C216" t="str">
        <f ca="1">IF(B215=1,"men","women")</f>
        <v>men</v>
      </c>
      <c r="D216">
        <f t="shared" ca="1" si="63"/>
        <v>42</v>
      </c>
      <c r="E216">
        <f t="shared" ca="1" si="64"/>
        <v>6</v>
      </c>
      <c r="F216" t="str">
        <f ca="1">VLOOKUP(E216,$K$4:$L$10,2)</f>
        <v>agriculture</v>
      </c>
      <c r="G216">
        <f t="shared" ca="1" si="65"/>
        <v>2</v>
      </c>
      <c r="H216" t="str">
        <f ca="1">VLOOKUP(G216,$N$4:$O$9,2)</f>
        <v>college</v>
      </c>
      <c r="I216">
        <f t="shared" ca="1" si="66"/>
        <v>4</v>
      </c>
      <c r="J216">
        <f t="shared" ca="1" si="62"/>
        <v>2</v>
      </c>
      <c r="Q216">
        <f t="shared" ca="1" si="67"/>
        <v>37316</v>
      </c>
      <c r="R216">
        <f t="shared" ca="1" si="68"/>
        <v>11</v>
      </c>
      <c r="S216" t="str">
        <f ca="1">VLOOKUP(R216,$Y$7:$Z$20,2)</f>
        <v>bangalore</v>
      </c>
      <c r="T216">
        <f t="shared" ca="1" si="54"/>
        <v>111948</v>
      </c>
      <c r="U216">
        <f t="shared" ca="1" si="69"/>
        <v>101983.15860257768</v>
      </c>
      <c r="V216">
        <f t="shared" ca="1" si="55"/>
        <v>21249.781580634371</v>
      </c>
      <c r="W216">
        <f t="shared" ca="1" si="70"/>
        <v>2512</v>
      </c>
      <c r="X216">
        <f t="shared" ca="1" si="56"/>
        <v>25559.008694355649</v>
      </c>
      <c r="AA216">
        <f t="shared" ca="1" si="57"/>
        <v>35195.970918993422</v>
      </c>
      <c r="AB216">
        <f t="shared" ca="1" si="58"/>
        <v>168393.75249962776</v>
      </c>
      <c r="AC216">
        <f t="shared" ca="1" si="59"/>
        <v>130054.16729693333</v>
      </c>
      <c r="AD216">
        <f t="shared" ca="1" si="60"/>
        <v>38339.585202694434</v>
      </c>
      <c r="AF216" s="7">
        <f ca="1">IF(Table2[[#This Row],[Column1]]="men",1,0)</f>
        <v>1</v>
      </c>
      <c r="AG216" s="8">
        <f ca="1">IF(Table2[[#This Row],[Column1]]="women",1,0)</f>
        <v>0</v>
      </c>
      <c r="AH216" s="8"/>
      <c r="AI216" s="8"/>
      <c r="AJ216" s="9"/>
      <c r="AM216" s="7">
        <f ca="1">IF(Table2[[#This Row],[Column4]]="teaching",1,0)</f>
        <v>0</v>
      </c>
      <c r="AN216" s="8">
        <f ca="1">IF(Table2[[#This Row],[Column4]]="health",1,0)</f>
        <v>0</v>
      </c>
      <c r="AO216" s="8">
        <f ca="1">IF(Table2[[#This Row],[Column4]]="agriculture",1,0)</f>
        <v>1</v>
      </c>
      <c r="AP216" s="8">
        <f ca="1">IF(Table2[[#This Row],[Column4]]="IT",1,0)</f>
        <v>0</v>
      </c>
      <c r="AQ216" s="8">
        <f ca="1">IF(Table2[[#This Row],[Column4]]="construction",1,0)</f>
        <v>0</v>
      </c>
      <c r="AR216" s="8">
        <f ca="1">IF(Table2[[#This Row],[Column4]]="General work",1,0)</f>
        <v>0</v>
      </c>
      <c r="AS216" s="9"/>
      <c r="AU216" s="17">
        <f ca="1">Table2[[#This Row],[Column20]]/Table2[[#This Row],[Column8]]</f>
        <v>10624.890790317186</v>
      </c>
      <c r="AW216" s="19">
        <f ca="1">IF(Table2[[#This Row],[Column27]]&gt;$AX$7,1,0)</f>
        <v>1</v>
      </c>
      <c r="AY216" s="21">
        <f ca="1">Table2[[#This Row],[Column19]]/Table2[[#This Row],[Column18]]</f>
        <v>0.91098687428607639</v>
      </c>
      <c r="AZ216" s="7">
        <f t="shared" ca="1" si="71"/>
        <v>0</v>
      </c>
      <c r="BA216" s="8"/>
      <c r="BB216" s="7">
        <f ca="1">IF(Table2[[#This Row],[Column17]]="bihar",Table2[[#This Row],[Column15]],0)</f>
        <v>0</v>
      </c>
      <c r="BC216" s="8">
        <f ca="1">IF(Table2[[#This Row],[Column17]]="UP",Table2[[#This Row],[Column15]],0)</f>
        <v>0</v>
      </c>
      <c r="BD216" s="8">
        <f ca="1">IF(Table2[[#This Row],[Column17]]="maharashtra",Table2[[#This Row],[Column15]],0)</f>
        <v>0</v>
      </c>
      <c r="BE216" s="8">
        <f ca="1">IF(Table2[[#This Row],[Column17]]="telangana",Table2[[#This Row],[Column15]],0)</f>
        <v>0</v>
      </c>
      <c r="BF216" s="8">
        <f ca="1">IF(Table2[[#This Row],[Column17]]="delhi",Table2[[#This Row],[Column15]],0)</f>
        <v>0</v>
      </c>
      <c r="BG216" s="8">
        <f ca="1">IF(Table2[[#This Row],[Column17]]="goa",Table2[[#This Row],[Column15]],0)</f>
        <v>0</v>
      </c>
      <c r="BH216" s="8">
        <f ca="1">IF(Table2[[#This Row],[Column17]]="kolkata",Table2[[#This Row],[Column15]],0)</f>
        <v>0</v>
      </c>
      <c r="BI216" s="8">
        <f ca="1">IF(Table2[[#This Row],[Column17]]="patna",Table2[[#This Row],[Column15]],0)</f>
        <v>0</v>
      </c>
      <c r="BJ216" s="8">
        <f ca="1">IF(Table2[[#This Row],[Column17]]="simultala",Table2[[#This Row],[Column15]],0)</f>
        <v>0</v>
      </c>
      <c r="BK216" s="8">
        <f ca="1">IF(Table2[[#This Row],[Column17]]="panji",Table2[[#This Row],[Column15]],0)</f>
        <v>0</v>
      </c>
      <c r="BL216" s="8">
        <f ca="1">IF(Table2[[#This Row],[Column17]]="bangalore",Table2[[#This Row],[Column15]],0)</f>
        <v>37316</v>
      </c>
      <c r="BM216" s="8">
        <f ca="1">IF(Table2[[#This Row],[Column17]]="florida",Table2[[#This Row],[Column15]],0)</f>
        <v>0</v>
      </c>
      <c r="BN216" s="8">
        <f ca="1">IF(Table2[[#This Row],[Column17]]="valmikinagar",Table2[[#This Row],[Column15]],0)</f>
        <v>0</v>
      </c>
      <c r="BO216" s="9">
        <f ca="1">IF(Table2[[#This Row],[Column17]]="gopalganj",Table2[[#This Row],[Column15]],0)</f>
        <v>0</v>
      </c>
      <c r="BP216" s="7">
        <f ca="1">IF(Table2[[#This Row],[Column4]]="teaching",Table2[[#This Row],[Column15]],0)</f>
        <v>0</v>
      </c>
      <c r="BQ216" s="8">
        <f ca="1">IF(Table2[[#This Row],[Column4]]="health",Table2[[#This Row],[Column15]],0)</f>
        <v>0</v>
      </c>
      <c r="BR216" s="8">
        <f ca="1">IF(Table2[[#This Row],[Column4]]="agriculture",Table2[[#This Row],[Column15]],0)</f>
        <v>37316</v>
      </c>
      <c r="BS216" s="8">
        <f ca="1">IF(Table2[[#This Row],[Column4]]="IT",Table2[[#This Row],[Column15]],0)</f>
        <v>0</v>
      </c>
      <c r="BT216" s="8">
        <f ca="1">IF(Table2[[#This Row],[Column4]]="construction",Table2[[#This Row],[Column15]],0)</f>
        <v>0</v>
      </c>
      <c r="BU216" s="9">
        <f ca="1">IF(Table2[[#This Row],[Column4]]="General work",Table2[[#This Row],[Column15]],0)</f>
        <v>0</v>
      </c>
      <c r="BV216" s="19">
        <f ca="1">IF(Table2[[#This Row],[Column27]]&gt;Table2[[#This Row],[Column15]],1,0)</f>
        <v>1</v>
      </c>
      <c r="CC216" s="19">
        <f ca="1">IF(Table2[[#This Row],[Column28]]&gt;$CD$6,Table2[[#This Row],[Column2]],0)</f>
        <v>42</v>
      </c>
    </row>
    <row r="217" spans="2:81" x14ac:dyDescent="0.35">
      <c r="B217">
        <f t="shared" ca="1" si="61"/>
        <v>1</v>
      </c>
      <c r="C217" t="str">
        <f ca="1">IF(B216=1,"men","women")</f>
        <v>men</v>
      </c>
      <c r="D217">
        <f t="shared" ca="1" si="63"/>
        <v>26</v>
      </c>
      <c r="E217">
        <f t="shared" ca="1" si="64"/>
        <v>4</v>
      </c>
      <c r="F217" t="str">
        <f ca="1">VLOOKUP(E217,$K$4:$L$10,2)</f>
        <v>IT</v>
      </c>
      <c r="G217">
        <f t="shared" ca="1" si="65"/>
        <v>3</v>
      </c>
      <c r="H217" t="str">
        <f ca="1">VLOOKUP(G217,$N$4:$O$9,2)</f>
        <v>university</v>
      </c>
      <c r="I217">
        <f t="shared" ca="1" si="66"/>
        <v>0</v>
      </c>
      <c r="J217">
        <f t="shared" ca="1" si="62"/>
        <v>1</v>
      </c>
      <c r="Q217">
        <f t="shared" ca="1" si="67"/>
        <v>33403</v>
      </c>
      <c r="R217">
        <f t="shared" ca="1" si="68"/>
        <v>8</v>
      </c>
      <c r="S217" t="str">
        <f ca="1">VLOOKUP(R217,$Y$7:$Z$20,2)</f>
        <v>patna</v>
      </c>
      <c r="T217">
        <f t="shared" ca="1" si="54"/>
        <v>100209</v>
      </c>
      <c r="U217">
        <f t="shared" ca="1" si="69"/>
        <v>74001.645784980486</v>
      </c>
      <c r="V217">
        <f t="shared" ca="1" si="55"/>
        <v>20169.835899104197</v>
      </c>
      <c r="W217">
        <f t="shared" ca="1" si="70"/>
        <v>8058</v>
      </c>
      <c r="X217">
        <f t="shared" ca="1" si="56"/>
        <v>44395.999112806785</v>
      </c>
      <c r="AA217">
        <f t="shared" ca="1" si="57"/>
        <v>1790.528845858704</v>
      </c>
      <c r="AB217">
        <f t="shared" ca="1" si="58"/>
        <v>122169.36474496289</v>
      </c>
      <c r="AC217">
        <f t="shared" ca="1" si="59"/>
        <v>126455.64489778728</v>
      </c>
      <c r="AD217">
        <f t="shared" ca="1" si="60"/>
        <v>-4286.2801528243872</v>
      </c>
      <c r="AF217" s="7">
        <f ca="1">IF(Table2[[#This Row],[Column1]]="men",1,0)</f>
        <v>1</v>
      </c>
      <c r="AG217" s="8">
        <f ca="1">IF(Table2[[#This Row],[Column1]]="women",1,0)</f>
        <v>0</v>
      </c>
      <c r="AH217" s="8"/>
      <c r="AI217" s="8"/>
      <c r="AJ217" s="9"/>
      <c r="AM217" s="7">
        <f ca="1">IF(Table2[[#This Row],[Column4]]="teaching",1,0)</f>
        <v>0</v>
      </c>
      <c r="AN217" s="8">
        <f ca="1">IF(Table2[[#This Row],[Column4]]="health",1,0)</f>
        <v>0</v>
      </c>
      <c r="AO217" s="8">
        <f ca="1">IF(Table2[[#This Row],[Column4]]="agriculture",1,0)</f>
        <v>0</v>
      </c>
      <c r="AP217" s="8">
        <f ca="1">IF(Table2[[#This Row],[Column4]]="IT",1,0)</f>
        <v>1</v>
      </c>
      <c r="AQ217" s="8">
        <f ca="1">IF(Table2[[#This Row],[Column4]]="construction",1,0)</f>
        <v>0</v>
      </c>
      <c r="AR217" s="8">
        <f ca="1">IF(Table2[[#This Row],[Column4]]="General work",1,0)</f>
        <v>0</v>
      </c>
      <c r="AS217" s="9"/>
      <c r="AU217" s="17">
        <f ca="1">Table2[[#This Row],[Column20]]/Table2[[#This Row],[Column8]]</f>
        <v>20169.835899104197</v>
      </c>
      <c r="AW217" s="19">
        <f ca="1">IF(Table2[[#This Row],[Column27]]&gt;$AX$7,1,0)</f>
        <v>1</v>
      </c>
      <c r="AY217" s="21">
        <f ca="1">Table2[[#This Row],[Column19]]/Table2[[#This Row],[Column18]]</f>
        <v>0.73847304917702483</v>
      </c>
      <c r="AZ217" s="7">
        <f t="shared" ca="1" si="71"/>
        <v>0</v>
      </c>
      <c r="BA217" s="8"/>
      <c r="BB217" s="7">
        <f ca="1">IF(Table2[[#This Row],[Column17]]="bihar",Table2[[#This Row],[Column15]],0)</f>
        <v>0</v>
      </c>
      <c r="BC217" s="8">
        <f ca="1">IF(Table2[[#This Row],[Column17]]="UP",Table2[[#This Row],[Column15]],0)</f>
        <v>0</v>
      </c>
      <c r="BD217" s="8">
        <f ca="1">IF(Table2[[#This Row],[Column17]]="maharashtra",Table2[[#This Row],[Column15]],0)</f>
        <v>0</v>
      </c>
      <c r="BE217" s="8">
        <f ca="1">IF(Table2[[#This Row],[Column17]]="telangana",Table2[[#This Row],[Column15]],0)</f>
        <v>0</v>
      </c>
      <c r="BF217" s="8">
        <f ca="1">IF(Table2[[#This Row],[Column17]]="delhi",Table2[[#This Row],[Column15]],0)</f>
        <v>0</v>
      </c>
      <c r="BG217" s="8">
        <f ca="1">IF(Table2[[#This Row],[Column17]]="goa",Table2[[#This Row],[Column15]],0)</f>
        <v>0</v>
      </c>
      <c r="BH217" s="8">
        <f ca="1">IF(Table2[[#This Row],[Column17]]="kolkata",Table2[[#This Row],[Column15]],0)</f>
        <v>0</v>
      </c>
      <c r="BI217" s="8">
        <f ca="1">IF(Table2[[#This Row],[Column17]]="patna",Table2[[#This Row],[Column15]],0)</f>
        <v>33403</v>
      </c>
      <c r="BJ217" s="8">
        <f ca="1">IF(Table2[[#This Row],[Column17]]="simultala",Table2[[#This Row],[Column15]],0)</f>
        <v>0</v>
      </c>
      <c r="BK217" s="8">
        <f ca="1">IF(Table2[[#This Row],[Column17]]="panji",Table2[[#This Row],[Column15]],0)</f>
        <v>0</v>
      </c>
      <c r="BL217" s="8">
        <f ca="1">IF(Table2[[#This Row],[Column17]]="bangalore",Table2[[#This Row],[Column15]],0)</f>
        <v>0</v>
      </c>
      <c r="BM217" s="8">
        <f ca="1">IF(Table2[[#This Row],[Column17]]="florida",Table2[[#This Row],[Column15]],0)</f>
        <v>0</v>
      </c>
      <c r="BN217" s="8">
        <f ca="1">IF(Table2[[#This Row],[Column17]]="valmikinagar",Table2[[#This Row],[Column15]],0)</f>
        <v>0</v>
      </c>
      <c r="BO217" s="9">
        <f ca="1">IF(Table2[[#This Row],[Column17]]="gopalganj",Table2[[#This Row],[Column15]],0)</f>
        <v>0</v>
      </c>
      <c r="BP217" s="7">
        <f ca="1">IF(Table2[[#This Row],[Column4]]="teaching",Table2[[#This Row],[Column15]],0)</f>
        <v>0</v>
      </c>
      <c r="BQ217" s="8">
        <f ca="1">IF(Table2[[#This Row],[Column4]]="health",Table2[[#This Row],[Column15]],0)</f>
        <v>0</v>
      </c>
      <c r="BR217" s="8">
        <f ca="1">IF(Table2[[#This Row],[Column4]]="agriculture",Table2[[#This Row],[Column15]],0)</f>
        <v>0</v>
      </c>
      <c r="BS217" s="8">
        <f ca="1">IF(Table2[[#This Row],[Column4]]="IT",Table2[[#This Row],[Column15]],0)</f>
        <v>33403</v>
      </c>
      <c r="BT217" s="8">
        <f ca="1">IF(Table2[[#This Row],[Column4]]="construction",Table2[[#This Row],[Column15]],0)</f>
        <v>0</v>
      </c>
      <c r="BU217" s="9">
        <f ca="1">IF(Table2[[#This Row],[Column4]]="General work",Table2[[#This Row],[Column15]],0)</f>
        <v>0</v>
      </c>
      <c r="BV217" s="19">
        <f ca="1">IF(Table2[[#This Row],[Column27]]&gt;Table2[[#This Row],[Column15]],1,0)</f>
        <v>1</v>
      </c>
      <c r="CC217" s="19">
        <f ca="1">IF(Table2[[#This Row],[Column28]]&gt;$CD$6,Table2[[#This Row],[Column2]],0)</f>
        <v>0</v>
      </c>
    </row>
    <row r="218" spans="2:81" x14ac:dyDescent="0.35">
      <c r="B218">
        <f t="shared" ca="1" si="61"/>
        <v>1</v>
      </c>
      <c r="C218" t="str">
        <f ca="1">IF(B217=1,"men","women")</f>
        <v>men</v>
      </c>
      <c r="D218">
        <f t="shared" ca="1" si="63"/>
        <v>39</v>
      </c>
      <c r="E218">
        <f t="shared" ca="1" si="64"/>
        <v>5</v>
      </c>
      <c r="F218" t="str">
        <f ca="1">VLOOKUP(E218,$K$4:$L$10,2)</f>
        <v>General work</v>
      </c>
      <c r="G218">
        <f t="shared" ca="1" si="65"/>
        <v>2</v>
      </c>
      <c r="H218" t="str">
        <f ca="1">VLOOKUP(G218,$N$4:$O$9,2)</f>
        <v>college</v>
      </c>
      <c r="I218">
        <f t="shared" ca="1" si="66"/>
        <v>0</v>
      </c>
      <c r="J218">
        <f t="shared" ca="1" si="62"/>
        <v>1</v>
      </c>
      <c r="Q218">
        <f t="shared" ca="1" si="67"/>
        <v>64207</v>
      </c>
      <c r="R218">
        <f t="shared" ca="1" si="68"/>
        <v>7</v>
      </c>
      <c r="S218" t="str">
        <f ca="1">VLOOKUP(R218,$Y$7:$Z$20,2)</f>
        <v>kolkata</v>
      </c>
      <c r="T218">
        <f t="shared" ca="1" si="54"/>
        <v>256828</v>
      </c>
      <c r="U218">
        <f t="shared" ca="1" si="69"/>
        <v>148173.84231850968</v>
      </c>
      <c r="V218">
        <f t="shared" ca="1" si="55"/>
        <v>53148.244615207346</v>
      </c>
      <c r="W218">
        <f t="shared" ca="1" si="70"/>
        <v>2897</v>
      </c>
      <c r="X218">
        <f t="shared" ca="1" si="56"/>
        <v>115524.84434744713</v>
      </c>
      <c r="AA218">
        <f t="shared" ca="1" si="57"/>
        <v>64320.395387084522</v>
      </c>
      <c r="AB218">
        <f t="shared" ca="1" si="58"/>
        <v>374296.64000229188</v>
      </c>
      <c r="AC218">
        <f t="shared" ca="1" si="59"/>
        <v>266595.6866659568</v>
      </c>
      <c r="AD218">
        <f t="shared" ca="1" si="60"/>
        <v>107700.95333633508</v>
      </c>
      <c r="AF218" s="7">
        <f ca="1">IF(Table2[[#This Row],[Column1]]="men",1,0)</f>
        <v>1</v>
      </c>
      <c r="AG218" s="8">
        <f ca="1">IF(Table2[[#This Row],[Column1]]="women",1,0)</f>
        <v>0</v>
      </c>
      <c r="AH218" s="8"/>
      <c r="AI218" s="8"/>
      <c r="AJ218" s="9"/>
      <c r="AM218" s="7">
        <f ca="1">IF(Table2[[#This Row],[Column4]]="teaching",1,0)</f>
        <v>0</v>
      </c>
      <c r="AN218" s="8">
        <f ca="1">IF(Table2[[#This Row],[Column4]]="health",1,0)</f>
        <v>0</v>
      </c>
      <c r="AO218" s="8">
        <f ca="1">IF(Table2[[#This Row],[Column4]]="agriculture",1,0)</f>
        <v>0</v>
      </c>
      <c r="AP218" s="8">
        <f ca="1">IF(Table2[[#This Row],[Column4]]="IT",1,0)</f>
        <v>0</v>
      </c>
      <c r="AQ218" s="8">
        <f ca="1">IF(Table2[[#This Row],[Column4]]="construction",1,0)</f>
        <v>0</v>
      </c>
      <c r="AR218" s="8">
        <f ca="1">IF(Table2[[#This Row],[Column4]]="General work",1,0)</f>
        <v>1</v>
      </c>
      <c r="AS218" s="9"/>
      <c r="AU218" s="17">
        <f ca="1">Table2[[#This Row],[Column20]]/Table2[[#This Row],[Column8]]</f>
        <v>53148.244615207346</v>
      </c>
      <c r="AW218" s="19">
        <f ca="1">IF(Table2[[#This Row],[Column27]]&gt;$AX$7,1,0)</f>
        <v>1</v>
      </c>
      <c r="AY218" s="21">
        <f ca="1">Table2[[#This Row],[Column19]]/Table2[[#This Row],[Column18]]</f>
        <v>0.57693803759134388</v>
      </c>
      <c r="AZ218" s="7">
        <f t="shared" ca="1" si="71"/>
        <v>0</v>
      </c>
      <c r="BA218" s="8"/>
      <c r="BB218" s="7">
        <f ca="1">IF(Table2[[#This Row],[Column17]]="bihar",Table2[[#This Row],[Column15]],0)</f>
        <v>0</v>
      </c>
      <c r="BC218" s="8">
        <f ca="1">IF(Table2[[#This Row],[Column17]]="UP",Table2[[#This Row],[Column15]],0)</f>
        <v>0</v>
      </c>
      <c r="BD218" s="8">
        <f ca="1">IF(Table2[[#This Row],[Column17]]="maharashtra",Table2[[#This Row],[Column15]],0)</f>
        <v>0</v>
      </c>
      <c r="BE218" s="8">
        <f ca="1">IF(Table2[[#This Row],[Column17]]="telangana",Table2[[#This Row],[Column15]],0)</f>
        <v>0</v>
      </c>
      <c r="BF218" s="8">
        <f ca="1">IF(Table2[[#This Row],[Column17]]="delhi",Table2[[#This Row],[Column15]],0)</f>
        <v>0</v>
      </c>
      <c r="BG218" s="8">
        <f ca="1">IF(Table2[[#This Row],[Column17]]="goa",Table2[[#This Row],[Column15]],0)</f>
        <v>0</v>
      </c>
      <c r="BH218" s="8">
        <f ca="1">IF(Table2[[#This Row],[Column17]]="kolkata",Table2[[#This Row],[Column15]],0)</f>
        <v>64207</v>
      </c>
      <c r="BI218" s="8">
        <f ca="1">IF(Table2[[#This Row],[Column17]]="patna",Table2[[#This Row],[Column15]],0)</f>
        <v>0</v>
      </c>
      <c r="BJ218" s="8">
        <f ca="1">IF(Table2[[#This Row],[Column17]]="simultala",Table2[[#This Row],[Column15]],0)</f>
        <v>0</v>
      </c>
      <c r="BK218" s="8">
        <f ca="1">IF(Table2[[#This Row],[Column17]]="panji",Table2[[#This Row],[Column15]],0)</f>
        <v>0</v>
      </c>
      <c r="BL218" s="8">
        <f ca="1">IF(Table2[[#This Row],[Column17]]="bangalore",Table2[[#This Row],[Column15]],0)</f>
        <v>0</v>
      </c>
      <c r="BM218" s="8">
        <f ca="1">IF(Table2[[#This Row],[Column17]]="florida",Table2[[#This Row],[Column15]],0)</f>
        <v>0</v>
      </c>
      <c r="BN218" s="8">
        <f ca="1">IF(Table2[[#This Row],[Column17]]="valmikinagar",Table2[[#This Row],[Column15]],0)</f>
        <v>0</v>
      </c>
      <c r="BO218" s="9">
        <f ca="1">IF(Table2[[#This Row],[Column17]]="gopalganj",Table2[[#This Row],[Column15]],0)</f>
        <v>0</v>
      </c>
      <c r="BP218" s="7">
        <f ca="1">IF(Table2[[#This Row],[Column4]]="teaching",Table2[[#This Row],[Column15]],0)</f>
        <v>0</v>
      </c>
      <c r="BQ218" s="8">
        <f ca="1">IF(Table2[[#This Row],[Column4]]="health",Table2[[#This Row],[Column15]],0)</f>
        <v>0</v>
      </c>
      <c r="BR218" s="8">
        <f ca="1">IF(Table2[[#This Row],[Column4]]="agriculture",Table2[[#This Row],[Column15]],0)</f>
        <v>0</v>
      </c>
      <c r="BS218" s="8">
        <f ca="1">IF(Table2[[#This Row],[Column4]]="IT",Table2[[#This Row],[Column15]],0)</f>
        <v>0</v>
      </c>
      <c r="BT218" s="8">
        <f ca="1">IF(Table2[[#This Row],[Column4]]="construction",Table2[[#This Row],[Column15]],0)</f>
        <v>0</v>
      </c>
      <c r="BU218" s="9">
        <f ca="1">IF(Table2[[#This Row],[Column4]]="General work",Table2[[#This Row],[Column15]],0)</f>
        <v>64207</v>
      </c>
      <c r="BV218" s="19">
        <f ca="1">IF(Table2[[#This Row],[Column27]]&gt;Table2[[#This Row],[Column15]],1,0)</f>
        <v>1</v>
      </c>
      <c r="CC218" s="19">
        <f ca="1">IF(Table2[[#This Row],[Column28]]&gt;$CD$6,Table2[[#This Row],[Column2]],0)</f>
        <v>39</v>
      </c>
    </row>
    <row r="219" spans="2:81" x14ac:dyDescent="0.35">
      <c r="B219">
        <f t="shared" ca="1" si="61"/>
        <v>1</v>
      </c>
      <c r="C219" t="str">
        <f ca="1">IF(B218=1,"men","women")</f>
        <v>men</v>
      </c>
      <c r="D219">
        <f t="shared" ca="1" si="63"/>
        <v>29</v>
      </c>
      <c r="E219">
        <f t="shared" ca="1" si="64"/>
        <v>2</v>
      </c>
      <c r="F219" t="str">
        <f ca="1">VLOOKUP(E219,$K$4:$L$10,2)</f>
        <v>construction</v>
      </c>
      <c r="G219">
        <f t="shared" ca="1" si="65"/>
        <v>4</v>
      </c>
      <c r="H219" t="str">
        <f ca="1">VLOOKUP(G219,$N$4:$O$9,2)</f>
        <v>technical</v>
      </c>
      <c r="I219">
        <f t="shared" ca="1" si="66"/>
        <v>3</v>
      </c>
      <c r="J219">
        <f t="shared" ca="1" si="62"/>
        <v>3</v>
      </c>
      <c r="Q219">
        <f t="shared" ca="1" si="67"/>
        <v>57639</v>
      </c>
      <c r="R219">
        <f t="shared" ca="1" si="68"/>
        <v>10</v>
      </c>
      <c r="S219" t="str">
        <f ca="1">VLOOKUP(R219,$Y$7:$Z$20,2)</f>
        <v>panji</v>
      </c>
      <c r="T219">
        <f t="shared" ca="1" si="54"/>
        <v>172917</v>
      </c>
      <c r="U219">
        <f t="shared" ca="1" si="69"/>
        <v>133974.65366242832</v>
      </c>
      <c r="V219">
        <f t="shared" ca="1" si="55"/>
        <v>171684.91194270813</v>
      </c>
      <c r="W219">
        <f t="shared" ca="1" si="70"/>
        <v>129854</v>
      </c>
      <c r="X219">
        <f t="shared" ca="1" si="56"/>
        <v>69937.692020901828</v>
      </c>
      <c r="AA219">
        <f t="shared" ca="1" si="57"/>
        <v>19695.536625994282</v>
      </c>
      <c r="AB219">
        <f t="shared" ca="1" si="58"/>
        <v>364297.44856870244</v>
      </c>
      <c r="AC219">
        <f t="shared" ca="1" si="59"/>
        <v>333766.34568333015</v>
      </c>
      <c r="AD219">
        <f t="shared" ca="1" si="60"/>
        <v>30531.102885372296</v>
      </c>
      <c r="AF219" s="7">
        <f ca="1">IF(Table2[[#This Row],[Column1]]="men",1,0)</f>
        <v>1</v>
      </c>
      <c r="AG219" s="8">
        <f ca="1">IF(Table2[[#This Row],[Column1]]="women",1,0)</f>
        <v>0</v>
      </c>
      <c r="AH219" s="8"/>
      <c r="AI219" s="8"/>
      <c r="AJ219" s="9"/>
      <c r="AM219" s="7">
        <f ca="1">IF(Table2[[#This Row],[Column4]]="teaching",1,0)</f>
        <v>0</v>
      </c>
      <c r="AN219" s="8">
        <f ca="1">IF(Table2[[#This Row],[Column4]]="health",1,0)</f>
        <v>0</v>
      </c>
      <c r="AO219" s="8">
        <f ca="1">IF(Table2[[#This Row],[Column4]]="agriculture",1,0)</f>
        <v>0</v>
      </c>
      <c r="AP219" s="8">
        <f ca="1">IF(Table2[[#This Row],[Column4]]="IT",1,0)</f>
        <v>0</v>
      </c>
      <c r="AQ219" s="8">
        <f ca="1">IF(Table2[[#This Row],[Column4]]="construction",1,0)</f>
        <v>1</v>
      </c>
      <c r="AR219" s="8">
        <f ca="1">IF(Table2[[#This Row],[Column4]]="General work",1,0)</f>
        <v>0</v>
      </c>
      <c r="AS219" s="9"/>
      <c r="AU219" s="17">
        <f ca="1">Table2[[#This Row],[Column20]]/Table2[[#This Row],[Column8]]</f>
        <v>57228.30398090271</v>
      </c>
      <c r="AW219" s="19">
        <f ca="1">IF(Table2[[#This Row],[Column27]]&gt;$AX$7,1,0)</f>
        <v>1</v>
      </c>
      <c r="AY219" s="21">
        <f ca="1">Table2[[#This Row],[Column19]]/Table2[[#This Row],[Column18]]</f>
        <v>0.77479168423248335</v>
      </c>
      <c r="AZ219" s="7">
        <f t="shared" ca="1" si="71"/>
        <v>0</v>
      </c>
      <c r="BA219" s="8"/>
      <c r="BB219" s="7">
        <f ca="1">IF(Table2[[#This Row],[Column17]]="bihar",Table2[[#This Row],[Column15]],0)</f>
        <v>0</v>
      </c>
      <c r="BC219" s="8">
        <f ca="1">IF(Table2[[#This Row],[Column17]]="UP",Table2[[#This Row],[Column15]],0)</f>
        <v>0</v>
      </c>
      <c r="BD219" s="8">
        <f ca="1">IF(Table2[[#This Row],[Column17]]="maharashtra",Table2[[#This Row],[Column15]],0)</f>
        <v>0</v>
      </c>
      <c r="BE219" s="8">
        <f ca="1">IF(Table2[[#This Row],[Column17]]="telangana",Table2[[#This Row],[Column15]],0)</f>
        <v>0</v>
      </c>
      <c r="BF219" s="8">
        <f ca="1">IF(Table2[[#This Row],[Column17]]="delhi",Table2[[#This Row],[Column15]],0)</f>
        <v>0</v>
      </c>
      <c r="BG219" s="8">
        <f ca="1">IF(Table2[[#This Row],[Column17]]="goa",Table2[[#This Row],[Column15]],0)</f>
        <v>0</v>
      </c>
      <c r="BH219" s="8">
        <f ca="1">IF(Table2[[#This Row],[Column17]]="kolkata",Table2[[#This Row],[Column15]],0)</f>
        <v>0</v>
      </c>
      <c r="BI219" s="8">
        <f ca="1">IF(Table2[[#This Row],[Column17]]="patna",Table2[[#This Row],[Column15]],0)</f>
        <v>0</v>
      </c>
      <c r="BJ219" s="8">
        <f ca="1">IF(Table2[[#This Row],[Column17]]="simultala",Table2[[#This Row],[Column15]],0)</f>
        <v>0</v>
      </c>
      <c r="BK219" s="8">
        <f ca="1">IF(Table2[[#This Row],[Column17]]="panji",Table2[[#This Row],[Column15]],0)</f>
        <v>57639</v>
      </c>
      <c r="BL219" s="8">
        <f ca="1">IF(Table2[[#This Row],[Column17]]="bangalore",Table2[[#This Row],[Column15]],0)</f>
        <v>0</v>
      </c>
      <c r="BM219" s="8">
        <f ca="1">IF(Table2[[#This Row],[Column17]]="florida",Table2[[#This Row],[Column15]],0)</f>
        <v>0</v>
      </c>
      <c r="BN219" s="8">
        <f ca="1">IF(Table2[[#This Row],[Column17]]="valmikinagar",Table2[[#This Row],[Column15]],0)</f>
        <v>0</v>
      </c>
      <c r="BO219" s="9">
        <f ca="1">IF(Table2[[#This Row],[Column17]]="gopalganj",Table2[[#This Row],[Column15]],0)</f>
        <v>0</v>
      </c>
      <c r="BP219" s="7">
        <f ca="1">IF(Table2[[#This Row],[Column4]]="teaching",Table2[[#This Row],[Column15]],0)</f>
        <v>0</v>
      </c>
      <c r="BQ219" s="8">
        <f ca="1">IF(Table2[[#This Row],[Column4]]="health",Table2[[#This Row],[Column15]],0)</f>
        <v>0</v>
      </c>
      <c r="BR219" s="8">
        <f ca="1">IF(Table2[[#This Row],[Column4]]="agriculture",Table2[[#This Row],[Column15]],0)</f>
        <v>0</v>
      </c>
      <c r="BS219" s="8">
        <f ca="1">IF(Table2[[#This Row],[Column4]]="IT",Table2[[#This Row],[Column15]],0)</f>
        <v>0</v>
      </c>
      <c r="BT219" s="8">
        <f ca="1">IF(Table2[[#This Row],[Column4]]="construction",Table2[[#This Row],[Column15]],0)</f>
        <v>57639</v>
      </c>
      <c r="BU219" s="9">
        <f ca="1">IF(Table2[[#This Row],[Column4]]="General work",Table2[[#This Row],[Column15]],0)</f>
        <v>0</v>
      </c>
      <c r="BV219" s="19">
        <f ca="1">IF(Table2[[#This Row],[Column27]]&gt;Table2[[#This Row],[Column15]],1,0)</f>
        <v>1</v>
      </c>
      <c r="CC219" s="19">
        <f ca="1">IF(Table2[[#This Row],[Column28]]&gt;$CD$6,Table2[[#This Row],[Column2]],0)</f>
        <v>29</v>
      </c>
    </row>
    <row r="220" spans="2:81" x14ac:dyDescent="0.35">
      <c r="B220">
        <f t="shared" ca="1" si="61"/>
        <v>2</v>
      </c>
      <c r="C220" t="str">
        <f ca="1">IF(B219=1,"men","women")</f>
        <v>men</v>
      </c>
      <c r="D220">
        <f t="shared" ca="1" si="63"/>
        <v>30</v>
      </c>
      <c r="E220">
        <f t="shared" ca="1" si="64"/>
        <v>5</v>
      </c>
      <c r="F220" t="str">
        <f ca="1">VLOOKUP(E220,$K$4:$L$10,2)</f>
        <v>General work</v>
      </c>
      <c r="G220">
        <f t="shared" ca="1" si="65"/>
        <v>5</v>
      </c>
      <c r="H220" t="str">
        <f ca="1">VLOOKUP(G220,$N$4:$O$9,2)</f>
        <v>other</v>
      </c>
      <c r="I220">
        <f t="shared" ca="1" si="66"/>
        <v>1</v>
      </c>
      <c r="J220">
        <f t="shared" ca="1" si="62"/>
        <v>2</v>
      </c>
      <c r="Q220">
        <f t="shared" ca="1" si="67"/>
        <v>45171</v>
      </c>
      <c r="R220">
        <f t="shared" ca="1" si="68"/>
        <v>10</v>
      </c>
      <c r="S220" t="str">
        <f ca="1">VLOOKUP(R220,$Y$7:$Z$20,2)</f>
        <v>panji</v>
      </c>
      <c r="T220">
        <f t="shared" ca="1" si="54"/>
        <v>271026</v>
      </c>
      <c r="U220">
        <f t="shared" ca="1" si="69"/>
        <v>89720.970401665298</v>
      </c>
      <c r="V220">
        <f t="shared" ca="1" si="55"/>
        <v>51366.120015439934</v>
      </c>
      <c r="W220">
        <f t="shared" ca="1" si="70"/>
        <v>18427</v>
      </c>
      <c r="X220">
        <f t="shared" ca="1" si="56"/>
        <v>43270.737004874121</v>
      </c>
      <c r="AA220">
        <f t="shared" ca="1" si="57"/>
        <v>25360.551513375318</v>
      </c>
      <c r="AB220">
        <f t="shared" ca="1" si="58"/>
        <v>347752.67152881523</v>
      </c>
      <c r="AC220">
        <f t="shared" ca="1" si="59"/>
        <v>151418.70740653941</v>
      </c>
      <c r="AD220">
        <f t="shared" ca="1" si="60"/>
        <v>196333.96412227582</v>
      </c>
      <c r="AF220" s="7">
        <f ca="1">IF(Table2[[#This Row],[Column1]]="men",1,0)</f>
        <v>1</v>
      </c>
      <c r="AG220" s="8">
        <f ca="1">IF(Table2[[#This Row],[Column1]]="women",1,0)</f>
        <v>0</v>
      </c>
      <c r="AH220" s="8"/>
      <c r="AI220" s="8"/>
      <c r="AJ220" s="9"/>
      <c r="AM220" s="7">
        <f ca="1">IF(Table2[[#This Row],[Column4]]="teaching",1,0)</f>
        <v>0</v>
      </c>
      <c r="AN220" s="8">
        <f ca="1">IF(Table2[[#This Row],[Column4]]="health",1,0)</f>
        <v>0</v>
      </c>
      <c r="AO220" s="8">
        <f ca="1">IF(Table2[[#This Row],[Column4]]="agriculture",1,0)</f>
        <v>0</v>
      </c>
      <c r="AP220" s="8">
        <f ca="1">IF(Table2[[#This Row],[Column4]]="IT",1,0)</f>
        <v>0</v>
      </c>
      <c r="AQ220" s="8">
        <f ca="1">IF(Table2[[#This Row],[Column4]]="construction",1,0)</f>
        <v>0</v>
      </c>
      <c r="AR220" s="8">
        <f ca="1">IF(Table2[[#This Row],[Column4]]="General work",1,0)</f>
        <v>1</v>
      </c>
      <c r="AS220" s="9"/>
      <c r="AU220" s="17">
        <f ca="1">Table2[[#This Row],[Column20]]/Table2[[#This Row],[Column8]]</f>
        <v>25683.060007719967</v>
      </c>
      <c r="AW220" s="19">
        <f ca="1">IF(Table2[[#This Row],[Column27]]&gt;$AX$7,1,0)</f>
        <v>1</v>
      </c>
      <c r="AY220" s="21">
        <f ca="1">Table2[[#This Row],[Column19]]/Table2[[#This Row],[Column18]]</f>
        <v>0.33104193103859147</v>
      </c>
      <c r="AZ220" s="7">
        <f t="shared" ca="1" si="71"/>
        <v>0</v>
      </c>
      <c r="BA220" s="8"/>
      <c r="BB220" s="7">
        <f ca="1">IF(Table2[[#This Row],[Column17]]="bihar",Table2[[#This Row],[Column15]],0)</f>
        <v>0</v>
      </c>
      <c r="BC220" s="8">
        <f ca="1">IF(Table2[[#This Row],[Column17]]="UP",Table2[[#This Row],[Column15]],0)</f>
        <v>0</v>
      </c>
      <c r="BD220" s="8">
        <f ca="1">IF(Table2[[#This Row],[Column17]]="maharashtra",Table2[[#This Row],[Column15]],0)</f>
        <v>0</v>
      </c>
      <c r="BE220" s="8">
        <f ca="1">IF(Table2[[#This Row],[Column17]]="telangana",Table2[[#This Row],[Column15]],0)</f>
        <v>0</v>
      </c>
      <c r="BF220" s="8">
        <f ca="1">IF(Table2[[#This Row],[Column17]]="delhi",Table2[[#This Row],[Column15]],0)</f>
        <v>0</v>
      </c>
      <c r="BG220" s="8">
        <f ca="1">IF(Table2[[#This Row],[Column17]]="goa",Table2[[#This Row],[Column15]],0)</f>
        <v>0</v>
      </c>
      <c r="BH220" s="8">
        <f ca="1">IF(Table2[[#This Row],[Column17]]="kolkata",Table2[[#This Row],[Column15]],0)</f>
        <v>0</v>
      </c>
      <c r="BI220" s="8">
        <f ca="1">IF(Table2[[#This Row],[Column17]]="patna",Table2[[#This Row],[Column15]],0)</f>
        <v>0</v>
      </c>
      <c r="BJ220" s="8">
        <f ca="1">IF(Table2[[#This Row],[Column17]]="simultala",Table2[[#This Row],[Column15]],0)</f>
        <v>0</v>
      </c>
      <c r="BK220" s="8">
        <f ca="1">IF(Table2[[#This Row],[Column17]]="panji",Table2[[#This Row],[Column15]],0)</f>
        <v>45171</v>
      </c>
      <c r="BL220" s="8">
        <f ca="1">IF(Table2[[#This Row],[Column17]]="bangalore",Table2[[#This Row],[Column15]],0)</f>
        <v>0</v>
      </c>
      <c r="BM220" s="8">
        <f ca="1">IF(Table2[[#This Row],[Column17]]="florida",Table2[[#This Row],[Column15]],0)</f>
        <v>0</v>
      </c>
      <c r="BN220" s="8">
        <f ca="1">IF(Table2[[#This Row],[Column17]]="valmikinagar",Table2[[#This Row],[Column15]],0)</f>
        <v>0</v>
      </c>
      <c r="BO220" s="9">
        <f ca="1">IF(Table2[[#This Row],[Column17]]="gopalganj",Table2[[#This Row],[Column15]],0)</f>
        <v>0</v>
      </c>
      <c r="BP220" s="7">
        <f ca="1">IF(Table2[[#This Row],[Column4]]="teaching",Table2[[#This Row],[Column15]],0)</f>
        <v>0</v>
      </c>
      <c r="BQ220" s="8">
        <f ca="1">IF(Table2[[#This Row],[Column4]]="health",Table2[[#This Row],[Column15]],0)</f>
        <v>0</v>
      </c>
      <c r="BR220" s="8">
        <f ca="1">IF(Table2[[#This Row],[Column4]]="agriculture",Table2[[#This Row],[Column15]],0)</f>
        <v>0</v>
      </c>
      <c r="BS220" s="8">
        <f ca="1">IF(Table2[[#This Row],[Column4]]="IT",Table2[[#This Row],[Column15]],0)</f>
        <v>0</v>
      </c>
      <c r="BT220" s="8">
        <f ca="1">IF(Table2[[#This Row],[Column4]]="construction",Table2[[#This Row],[Column15]],0)</f>
        <v>0</v>
      </c>
      <c r="BU220" s="9">
        <f ca="1">IF(Table2[[#This Row],[Column4]]="General work",Table2[[#This Row],[Column15]],0)</f>
        <v>45171</v>
      </c>
      <c r="BV220" s="19">
        <f ca="1">IF(Table2[[#This Row],[Column27]]&gt;Table2[[#This Row],[Column15]],1,0)</f>
        <v>1</v>
      </c>
      <c r="CC220" s="19">
        <f ca="1">IF(Table2[[#This Row],[Column28]]&gt;$CD$6,Table2[[#This Row],[Column2]],0)</f>
        <v>30</v>
      </c>
    </row>
    <row r="221" spans="2:81" x14ac:dyDescent="0.35">
      <c r="B221">
        <f t="shared" ca="1" si="61"/>
        <v>2</v>
      </c>
      <c r="C221" t="str">
        <f ca="1">IF(B220=1,"men","women")</f>
        <v>women</v>
      </c>
      <c r="D221">
        <f t="shared" ca="1" si="63"/>
        <v>25</v>
      </c>
      <c r="E221">
        <f t="shared" ca="1" si="64"/>
        <v>6</v>
      </c>
      <c r="F221" t="str">
        <f ca="1">VLOOKUP(E221,$K$4:$L$10,2)</f>
        <v>agriculture</v>
      </c>
      <c r="G221">
        <f t="shared" ca="1" si="65"/>
        <v>5</v>
      </c>
      <c r="H221" t="str">
        <f ca="1">VLOOKUP(G221,$N$4:$O$9,2)</f>
        <v>other</v>
      </c>
      <c r="I221">
        <f t="shared" ca="1" si="66"/>
        <v>3</v>
      </c>
      <c r="J221">
        <f t="shared" ca="1" si="62"/>
        <v>3</v>
      </c>
      <c r="Q221">
        <f t="shared" ca="1" si="67"/>
        <v>58814</v>
      </c>
      <c r="R221">
        <f t="shared" ca="1" si="68"/>
        <v>4</v>
      </c>
      <c r="S221" t="str">
        <f ca="1">VLOOKUP(R221,$Y$7:$Z$20,2)</f>
        <v>telangana</v>
      </c>
      <c r="T221">
        <f t="shared" ca="1" si="54"/>
        <v>235256</v>
      </c>
      <c r="U221">
        <f t="shared" ca="1" si="69"/>
        <v>78883.640124602345</v>
      </c>
      <c r="V221">
        <f t="shared" ca="1" si="55"/>
        <v>134536.07150919817</v>
      </c>
      <c r="W221">
        <f t="shared" ca="1" si="70"/>
        <v>89614</v>
      </c>
      <c r="X221">
        <f t="shared" ca="1" si="56"/>
        <v>104922.68488294152</v>
      </c>
      <c r="AA221">
        <f t="shared" ca="1" si="57"/>
        <v>16465.825381498322</v>
      </c>
      <c r="AB221">
        <f t="shared" ca="1" si="58"/>
        <v>386257.89689069649</v>
      </c>
      <c r="AC221">
        <f t="shared" ca="1" si="59"/>
        <v>273420.3250075439</v>
      </c>
      <c r="AD221">
        <f t="shared" ca="1" si="60"/>
        <v>112837.57188315259</v>
      </c>
      <c r="AF221" s="7">
        <f ca="1">IF(Table2[[#This Row],[Column1]]="men",1,0)</f>
        <v>0</v>
      </c>
      <c r="AG221" s="8">
        <f ca="1">IF(Table2[[#This Row],[Column1]]="women",1,0)</f>
        <v>1</v>
      </c>
      <c r="AH221" s="8"/>
      <c r="AI221" s="8"/>
      <c r="AJ221" s="9"/>
      <c r="AM221" s="7">
        <f ca="1">IF(Table2[[#This Row],[Column4]]="teaching",1,0)</f>
        <v>0</v>
      </c>
      <c r="AN221" s="8">
        <f ca="1">IF(Table2[[#This Row],[Column4]]="health",1,0)</f>
        <v>0</v>
      </c>
      <c r="AO221" s="8">
        <f ca="1">IF(Table2[[#This Row],[Column4]]="agriculture",1,0)</f>
        <v>1</v>
      </c>
      <c r="AP221" s="8">
        <f ca="1">IF(Table2[[#This Row],[Column4]]="IT",1,0)</f>
        <v>0</v>
      </c>
      <c r="AQ221" s="8">
        <f ca="1">IF(Table2[[#This Row],[Column4]]="construction",1,0)</f>
        <v>0</v>
      </c>
      <c r="AR221" s="8">
        <f ca="1">IF(Table2[[#This Row],[Column4]]="General work",1,0)</f>
        <v>0</v>
      </c>
      <c r="AS221" s="9"/>
      <c r="AU221" s="17">
        <f ca="1">Table2[[#This Row],[Column20]]/Table2[[#This Row],[Column8]]</f>
        <v>44845.357169732721</v>
      </c>
      <c r="AW221" s="19">
        <f ca="1">IF(Table2[[#This Row],[Column27]]&gt;$AX$7,1,0)</f>
        <v>1</v>
      </c>
      <c r="AY221" s="21">
        <f ca="1">Table2[[#This Row],[Column19]]/Table2[[#This Row],[Column18]]</f>
        <v>0.33530979071565592</v>
      </c>
      <c r="AZ221" s="7">
        <f t="shared" ca="1" si="71"/>
        <v>0</v>
      </c>
      <c r="BA221" s="8"/>
      <c r="BB221" s="7">
        <f ca="1">IF(Table2[[#This Row],[Column17]]="bihar",Table2[[#This Row],[Column15]],0)</f>
        <v>0</v>
      </c>
      <c r="BC221" s="8">
        <f ca="1">IF(Table2[[#This Row],[Column17]]="UP",Table2[[#This Row],[Column15]],0)</f>
        <v>0</v>
      </c>
      <c r="BD221" s="8">
        <f ca="1">IF(Table2[[#This Row],[Column17]]="maharashtra",Table2[[#This Row],[Column15]],0)</f>
        <v>0</v>
      </c>
      <c r="BE221" s="8">
        <f ca="1">IF(Table2[[#This Row],[Column17]]="telangana",Table2[[#This Row],[Column15]],0)</f>
        <v>58814</v>
      </c>
      <c r="BF221" s="8">
        <f ca="1">IF(Table2[[#This Row],[Column17]]="delhi",Table2[[#This Row],[Column15]],0)</f>
        <v>0</v>
      </c>
      <c r="BG221" s="8">
        <f ca="1">IF(Table2[[#This Row],[Column17]]="goa",Table2[[#This Row],[Column15]],0)</f>
        <v>0</v>
      </c>
      <c r="BH221" s="8">
        <f ca="1">IF(Table2[[#This Row],[Column17]]="kolkata",Table2[[#This Row],[Column15]],0)</f>
        <v>0</v>
      </c>
      <c r="BI221" s="8">
        <f ca="1">IF(Table2[[#This Row],[Column17]]="patna",Table2[[#This Row],[Column15]],0)</f>
        <v>0</v>
      </c>
      <c r="BJ221" s="8">
        <f ca="1">IF(Table2[[#This Row],[Column17]]="simultala",Table2[[#This Row],[Column15]],0)</f>
        <v>0</v>
      </c>
      <c r="BK221" s="8">
        <f ca="1">IF(Table2[[#This Row],[Column17]]="panji",Table2[[#This Row],[Column15]],0)</f>
        <v>0</v>
      </c>
      <c r="BL221" s="8">
        <f ca="1">IF(Table2[[#This Row],[Column17]]="bangalore",Table2[[#This Row],[Column15]],0)</f>
        <v>0</v>
      </c>
      <c r="BM221" s="8">
        <f ca="1">IF(Table2[[#This Row],[Column17]]="florida",Table2[[#This Row],[Column15]],0)</f>
        <v>0</v>
      </c>
      <c r="BN221" s="8">
        <f ca="1">IF(Table2[[#This Row],[Column17]]="valmikinagar",Table2[[#This Row],[Column15]],0)</f>
        <v>0</v>
      </c>
      <c r="BO221" s="9">
        <f ca="1">IF(Table2[[#This Row],[Column17]]="gopalganj",Table2[[#This Row],[Column15]],0)</f>
        <v>0</v>
      </c>
      <c r="BP221" s="7">
        <f ca="1">IF(Table2[[#This Row],[Column4]]="teaching",Table2[[#This Row],[Column15]],0)</f>
        <v>0</v>
      </c>
      <c r="BQ221" s="8">
        <f ca="1">IF(Table2[[#This Row],[Column4]]="health",Table2[[#This Row],[Column15]],0)</f>
        <v>0</v>
      </c>
      <c r="BR221" s="8">
        <f ca="1">IF(Table2[[#This Row],[Column4]]="agriculture",Table2[[#This Row],[Column15]],0)</f>
        <v>58814</v>
      </c>
      <c r="BS221" s="8">
        <f ca="1">IF(Table2[[#This Row],[Column4]]="IT",Table2[[#This Row],[Column15]],0)</f>
        <v>0</v>
      </c>
      <c r="BT221" s="8">
        <f ca="1">IF(Table2[[#This Row],[Column4]]="construction",Table2[[#This Row],[Column15]],0)</f>
        <v>0</v>
      </c>
      <c r="BU221" s="9">
        <f ca="1">IF(Table2[[#This Row],[Column4]]="General work",Table2[[#This Row],[Column15]],0)</f>
        <v>0</v>
      </c>
      <c r="BV221" s="19">
        <f ca="1">IF(Table2[[#This Row],[Column27]]&gt;Table2[[#This Row],[Column15]],1,0)</f>
        <v>1</v>
      </c>
      <c r="CC221" s="19">
        <f ca="1">IF(Table2[[#This Row],[Column28]]&gt;$CD$6,Table2[[#This Row],[Column2]],0)</f>
        <v>25</v>
      </c>
    </row>
    <row r="222" spans="2:81" x14ac:dyDescent="0.35">
      <c r="B222">
        <f t="shared" ca="1" si="61"/>
        <v>1</v>
      </c>
      <c r="C222" t="str">
        <f ca="1">IF(B221=1,"men","women")</f>
        <v>women</v>
      </c>
      <c r="D222">
        <f t="shared" ca="1" si="63"/>
        <v>39</v>
      </c>
      <c r="E222">
        <f t="shared" ca="1" si="64"/>
        <v>1</v>
      </c>
      <c r="F222" t="str">
        <f ca="1">VLOOKUP(E222,$K$4:$L$10,2)</f>
        <v xml:space="preserve">health </v>
      </c>
      <c r="G222">
        <f t="shared" ca="1" si="65"/>
        <v>5</v>
      </c>
      <c r="H222" t="str">
        <f ca="1">VLOOKUP(G222,$N$4:$O$9,2)</f>
        <v>other</v>
      </c>
      <c r="I222">
        <f t="shared" ca="1" si="66"/>
        <v>2</v>
      </c>
      <c r="J222">
        <f t="shared" ca="1" si="62"/>
        <v>3</v>
      </c>
      <c r="Q222">
        <f t="shared" ca="1" si="67"/>
        <v>86999</v>
      </c>
      <c r="R222">
        <f t="shared" ca="1" si="68"/>
        <v>9</v>
      </c>
      <c r="S222" t="str">
        <f ca="1">VLOOKUP(R222,$Y$7:$Z$20,2)</f>
        <v>simultala</v>
      </c>
      <c r="T222">
        <f t="shared" ref="T222:T285" ca="1" si="72">Q222*RANDBETWEEN(3,6)</f>
        <v>347996</v>
      </c>
      <c r="U222">
        <f t="shared" ca="1" si="69"/>
        <v>78214.532265054702</v>
      </c>
      <c r="V222">
        <f t="shared" ref="V222:V285" ca="1" si="73">J222*RAND()*Q222</f>
        <v>113323.09231745618</v>
      </c>
      <c r="W222">
        <f t="shared" ca="1" si="70"/>
        <v>7850</v>
      </c>
      <c r="X222">
        <f t="shared" ref="X222:X285" ca="1" si="74">RAND()*Q222*2</f>
        <v>55710.667849193567</v>
      </c>
      <c r="AA222">
        <f t="shared" ref="AA222:AA285" ca="1" si="75">RAND()*Q222*1.5</f>
        <v>79843.159721658871</v>
      </c>
      <c r="AB222">
        <f t="shared" ref="AB222:AB285" ca="1" si="76">T222+V222+AA222</f>
        <v>541162.25203911506</v>
      </c>
      <c r="AC222">
        <f t="shared" ref="AC222:AC285" ca="1" si="77">U222+W222+X222</f>
        <v>141775.20011424826</v>
      </c>
      <c r="AD222">
        <f t="shared" ref="AD222:AD285" ca="1" si="78">AB222-AC222</f>
        <v>399387.0519248668</v>
      </c>
      <c r="AF222" s="7">
        <f ca="1">IF(Table2[[#This Row],[Column1]]="men",1,0)</f>
        <v>0</v>
      </c>
      <c r="AG222" s="8">
        <f ca="1">IF(Table2[[#This Row],[Column1]]="women",1,0)</f>
        <v>1</v>
      </c>
      <c r="AH222" s="8"/>
      <c r="AI222" s="8"/>
      <c r="AJ222" s="9"/>
      <c r="AM222" s="7">
        <f ca="1">IF(Table2[[#This Row],[Column4]]="teaching",1,0)</f>
        <v>0</v>
      </c>
      <c r="AN222" s="8">
        <f ca="1">IF(Table2[[#This Row],[Column4]]="health",1,0)</f>
        <v>0</v>
      </c>
      <c r="AO222" s="8">
        <f ca="1">IF(Table2[[#This Row],[Column4]]="agriculture",1,0)</f>
        <v>0</v>
      </c>
      <c r="AP222" s="8">
        <f ca="1">IF(Table2[[#This Row],[Column4]]="IT",1,0)</f>
        <v>0</v>
      </c>
      <c r="AQ222" s="8">
        <f ca="1">IF(Table2[[#This Row],[Column4]]="construction",1,0)</f>
        <v>0</v>
      </c>
      <c r="AR222" s="8">
        <f ca="1">IF(Table2[[#This Row],[Column4]]="General work",1,0)</f>
        <v>0</v>
      </c>
      <c r="AS222" s="9"/>
      <c r="AU222" s="17">
        <f ca="1">Table2[[#This Row],[Column20]]/Table2[[#This Row],[Column8]]</f>
        <v>37774.364105818728</v>
      </c>
      <c r="AW222" s="19">
        <f ca="1">IF(Table2[[#This Row],[Column27]]&gt;$AX$7,1,0)</f>
        <v>1</v>
      </c>
      <c r="AY222" s="21">
        <f ca="1">Table2[[#This Row],[Column19]]/Table2[[#This Row],[Column18]]</f>
        <v>0.22475698647413966</v>
      </c>
      <c r="AZ222" s="7">
        <f t="shared" ca="1" si="71"/>
        <v>0</v>
      </c>
      <c r="BA222" s="8"/>
      <c r="BB222" s="7">
        <f ca="1">IF(Table2[[#This Row],[Column17]]="bihar",Table2[[#This Row],[Column15]],0)</f>
        <v>0</v>
      </c>
      <c r="BC222" s="8">
        <f ca="1">IF(Table2[[#This Row],[Column17]]="UP",Table2[[#This Row],[Column15]],0)</f>
        <v>0</v>
      </c>
      <c r="BD222" s="8">
        <f ca="1">IF(Table2[[#This Row],[Column17]]="maharashtra",Table2[[#This Row],[Column15]],0)</f>
        <v>0</v>
      </c>
      <c r="BE222" s="8">
        <f ca="1">IF(Table2[[#This Row],[Column17]]="telangana",Table2[[#This Row],[Column15]],0)</f>
        <v>0</v>
      </c>
      <c r="BF222" s="8">
        <f ca="1">IF(Table2[[#This Row],[Column17]]="delhi",Table2[[#This Row],[Column15]],0)</f>
        <v>0</v>
      </c>
      <c r="BG222" s="8">
        <f ca="1">IF(Table2[[#This Row],[Column17]]="goa",Table2[[#This Row],[Column15]],0)</f>
        <v>0</v>
      </c>
      <c r="BH222" s="8">
        <f ca="1">IF(Table2[[#This Row],[Column17]]="kolkata",Table2[[#This Row],[Column15]],0)</f>
        <v>0</v>
      </c>
      <c r="BI222" s="8">
        <f ca="1">IF(Table2[[#This Row],[Column17]]="patna",Table2[[#This Row],[Column15]],0)</f>
        <v>0</v>
      </c>
      <c r="BJ222" s="8">
        <f ca="1">IF(Table2[[#This Row],[Column17]]="simultala",Table2[[#This Row],[Column15]],0)</f>
        <v>86999</v>
      </c>
      <c r="BK222" s="8">
        <f ca="1">IF(Table2[[#This Row],[Column17]]="panji",Table2[[#This Row],[Column15]],0)</f>
        <v>0</v>
      </c>
      <c r="BL222" s="8">
        <f ca="1">IF(Table2[[#This Row],[Column17]]="bangalore",Table2[[#This Row],[Column15]],0)</f>
        <v>0</v>
      </c>
      <c r="BM222" s="8">
        <f ca="1">IF(Table2[[#This Row],[Column17]]="florida",Table2[[#This Row],[Column15]],0)</f>
        <v>0</v>
      </c>
      <c r="BN222" s="8">
        <f ca="1">IF(Table2[[#This Row],[Column17]]="valmikinagar",Table2[[#This Row],[Column15]],0)</f>
        <v>0</v>
      </c>
      <c r="BO222" s="9">
        <f ca="1">IF(Table2[[#This Row],[Column17]]="gopalganj",Table2[[#This Row],[Column15]],0)</f>
        <v>0</v>
      </c>
      <c r="BP222" s="7">
        <f ca="1">IF(Table2[[#This Row],[Column4]]="teaching",Table2[[#This Row],[Column15]],0)</f>
        <v>0</v>
      </c>
      <c r="BQ222" s="8">
        <f ca="1">IF(Table2[[#This Row],[Column4]]="health",Table2[[#This Row],[Column15]],0)</f>
        <v>0</v>
      </c>
      <c r="BR222" s="8">
        <f ca="1">IF(Table2[[#This Row],[Column4]]="agriculture",Table2[[#This Row],[Column15]],0)</f>
        <v>0</v>
      </c>
      <c r="BS222" s="8">
        <f ca="1">IF(Table2[[#This Row],[Column4]]="IT",Table2[[#This Row],[Column15]],0)</f>
        <v>0</v>
      </c>
      <c r="BT222" s="8">
        <f ca="1">IF(Table2[[#This Row],[Column4]]="construction",Table2[[#This Row],[Column15]],0)</f>
        <v>0</v>
      </c>
      <c r="BU222" s="9">
        <f ca="1">IF(Table2[[#This Row],[Column4]]="General work",Table2[[#This Row],[Column15]],0)</f>
        <v>0</v>
      </c>
      <c r="BV222" s="19">
        <f ca="1">IF(Table2[[#This Row],[Column27]]&gt;Table2[[#This Row],[Column15]],1,0)</f>
        <v>1</v>
      </c>
      <c r="CC222" s="19">
        <f ca="1">IF(Table2[[#This Row],[Column28]]&gt;$CD$6,Table2[[#This Row],[Column2]],0)</f>
        <v>39</v>
      </c>
    </row>
    <row r="223" spans="2:81" x14ac:dyDescent="0.35">
      <c r="B223">
        <f t="shared" ca="1" si="61"/>
        <v>1</v>
      </c>
      <c r="C223" t="str">
        <f ca="1">IF(B222=1,"men","women")</f>
        <v>men</v>
      </c>
      <c r="D223">
        <f t="shared" ca="1" si="63"/>
        <v>26</v>
      </c>
      <c r="E223">
        <f t="shared" ca="1" si="64"/>
        <v>2</v>
      </c>
      <c r="F223" t="str">
        <f ca="1">VLOOKUP(E223,$K$4:$L$10,2)</f>
        <v>construction</v>
      </c>
      <c r="G223">
        <f t="shared" ca="1" si="65"/>
        <v>4</v>
      </c>
      <c r="H223" t="str">
        <f ca="1">VLOOKUP(G223,$N$4:$O$9,2)</f>
        <v>technical</v>
      </c>
      <c r="I223">
        <f t="shared" ca="1" si="66"/>
        <v>0</v>
      </c>
      <c r="J223">
        <f t="shared" ca="1" si="62"/>
        <v>3</v>
      </c>
      <c r="Q223">
        <f t="shared" ca="1" si="67"/>
        <v>38164</v>
      </c>
      <c r="R223">
        <f t="shared" ca="1" si="68"/>
        <v>1</v>
      </c>
      <c r="S223" t="str">
        <f ca="1">VLOOKUP(R223,$Y$7:$Z$20,2)</f>
        <v>bihar</v>
      </c>
      <c r="T223">
        <f t="shared" ca="1" si="72"/>
        <v>114492</v>
      </c>
      <c r="U223">
        <f t="shared" ca="1" si="69"/>
        <v>113057.13064330963</v>
      </c>
      <c r="V223">
        <f t="shared" ca="1" si="73"/>
        <v>57320.137163757201</v>
      </c>
      <c r="W223">
        <f t="shared" ca="1" si="70"/>
        <v>38538</v>
      </c>
      <c r="X223">
        <f t="shared" ca="1" si="74"/>
        <v>73162.146303211484</v>
      </c>
      <c r="AA223">
        <f t="shared" ca="1" si="75"/>
        <v>45880.263320998551</v>
      </c>
      <c r="AB223">
        <f t="shared" ca="1" si="76"/>
        <v>217692.40048475575</v>
      </c>
      <c r="AC223">
        <f t="shared" ca="1" si="77"/>
        <v>224757.2769465211</v>
      </c>
      <c r="AD223">
        <f t="shared" ca="1" si="78"/>
        <v>-7064.8764617653505</v>
      </c>
      <c r="AF223" s="7">
        <f ca="1">IF(Table2[[#This Row],[Column1]]="men",1,0)</f>
        <v>1</v>
      </c>
      <c r="AG223" s="8">
        <f ca="1">IF(Table2[[#This Row],[Column1]]="women",1,0)</f>
        <v>0</v>
      </c>
      <c r="AH223" s="8"/>
      <c r="AI223" s="8"/>
      <c r="AJ223" s="9"/>
      <c r="AM223" s="7">
        <f ca="1">IF(Table2[[#This Row],[Column4]]="teaching",1,0)</f>
        <v>0</v>
      </c>
      <c r="AN223" s="8">
        <f ca="1">IF(Table2[[#This Row],[Column4]]="health",1,0)</f>
        <v>0</v>
      </c>
      <c r="AO223" s="8">
        <f ca="1">IF(Table2[[#This Row],[Column4]]="agriculture",1,0)</f>
        <v>0</v>
      </c>
      <c r="AP223" s="8">
        <f ca="1">IF(Table2[[#This Row],[Column4]]="IT",1,0)</f>
        <v>0</v>
      </c>
      <c r="AQ223" s="8">
        <f ca="1">IF(Table2[[#This Row],[Column4]]="construction",1,0)</f>
        <v>1</v>
      </c>
      <c r="AR223" s="8">
        <f ca="1">IF(Table2[[#This Row],[Column4]]="General work",1,0)</f>
        <v>0</v>
      </c>
      <c r="AS223" s="9"/>
      <c r="AU223" s="17">
        <f ca="1">Table2[[#This Row],[Column20]]/Table2[[#This Row],[Column8]]</f>
        <v>19106.712387919066</v>
      </c>
      <c r="AW223" s="19">
        <f ca="1">IF(Table2[[#This Row],[Column27]]&gt;$AX$7,1,0)</f>
        <v>1</v>
      </c>
      <c r="AY223" s="21">
        <f ca="1">Table2[[#This Row],[Column19]]/Table2[[#This Row],[Column18]]</f>
        <v>0.98746751426570967</v>
      </c>
      <c r="AZ223" s="7">
        <f t="shared" ca="1" si="71"/>
        <v>0</v>
      </c>
      <c r="BA223" s="8"/>
      <c r="BB223" s="7">
        <f ca="1">IF(Table2[[#This Row],[Column17]]="bihar",Table2[[#This Row],[Column15]],0)</f>
        <v>38164</v>
      </c>
      <c r="BC223" s="8">
        <f ca="1">IF(Table2[[#This Row],[Column17]]="UP",Table2[[#This Row],[Column15]],0)</f>
        <v>0</v>
      </c>
      <c r="BD223" s="8">
        <f ca="1">IF(Table2[[#This Row],[Column17]]="maharashtra",Table2[[#This Row],[Column15]],0)</f>
        <v>0</v>
      </c>
      <c r="BE223" s="8">
        <f ca="1">IF(Table2[[#This Row],[Column17]]="telangana",Table2[[#This Row],[Column15]],0)</f>
        <v>0</v>
      </c>
      <c r="BF223" s="8">
        <f ca="1">IF(Table2[[#This Row],[Column17]]="delhi",Table2[[#This Row],[Column15]],0)</f>
        <v>0</v>
      </c>
      <c r="BG223" s="8">
        <f ca="1">IF(Table2[[#This Row],[Column17]]="goa",Table2[[#This Row],[Column15]],0)</f>
        <v>0</v>
      </c>
      <c r="BH223" s="8">
        <f ca="1">IF(Table2[[#This Row],[Column17]]="kolkata",Table2[[#This Row],[Column15]],0)</f>
        <v>0</v>
      </c>
      <c r="BI223" s="8">
        <f ca="1">IF(Table2[[#This Row],[Column17]]="patna",Table2[[#This Row],[Column15]],0)</f>
        <v>0</v>
      </c>
      <c r="BJ223" s="8">
        <f ca="1">IF(Table2[[#This Row],[Column17]]="simultala",Table2[[#This Row],[Column15]],0)</f>
        <v>0</v>
      </c>
      <c r="BK223" s="8">
        <f ca="1">IF(Table2[[#This Row],[Column17]]="panji",Table2[[#This Row],[Column15]],0)</f>
        <v>0</v>
      </c>
      <c r="BL223" s="8">
        <f ca="1">IF(Table2[[#This Row],[Column17]]="bangalore",Table2[[#This Row],[Column15]],0)</f>
        <v>0</v>
      </c>
      <c r="BM223" s="8">
        <f ca="1">IF(Table2[[#This Row],[Column17]]="florida",Table2[[#This Row],[Column15]],0)</f>
        <v>0</v>
      </c>
      <c r="BN223" s="8">
        <f ca="1">IF(Table2[[#This Row],[Column17]]="valmikinagar",Table2[[#This Row],[Column15]],0)</f>
        <v>0</v>
      </c>
      <c r="BO223" s="9">
        <f ca="1">IF(Table2[[#This Row],[Column17]]="gopalganj",Table2[[#This Row],[Column15]],0)</f>
        <v>0</v>
      </c>
      <c r="BP223" s="7">
        <f ca="1">IF(Table2[[#This Row],[Column4]]="teaching",Table2[[#This Row],[Column15]],0)</f>
        <v>0</v>
      </c>
      <c r="BQ223" s="8">
        <f ca="1">IF(Table2[[#This Row],[Column4]]="health",Table2[[#This Row],[Column15]],0)</f>
        <v>0</v>
      </c>
      <c r="BR223" s="8">
        <f ca="1">IF(Table2[[#This Row],[Column4]]="agriculture",Table2[[#This Row],[Column15]],0)</f>
        <v>0</v>
      </c>
      <c r="BS223" s="8">
        <f ca="1">IF(Table2[[#This Row],[Column4]]="IT",Table2[[#This Row],[Column15]],0)</f>
        <v>0</v>
      </c>
      <c r="BT223" s="8">
        <f ca="1">IF(Table2[[#This Row],[Column4]]="construction",Table2[[#This Row],[Column15]],0)</f>
        <v>38164</v>
      </c>
      <c r="BU223" s="9">
        <f ca="1">IF(Table2[[#This Row],[Column4]]="General work",Table2[[#This Row],[Column15]],0)</f>
        <v>0</v>
      </c>
      <c r="BV223" s="19">
        <f ca="1">IF(Table2[[#This Row],[Column27]]&gt;Table2[[#This Row],[Column15]],1,0)</f>
        <v>1</v>
      </c>
      <c r="CC223" s="19">
        <f ca="1">IF(Table2[[#This Row],[Column28]]&gt;$CD$6,Table2[[#This Row],[Column2]],0)</f>
        <v>0</v>
      </c>
    </row>
    <row r="224" spans="2:81" x14ac:dyDescent="0.35">
      <c r="B224">
        <f t="shared" ca="1" si="61"/>
        <v>1</v>
      </c>
      <c r="C224" t="str">
        <f ca="1">IF(B223=1,"men","women")</f>
        <v>men</v>
      </c>
      <c r="D224">
        <f t="shared" ca="1" si="63"/>
        <v>36</v>
      </c>
      <c r="E224">
        <f t="shared" ca="1" si="64"/>
        <v>2</v>
      </c>
      <c r="F224" t="str">
        <f ca="1">VLOOKUP(E224,$K$4:$L$10,2)</f>
        <v>construction</v>
      </c>
      <c r="G224">
        <f t="shared" ca="1" si="65"/>
        <v>4</v>
      </c>
      <c r="H224" t="str">
        <f ca="1">VLOOKUP(G224,$N$4:$O$9,2)</f>
        <v>technical</v>
      </c>
      <c r="I224">
        <f t="shared" ca="1" si="66"/>
        <v>0</v>
      </c>
      <c r="J224">
        <f t="shared" ca="1" si="62"/>
        <v>1</v>
      </c>
      <c r="Q224">
        <f t="shared" ca="1" si="67"/>
        <v>27386</v>
      </c>
      <c r="R224">
        <f t="shared" ca="1" si="68"/>
        <v>12</v>
      </c>
      <c r="S224" t="str">
        <f ca="1">VLOOKUP(R224,$Y$7:$Z$20,2)</f>
        <v>florida</v>
      </c>
      <c r="T224">
        <f t="shared" ca="1" si="72"/>
        <v>136930</v>
      </c>
      <c r="U224">
        <f t="shared" ca="1" si="69"/>
        <v>86334.343456823568</v>
      </c>
      <c r="V224">
        <f t="shared" ca="1" si="73"/>
        <v>9659.7630568481327</v>
      </c>
      <c r="W224">
        <f t="shared" ca="1" si="70"/>
        <v>5532</v>
      </c>
      <c r="X224">
        <f t="shared" ca="1" si="74"/>
        <v>48540.189503525195</v>
      </c>
      <c r="AA224">
        <f t="shared" ca="1" si="75"/>
        <v>7496.6649614534199</v>
      </c>
      <c r="AB224">
        <f t="shared" ca="1" si="76"/>
        <v>154086.42801830155</v>
      </c>
      <c r="AC224">
        <f t="shared" ca="1" si="77"/>
        <v>140406.53296034876</v>
      </c>
      <c r="AD224">
        <f t="shared" ca="1" si="78"/>
        <v>13679.895057952788</v>
      </c>
      <c r="AF224" s="7">
        <f ca="1">IF(Table2[[#This Row],[Column1]]="men",1,0)</f>
        <v>1</v>
      </c>
      <c r="AG224" s="8">
        <f ca="1">IF(Table2[[#This Row],[Column1]]="women",1,0)</f>
        <v>0</v>
      </c>
      <c r="AH224" s="8"/>
      <c r="AI224" s="8"/>
      <c r="AJ224" s="9"/>
      <c r="AM224" s="7">
        <f ca="1">IF(Table2[[#This Row],[Column4]]="teaching",1,0)</f>
        <v>0</v>
      </c>
      <c r="AN224" s="8">
        <f ca="1">IF(Table2[[#This Row],[Column4]]="health",1,0)</f>
        <v>0</v>
      </c>
      <c r="AO224" s="8">
        <f ca="1">IF(Table2[[#This Row],[Column4]]="agriculture",1,0)</f>
        <v>0</v>
      </c>
      <c r="AP224" s="8">
        <f ca="1">IF(Table2[[#This Row],[Column4]]="IT",1,0)</f>
        <v>0</v>
      </c>
      <c r="AQ224" s="8">
        <f ca="1">IF(Table2[[#This Row],[Column4]]="construction",1,0)</f>
        <v>1</v>
      </c>
      <c r="AR224" s="8">
        <f ca="1">IF(Table2[[#This Row],[Column4]]="General work",1,0)</f>
        <v>0</v>
      </c>
      <c r="AS224" s="9"/>
      <c r="AU224" s="17">
        <f ca="1">Table2[[#This Row],[Column20]]/Table2[[#This Row],[Column8]]</f>
        <v>9659.7630568481327</v>
      </c>
      <c r="AW224" s="19">
        <f ca="1">IF(Table2[[#This Row],[Column27]]&gt;$AX$7,1,0)</f>
        <v>1</v>
      </c>
      <c r="AY224" s="21">
        <f ca="1">Table2[[#This Row],[Column19]]/Table2[[#This Row],[Column18]]</f>
        <v>0.63049984267014947</v>
      </c>
      <c r="AZ224" s="7">
        <f t="shared" ca="1" si="71"/>
        <v>0</v>
      </c>
      <c r="BA224" s="8"/>
      <c r="BB224" s="7">
        <f ca="1">IF(Table2[[#This Row],[Column17]]="bihar",Table2[[#This Row],[Column15]],0)</f>
        <v>0</v>
      </c>
      <c r="BC224" s="8">
        <f ca="1">IF(Table2[[#This Row],[Column17]]="UP",Table2[[#This Row],[Column15]],0)</f>
        <v>0</v>
      </c>
      <c r="BD224" s="8">
        <f ca="1">IF(Table2[[#This Row],[Column17]]="maharashtra",Table2[[#This Row],[Column15]],0)</f>
        <v>0</v>
      </c>
      <c r="BE224" s="8">
        <f ca="1">IF(Table2[[#This Row],[Column17]]="telangana",Table2[[#This Row],[Column15]],0)</f>
        <v>0</v>
      </c>
      <c r="BF224" s="8">
        <f ca="1">IF(Table2[[#This Row],[Column17]]="delhi",Table2[[#This Row],[Column15]],0)</f>
        <v>0</v>
      </c>
      <c r="BG224" s="8">
        <f ca="1">IF(Table2[[#This Row],[Column17]]="goa",Table2[[#This Row],[Column15]],0)</f>
        <v>0</v>
      </c>
      <c r="BH224" s="8">
        <f ca="1">IF(Table2[[#This Row],[Column17]]="kolkata",Table2[[#This Row],[Column15]],0)</f>
        <v>0</v>
      </c>
      <c r="BI224" s="8">
        <f ca="1">IF(Table2[[#This Row],[Column17]]="patna",Table2[[#This Row],[Column15]],0)</f>
        <v>0</v>
      </c>
      <c r="BJ224" s="8">
        <f ca="1">IF(Table2[[#This Row],[Column17]]="simultala",Table2[[#This Row],[Column15]],0)</f>
        <v>0</v>
      </c>
      <c r="BK224" s="8">
        <f ca="1">IF(Table2[[#This Row],[Column17]]="panji",Table2[[#This Row],[Column15]],0)</f>
        <v>0</v>
      </c>
      <c r="BL224" s="8">
        <f ca="1">IF(Table2[[#This Row],[Column17]]="bangalore",Table2[[#This Row],[Column15]],0)</f>
        <v>0</v>
      </c>
      <c r="BM224" s="8">
        <f ca="1">IF(Table2[[#This Row],[Column17]]="florida",Table2[[#This Row],[Column15]],0)</f>
        <v>27386</v>
      </c>
      <c r="BN224" s="8">
        <f ca="1">IF(Table2[[#This Row],[Column17]]="valmikinagar",Table2[[#This Row],[Column15]],0)</f>
        <v>0</v>
      </c>
      <c r="BO224" s="9">
        <f ca="1">IF(Table2[[#This Row],[Column17]]="gopalganj",Table2[[#This Row],[Column15]],0)</f>
        <v>0</v>
      </c>
      <c r="BP224" s="7">
        <f ca="1">IF(Table2[[#This Row],[Column4]]="teaching",Table2[[#This Row],[Column15]],0)</f>
        <v>0</v>
      </c>
      <c r="BQ224" s="8">
        <f ca="1">IF(Table2[[#This Row],[Column4]]="health",Table2[[#This Row],[Column15]],0)</f>
        <v>0</v>
      </c>
      <c r="BR224" s="8">
        <f ca="1">IF(Table2[[#This Row],[Column4]]="agriculture",Table2[[#This Row],[Column15]],0)</f>
        <v>0</v>
      </c>
      <c r="BS224" s="8">
        <f ca="1">IF(Table2[[#This Row],[Column4]]="IT",Table2[[#This Row],[Column15]],0)</f>
        <v>0</v>
      </c>
      <c r="BT224" s="8">
        <f ca="1">IF(Table2[[#This Row],[Column4]]="construction",Table2[[#This Row],[Column15]],0)</f>
        <v>27386</v>
      </c>
      <c r="BU224" s="9">
        <f ca="1">IF(Table2[[#This Row],[Column4]]="General work",Table2[[#This Row],[Column15]],0)</f>
        <v>0</v>
      </c>
      <c r="BV224" s="19">
        <f ca="1">IF(Table2[[#This Row],[Column27]]&gt;Table2[[#This Row],[Column15]],1,0)</f>
        <v>1</v>
      </c>
      <c r="CC224" s="19">
        <f ca="1">IF(Table2[[#This Row],[Column28]]&gt;$CD$6,Table2[[#This Row],[Column2]],0)</f>
        <v>36</v>
      </c>
    </row>
    <row r="225" spans="2:81" x14ac:dyDescent="0.35">
      <c r="B225">
        <f t="shared" ca="1" si="61"/>
        <v>1</v>
      </c>
      <c r="C225" t="str">
        <f ca="1">IF(B224=1,"men","women")</f>
        <v>men</v>
      </c>
      <c r="D225">
        <f t="shared" ca="1" si="63"/>
        <v>40</v>
      </c>
      <c r="E225">
        <f t="shared" ca="1" si="64"/>
        <v>3</v>
      </c>
      <c r="F225" t="str">
        <f ca="1">VLOOKUP(E225,$K$4:$L$10,2)</f>
        <v>teaching</v>
      </c>
      <c r="G225">
        <f t="shared" ca="1" si="65"/>
        <v>2</v>
      </c>
      <c r="H225" t="str">
        <f ca="1">VLOOKUP(G225,$N$4:$O$9,2)</f>
        <v>college</v>
      </c>
      <c r="I225">
        <f t="shared" ca="1" si="66"/>
        <v>3</v>
      </c>
      <c r="J225">
        <f t="shared" ca="1" si="62"/>
        <v>2</v>
      </c>
      <c r="Q225">
        <f t="shared" ca="1" si="67"/>
        <v>72061</v>
      </c>
      <c r="R225">
        <f t="shared" ca="1" si="68"/>
        <v>1</v>
      </c>
      <c r="S225" t="str">
        <f ca="1">VLOOKUP(R225,$Y$7:$Z$20,2)</f>
        <v>bihar</v>
      </c>
      <c r="T225">
        <f t="shared" ca="1" si="72"/>
        <v>432366</v>
      </c>
      <c r="U225">
        <f t="shared" ca="1" si="69"/>
        <v>345655.38925284409</v>
      </c>
      <c r="V225">
        <f t="shared" ca="1" si="73"/>
        <v>44606.744453945466</v>
      </c>
      <c r="W225">
        <f t="shared" ca="1" si="70"/>
        <v>16761</v>
      </c>
      <c r="X225">
        <f t="shared" ca="1" si="74"/>
        <v>123204.76987068712</v>
      </c>
      <c r="AA225">
        <f t="shared" ca="1" si="75"/>
        <v>455.90127427673815</v>
      </c>
      <c r="AB225">
        <f t="shared" ca="1" si="76"/>
        <v>477428.64572822221</v>
      </c>
      <c r="AC225">
        <f t="shared" ca="1" si="77"/>
        <v>485621.15912353119</v>
      </c>
      <c r="AD225">
        <f t="shared" ca="1" si="78"/>
        <v>-8192.5133953089826</v>
      </c>
      <c r="AF225" s="7">
        <f ca="1">IF(Table2[[#This Row],[Column1]]="men",1,0)</f>
        <v>1</v>
      </c>
      <c r="AG225" s="8">
        <f ca="1">IF(Table2[[#This Row],[Column1]]="women",1,0)</f>
        <v>0</v>
      </c>
      <c r="AH225" s="8"/>
      <c r="AI225" s="8"/>
      <c r="AJ225" s="9"/>
      <c r="AM225" s="7">
        <f ca="1">IF(Table2[[#This Row],[Column4]]="teaching",1,0)</f>
        <v>1</v>
      </c>
      <c r="AN225" s="8">
        <f ca="1">IF(Table2[[#This Row],[Column4]]="health",1,0)</f>
        <v>0</v>
      </c>
      <c r="AO225" s="8">
        <f ca="1">IF(Table2[[#This Row],[Column4]]="agriculture",1,0)</f>
        <v>0</v>
      </c>
      <c r="AP225" s="8">
        <f ca="1">IF(Table2[[#This Row],[Column4]]="IT",1,0)</f>
        <v>0</v>
      </c>
      <c r="AQ225" s="8">
        <f ca="1">IF(Table2[[#This Row],[Column4]]="construction",1,0)</f>
        <v>0</v>
      </c>
      <c r="AR225" s="8">
        <f ca="1">IF(Table2[[#This Row],[Column4]]="General work",1,0)</f>
        <v>0</v>
      </c>
      <c r="AS225" s="9"/>
      <c r="AU225" s="17">
        <f ca="1">Table2[[#This Row],[Column20]]/Table2[[#This Row],[Column8]]</f>
        <v>22303.372226972733</v>
      </c>
      <c r="AW225" s="19">
        <f ca="1">IF(Table2[[#This Row],[Column27]]&gt;$AX$7,1,0)</f>
        <v>1</v>
      </c>
      <c r="AY225" s="21">
        <f ca="1">Table2[[#This Row],[Column19]]/Table2[[#This Row],[Column18]]</f>
        <v>0.79945090329222024</v>
      </c>
      <c r="AZ225" s="7">
        <f t="shared" ca="1" si="71"/>
        <v>0</v>
      </c>
      <c r="BA225" s="8"/>
      <c r="BB225" s="7">
        <f ca="1">IF(Table2[[#This Row],[Column17]]="bihar",Table2[[#This Row],[Column15]],0)</f>
        <v>72061</v>
      </c>
      <c r="BC225" s="8">
        <f ca="1">IF(Table2[[#This Row],[Column17]]="UP",Table2[[#This Row],[Column15]],0)</f>
        <v>0</v>
      </c>
      <c r="BD225" s="8">
        <f ca="1">IF(Table2[[#This Row],[Column17]]="maharashtra",Table2[[#This Row],[Column15]],0)</f>
        <v>0</v>
      </c>
      <c r="BE225" s="8">
        <f ca="1">IF(Table2[[#This Row],[Column17]]="telangana",Table2[[#This Row],[Column15]],0)</f>
        <v>0</v>
      </c>
      <c r="BF225" s="8">
        <f ca="1">IF(Table2[[#This Row],[Column17]]="delhi",Table2[[#This Row],[Column15]],0)</f>
        <v>0</v>
      </c>
      <c r="BG225" s="8">
        <f ca="1">IF(Table2[[#This Row],[Column17]]="goa",Table2[[#This Row],[Column15]],0)</f>
        <v>0</v>
      </c>
      <c r="BH225" s="8">
        <f ca="1">IF(Table2[[#This Row],[Column17]]="kolkata",Table2[[#This Row],[Column15]],0)</f>
        <v>0</v>
      </c>
      <c r="BI225" s="8">
        <f ca="1">IF(Table2[[#This Row],[Column17]]="patna",Table2[[#This Row],[Column15]],0)</f>
        <v>0</v>
      </c>
      <c r="BJ225" s="8">
        <f ca="1">IF(Table2[[#This Row],[Column17]]="simultala",Table2[[#This Row],[Column15]],0)</f>
        <v>0</v>
      </c>
      <c r="BK225" s="8">
        <f ca="1">IF(Table2[[#This Row],[Column17]]="panji",Table2[[#This Row],[Column15]],0)</f>
        <v>0</v>
      </c>
      <c r="BL225" s="8">
        <f ca="1">IF(Table2[[#This Row],[Column17]]="bangalore",Table2[[#This Row],[Column15]],0)</f>
        <v>0</v>
      </c>
      <c r="BM225" s="8">
        <f ca="1">IF(Table2[[#This Row],[Column17]]="florida",Table2[[#This Row],[Column15]],0)</f>
        <v>0</v>
      </c>
      <c r="BN225" s="8">
        <f ca="1">IF(Table2[[#This Row],[Column17]]="valmikinagar",Table2[[#This Row],[Column15]],0)</f>
        <v>0</v>
      </c>
      <c r="BO225" s="9">
        <f ca="1">IF(Table2[[#This Row],[Column17]]="gopalganj",Table2[[#This Row],[Column15]],0)</f>
        <v>0</v>
      </c>
      <c r="BP225" s="7">
        <f ca="1">IF(Table2[[#This Row],[Column4]]="teaching",Table2[[#This Row],[Column15]],0)</f>
        <v>72061</v>
      </c>
      <c r="BQ225" s="8">
        <f ca="1">IF(Table2[[#This Row],[Column4]]="health",Table2[[#This Row],[Column15]],0)</f>
        <v>0</v>
      </c>
      <c r="BR225" s="8">
        <f ca="1">IF(Table2[[#This Row],[Column4]]="agriculture",Table2[[#This Row],[Column15]],0)</f>
        <v>0</v>
      </c>
      <c r="BS225" s="8">
        <f ca="1">IF(Table2[[#This Row],[Column4]]="IT",Table2[[#This Row],[Column15]],0)</f>
        <v>0</v>
      </c>
      <c r="BT225" s="8">
        <f ca="1">IF(Table2[[#This Row],[Column4]]="construction",Table2[[#This Row],[Column15]],0)</f>
        <v>0</v>
      </c>
      <c r="BU225" s="9">
        <f ca="1">IF(Table2[[#This Row],[Column4]]="General work",Table2[[#This Row],[Column15]],0)</f>
        <v>0</v>
      </c>
      <c r="BV225" s="19">
        <f ca="1">IF(Table2[[#This Row],[Column27]]&gt;Table2[[#This Row],[Column15]],1,0)</f>
        <v>1</v>
      </c>
      <c r="CC225" s="19">
        <f ca="1">IF(Table2[[#This Row],[Column28]]&gt;$CD$6,Table2[[#This Row],[Column2]],0)</f>
        <v>0</v>
      </c>
    </row>
    <row r="226" spans="2:81" x14ac:dyDescent="0.35">
      <c r="B226">
        <f t="shared" ca="1" si="61"/>
        <v>2</v>
      </c>
      <c r="C226" t="str">
        <f ca="1">IF(B225=1,"men","women")</f>
        <v>men</v>
      </c>
      <c r="D226">
        <f t="shared" ca="1" si="63"/>
        <v>39</v>
      </c>
      <c r="E226">
        <f t="shared" ca="1" si="64"/>
        <v>3</v>
      </c>
      <c r="F226" t="str">
        <f ca="1">VLOOKUP(E226,$K$4:$L$10,2)</f>
        <v>teaching</v>
      </c>
      <c r="G226">
        <f t="shared" ca="1" si="65"/>
        <v>3</v>
      </c>
      <c r="H226" t="str">
        <f ca="1">VLOOKUP(G226,$N$4:$O$9,2)</f>
        <v>university</v>
      </c>
      <c r="I226">
        <f t="shared" ca="1" si="66"/>
        <v>4</v>
      </c>
      <c r="J226">
        <f t="shared" ca="1" si="62"/>
        <v>2</v>
      </c>
      <c r="Q226">
        <f t="shared" ca="1" si="67"/>
        <v>63103</v>
      </c>
      <c r="R226">
        <f t="shared" ca="1" si="68"/>
        <v>3</v>
      </c>
      <c r="S226" t="str">
        <f ca="1">VLOOKUP(R226,$Y$7:$Z$20,2)</f>
        <v>maharashtra</v>
      </c>
      <c r="T226">
        <f t="shared" ca="1" si="72"/>
        <v>189309</v>
      </c>
      <c r="U226">
        <f t="shared" ca="1" si="69"/>
        <v>154271.39586246334</v>
      </c>
      <c r="V226">
        <f t="shared" ca="1" si="73"/>
        <v>57432.252510276914</v>
      </c>
      <c r="W226">
        <f t="shared" ca="1" si="70"/>
        <v>52869</v>
      </c>
      <c r="X226">
        <f t="shared" ca="1" si="74"/>
        <v>85557.026433201972</v>
      </c>
      <c r="AA226">
        <f t="shared" ca="1" si="75"/>
        <v>91759.695472305291</v>
      </c>
      <c r="AB226">
        <f t="shared" ca="1" si="76"/>
        <v>338500.94798258221</v>
      </c>
      <c r="AC226">
        <f t="shared" ca="1" si="77"/>
        <v>292697.42229566531</v>
      </c>
      <c r="AD226">
        <f t="shared" ca="1" si="78"/>
        <v>45803.525686916895</v>
      </c>
      <c r="AF226" s="7">
        <f ca="1">IF(Table2[[#This Row],[Column1]]="men",1,0)</f>
        <v>1</v>
      </c>
      <c r="AG226" s="8">
        <f ca="1">IF(Table2[[#This Row],[Column1]]="women",1,0)</f>
        <v>0</v>
      </c>
      <c r="AH226" s="8"/>
      <c r="AI226" s="8"/>
      <c r="AJ226" s="9"/>
      <c r="AM226" s="7">
        <f ca="1">IF(Table2[[#This Row],[Column4]]="teaching",1,0)</f>
        <v>1</v>
      </c>
      <c r="AN226" s="8">
        <f ca="1">IF(Table2[[#This Row],[Column4]]="health",1,0)</f>
        <v>0</v>
      </c>
      <c r="AO226" s="8">
        <f ca="1">IF(Table2[[#This Row],[Column4]]="agriculture",1,0)</f>
        <v>0</v>
      </c>
      <c r="AP226" s="8">
        <f ca="1">IF(Table2[[#This Row],[Column4]]="IT",1,0)</f>
        <v>0</v>
      </c>
      <c r="AQ226" s="8">
        <f ca="1">IF(Table2[[#This Row],[Column4]]="construction",1,0)</f>
        <v>0</v>
      </c>
      <c r="AR226" s="8">
        <f ca="1">IF(Table2[[#This Row],[Column4]]="General work",1,0)</f>
        <v>0</v>
      </c>
      <c r="AS226" s="9"/>
      <c r="AU226" s="17">
        <f ca="1">Table2[[#This Row],[Column20]]/Table2[[#This Row],[Column8]]</f>
        <v>28716.126255138457</v>
      </c>
      <c r="AW226" s="19">
        <f ca="1">IF(Table2[[#This Row],[Column27]]&gt;$AX$7,1,0)</f>
        <v>1</v>
      </c>
      <c r="AY226" s="21">
        <f ca="1">Table2[[#This Row],[Column19]]/Table2[[#This Row],[Column18]]</f>
        <v>0.81491844477792041</v>
      </c>
      <c r="AZ226" s="7">
        <f t="shared" ca="1" si="71"/>
        <v>0</v>
      </c>
      <c r="BA226" s="8"/>
      <c r="BB226" s="7">
        <f ca="1">IF(Table2[[#This Row],[Column17]]="bihar",Table2[[#This Row],[Column15]],0)</f>
        <v>0</v>
      </c>
      <c r="BC226" s="8">
        <f ca="1">IF(Table2[[#This Row],[Column17]]="UP",Table2[[#This Row],[Column15]],0)</f>
        <v>0</v>
      </c>
      <c r="BD226" s="8">
        <f ca="1">IF(Table2[[#This Row],[Column17]]="maharashtra",Table2[[#This Row],[Column15]],0)</f>
        <v>63103</v>
      </c>
      <c r="BE226" s="8">
        <f ca="1">IF(Table2[[#This Row],[Column17]]="telangana",Table2[[#This Row],[Column15]],0)</f>
        <v>0</v>
      </c>
      <c r="BF226" s="8">
        <f ca="1">IF(Table2[[#This Row],[Column17]]="delhi",Table2[[#This Row],[Column15]],0)</f>
        <v>0</v>
      </c>
      <c r="BG226" s="8">
        <f ca="1">IF(Table2[[#This Row],[Column17]]="goa",Table2[[#This Row],[Column15]],0)</f>
        <v>0</v>
      </c>
      <c r="BH226" s="8">
        <f ca="1">IF(Table2[[#This Row],[Column17]]="kolkata",Table2[[#This Row],[Column15]],0)</f>
        <v>0</v>
      </c>
      <c r="BI226" s="8">
        <f ca="1">IF(Table2[[#This Row],[Column17]]="patna",Table2[[#This Row],[Column15]],0)</f>
        <v>0</v>
      </c>
      <c r="BJ226" s="8">
        <f ca="1">IF(Table2[[#This Row],[Column17]]="simultala",Table2[[#This Row],[Column15]],0)</f>
        <v>0</v>
      </c>
      <c r="BK226" s="8">
        <f ca="1">IF(Table2[[#This Row],[Column17]]="panji",Table2[[#This Row],[Column15]],0)</f>
        <v>0</v>
      </c>
      <c r="BL226" s="8">
        <f ca="1">IF(Table2[[#This Row],[Column17]]="bangalore",Table2[[#This Row],[Column15]],0)</f>
        <v>0</v>
      </c>
      <c r="BM226" s="8">
        <f ca="1">IF(Table2[[#This Row],[Column17]]="florida",Table2[[#This Row],[Column15]],0)</f>
        <v>0</v>
      </c>
      <c r="BN226" s="8">
        <f ca="1">IF(Table2[[#This Row],[Column17]]="valmikinagar",Table2[[#This Row],[Column15]],0)</f>
        <v>0</v>
      </c>
      <c r="BO226" s="9">
        <f ca="1">IF(Table2[[#This Row],[Column17]]="gopalganj",Table2[[#This Row],[Column15]],0)</f>
        <v>0</v>
      </c>
      <c r="BP226" s="7">
        <f ca="1">IF(Table2[[#This Row],[Column4]]="teaching",Table2[[#This Row],[Column15]],0)</f>
        <v>63103</v>
      </c>
      <c r="BQ226" s="8">
        <f ca="1">IF(Table2[[#This Row],[Column4]]="health",Table2[[#This Row],[Column15]],0)</f>
        <v>0</v>
      </c>
      <c r="BR226" s="8">
        <f ca="1">IF(Table2[[#This Row],[Column4]]="agriculture",Table2[[#This Row],[Column15]],0)</f>
        <v>0</v>
      </c>
      <c r="BS226" s="8">
        <f ca="1">IF(Table2[[#This Row],[Column4]]="IT",Table2[[#This Row],[Column15]],0)</f>
        <v>0</v>
      </c>
      <c r="BT226" s="8">
        <f ca="1">IF(Table2[[#This Row],[Column4]]="construction",Table2[[#This Row],[Column15]],0)</f>
        <v>0</v>
      </c>
      <c r="BU226" s="9">
        <f ca="1">IF(Table2[[#This Row],[Column4]]="General work",Table2[[#This Row],[Column15]],0)</f>
        <v>0</v>
      </c>
      <c r="BV226" s="19">
        <f ca="1">IF(Table2[[#This Row],[Column27]]&gt;Table2[[#This Row],[Column15]],1,0)</f>
        <v>1</v>
      </c>
      <c r="CC226" s="19">
        <f ca="1">IF(Table2[[#This Row],[Column28]]&gt;$CD$6,Table2[[#This Row],[Column2]],0)</f>
        <v>39</v>
      </c>
    </row>
    <row r="227" spans="2:81" x14ac:dyDescent="0.35">
      <c r="B227">
        <f t="shared" ca="1" si="61"/>
        <v>1</v>
      </c>
      <c r="C227" t="str">
        <f ca="1">IF(B226=1,"men","women")</f>
        <v>women</v>
      </c>
      <c r="D227">
        <f t="shared" ca="1" si="63"/>
        <v>39</v>
      </c>
      <c r="E227">
        <f t="shared" ca="1" si="64"/>
        <v>3</v>
      </c>
      <c r="F227" t="str">
        <f ca="1">VLOOKUP(E227,$K$4:$L$10,2)</f>
        <v>teaching</v>
      </c>
      <c r="G227">
        <f t="shared" ca="1" si="65"/>
        <v>5</v>
      </c>
      <c r="H227" t="str">
        <f ca="1">VLOOKUP(G227,$N$4:$O$9,2)</f>
        <v>other</v>
      </c>
      <c r="I227">
        <f t="shared" ca="1" si="66"/>
        <v>3</v>
      </c>
      <c r="J227">
        <f t="shared" ca="1" si="62"/>
        <v>1</v>
      </c>
      <c r="Q227">
        <f t="shared" ca="1" si="67"/>
        <v>34091</v>
      </c>
      <c r="R227">
        <f t="shared" ca="1" si="68"/>
        <v>6</v>
      </c>
      <c r="S227" t="str">
        <f ca="1">VLOOKUP(R227,$Y$7:$Z$20,2)</f>
        <v>goa</v>
      </c>
      <c r="T227">
        <f t="shared" ca="1" si="72"/>
        <v>170455</v>
      </c>
      <c r="U227">
        <f t="shared" ca="1" si="69"/>
        <v>151701.86559646623</v>
      </c>
      <c r="V227">
        <f t="shared" ca="1" si="73"/>
        <v>22505.179124808776</v>
      </c>
      <c r="W227">
        <f t="shared" ca="1" si="70"/>
        <v>401</v>
      </c>
      <c r="X227">
        <f t="shared" ca="1" si="74"/>
        <v>52101.611245202541</v>
      </c>
      <c r="AA227">
        <f t="shared" ca="1" si="75"/>
        <v>38556.068357959739</v>
      </c>
      <c r="AB227">
        <f t="shared" ca="1" si="76"/>
        <v>231516.24748276852</v>
      </c>
      <c r="AC227">
        <f t="shared" ca="1" si="77"/>
        <v>204204.47684166877</v>
      </c>
      <c r="AD227">
        <f t="shared" ca="1" si="78"/>
        <v>27311.770641099749</v>
      </c>
      <c r="AF227" s="7">
        <f ca="1">IF(Table2[[#This Row],[Column1]]="men",1,0)</f>
        <v>0</v>
      </c>
      <c r="AG227" s="8">
        <f ca="1">IF(Table2[[#This Row],[Column1]]="women",1,0)</f>
        <v>1</v>
      </c>
      <c r="AH227" s="8"/>
      <c r="AI227" s="8"/>
      <c r="AJ227" s="9"/>
      <c r="AM227" s="7">
        <f ca="1">IF(Table2[[#This Row],[Column4]]="teaching",1,0)</f>
        <v>1</v>
      </c>
      <c r="AN227" s="8">
        <f ca="1">IF(Table2[[#This Row],[Column4]]="health",1,0)</f>
        <v>0</v>
      </c>
      <c r="AO227" s="8">
        <f ca="1">IF(Table2[[#This Row],[Column4]]="agriculture",1,0)</f>
        <v>0</v>
      </c>
      <c r="AP227" s="8">
        <f ca="1">IF(Table2[[#This Row],[Column4]]="IT",1,0)</f>
        <v>0</v>
      </c>
      <c r="AQ227" s="8">
        <f ca="1">IF(Table2[[#This Row],[Column4]]="construction",1,0)</f>
        <v>0</v>
      </c>
      <c r="AR227" s="8">
        <f ca="1">IF(Table2[[#This Row],[Column4]]="General work",1,0)</f>
        <v>0</v>
      </c>
      <c r="AS227" s="9"/>
      <c r="AU227" s="17">
        <f ca="1">Table2[[#This Row],[Column20]]/Table2[[#This Row],[Column8]]</f>
        <v>22505.179124808776</v>
      </c>
      <c r="AW227" s="19">
        <f ca="1">IF(Table2[[#This Row],[Column27]]&gt;$AX$7,1,0)</f>
        <v>1</v>
      </c>
      <c r="AY227" s="21">
        <f ca="1">Table2[[#This Row],[Column19]]/Table2[[#This Row],[Column18]]</f>
        <v>0.8899819048808556</v>
      </c>
      <c r="AZ227" s="7">
        <f t="shared" ca="1" si="71"/>
        <v>0</v>
      </c>
      <c r="BA227" s="8"/>
      <c r="BB227" s="7">
        <f ca="1">IF(Table2[[#This Row],[Column17]]="bihar",Table2[[#This Row],[Column15]],0)</f>
        <v>0</v>
      </c>
      <c r="BC227" s="8">
        <f ca="1">IF(Table2[[#This Row],[Column17]]="UP",Table2[[#This Row],[Column15]],0)</f>
        <v>0</v>
      </c>
      <c r="BD227" s="8">
        <f ca="1">IF(Table2[[#This Row],[Column17]]="maharashtra",Table2[[#This Row],[Column15]],0)</f>
        <v>0</v>
      </c>
      <c r="BE227" s="8">
        <f ca="1">IF(Table2[[#This Row],[Column17]]="telangana",Table2[[#This Row],[Column15]],0)</f>
        <v>0</v>
      </c>
      <c r="BF227" s="8">
        <f ca="1">IF(Table2[[#This Row],[Column17]]="delhi",Table2[[#This Row],[Column15]],0)</f>
        <v>0</v>
      </c>
      <c r="BG227" s="8">
        <f ca="1">IF(Table2[[#This Row],[Column17]]="goa",Table2[[#This Row],[Column15]],0)</f>
        <v>34091</v>
      </c>
      <c r="BH227" s="8">
        <f ca="1">IF(Table2[[#This Row],[Column17]]="kolkata",Table2[[#This Row],[Column15]],0)</f>
        <v>0</v>
      </c>
      <c r="BI227" s="8">
        <f ca="1">IF(Table2[[#This Row],[Column17]]="patna",Table2[[#This Row],[Column15]],0)</f>
        <v>0</v>
      </c>
      <c r="BJ227" s="8">
        <f ca="1">IF(Table2[[#This Row],[Column17]]="simultala",Table2[[#This Row],[Column15]],0)</f>
        <v>0</v>
      </c>
      <c r="BK227" s="8">
        <f ca="1">IF(Table2[[#This Row],[Column17]]="panji",Table2[[#This Row],[Column15]],0)</f>
        <v>0</v>
      </c>
      <c r="BL227" s="8">
        <f ca="1">IF(Table2[[#This Row],[Column17]]="bangalore",Table2[[#This Row],[Column15]],0)</f>
        <v>0</v>
      </c>
      <c r="BM227" s="8">
        <f ca="1">IF(Table2[[#This Row],[Column17]]="florida",Table2[[#This Row],[Column15]],0)</f>
        <v>0</v>
      </c>
      <c r="BN227" s="8">
        <f ca="1">IF(Table2[[#This Row],[Column17]]="valmikinagar",Table2[[#This Row],[Column15]],0)</f>
        <v>0</v>
      </c>
      <c r="BO227" s="9">
        <f ca="1">IF(Table2[[#This Row],[Column17]]="gopalganj",Table2[[#This Row],[Column15]],0)</f>
        <v>0</v>
      </c>
      <c r="BP227" s="7">
        <f ca="1">IF(Table2[[#This Row],[Column4]]="teaching",Table2[[#This Row],[Column15]],0)</f>
        <v>34091</v>
      </c>
      <c r="BQ227" s="8">
        <f ca="1">IF(Table2[[#This Row],[Column4]]="health",Table2[[#This Row],[Column15]],0)</f>
        <v>0</v>
      </c>
      <c r="BR227" s="8">
        <f ca="1">IF(Table2[[#This Row],[Column4]]="agriculture",Table2[[#This Row],[Column15]],0)</f>
        <v>0</v>
      </c>
      <c r="BS227" s="8">
        <f ca="1">IF(Table2[[#This Row],[Column4]]="IT",Table2[[#This Row],[Column15]],0)</f>
        <v>0</v>
      </c>
      <c r="BT227" s="8">
        <f ca="1">IF(Table2[[#This Row],[Column4]]="construction",Table2[[#This Row],[Column15]],0)</f>
        <v>0</v>
      </c>
      <c r="BU227" s="9">
        <f ca="1">IF(Table2[[#This Row],[Column4]]="General work",Table2[[#This Row],[Column15]],0)</f>
        <v>0</v>
      </c>
      <c r="BV227" s="19">
        <f ca="1">IF(Table2[[#This Row],[Column27]]&gt;Table2[[#This Row],[Column15]],1,0)</f>
        <v>1</v>
      </c>
      <c r="CC227" s="19">
        <f ca="1">IF(Table2[[#This Row],[Column28]]&gt;$CD$6,Table2[[#This Row],[Column2]],0)</f>
        <v>39</v>
      </c>
    </row>
    <row r="228" spans="2:81" x14ac:dyDescent="0.35">
      <c r="B228">
        <f t="shared" ca="1" si="61"/>
        <v>1</v>
      </c>
      <c r="C228" t="str">
        <f ca="1">IF(B227=1,"men","women")</f>
        <v>men</v>
      </c>
      <c r="D228">
        <f t="shared" ca="1" si="63"/>
        <v>36</v>
      </c>
      <c r="E228">
        <f t="shared" ca="1" si="64"/>
        <v>6</v>
      </c>
      <c r="F228" t="str">
        <f ca="1">VLOOKUP(E228,$K$4:$L$10,2)</f>
        <v>agriculture</v>
      </c>
      <c r="G228">
        <f t="shared" ca="1" si="65"/>
        <v>2</v>
      </c>
      <c r="H228" t="str">
        <f ca="1">VLOOKUP(G228,$N$4:$O$9,2)</f>
        <v>college</v>
      </c>
      <c r="I228">
        <f t="shared" ca="1" si="66"/>
        <v>4</v>
      </c>
      <c r="J228">
        <f t="shared" ca="1" si="62"/>
        <v>1</v>
      </c>
      <c r="Q228">
        <f t="shared" ca="1" si="67"/>
        <v>49065</v>
      </c>
      <c r="R228">
        <f t="shared" ca="1" si="68"/>
        <v>11</v>
      </c>
      <c r="S228" t="str">
        <f ca="1">VLOOKUP(R228,$Y$7:$Z$20,2)</f>
        <v>bangalore</v>
      </c>
      <c r="T228">
        <f t="shared" ca="1" si="72"/>
        <v>196260</v>
      </c>
      <c r="U228">
        <f t="shared" ca="1" si="69"/>
        <v>106593.43461636823</v>
      </c>
      <c r="V228">
        <f t="shared" ca="1" si="73"/>
        <v>17998.04444786251</v>
      </c>
      <c r="W228">
        <f t="shared" ca="1" si="70"/>
        <v>9012</v>
      </c>
      <c r="X228">
        <f t="shared" ca="1" si="74"/>
        <v>29521.367125962701</v>
      </c>
      <c r="AA228">
        <f t="shared" ca="1" si="75"/>
        <v>48615.781832128923</v>
      </c>
      <c r="AB228">
        <f t="shared" ca="1" si="76"/>
        <v>262873.82627999142</v>
      </c>
      <c r="AC228">
        <f t="shared" ca="1" si="77"/>
        <v>145126.80174233095</v>
      </c>
      <c r="AD228">
        <f t="shared" ca="1" si="78"/>
        <v>117747.02453766047</v>
      </c>
      <c r="AF228" s="7">
        <f ca="1">IF(Table2[[#This Row],[Column1]]="men",1,0)</f>
        <v>1</v>
      </c>
      <c r="AG228" s="8">
        <f ca="1">IF(Table2[[#This Row],[Column1]]="women",1,0)</f>
        <v>0</v>
      </c>
      <c r="AH228" s="8"/>
      <c r="AI228" s="8"/>
      <c r="AJ228" s="9"/>
      <c r="AM228" s="7">
        <f ca="1">IF(Table2[[#This Row],[Column4]]="teaching",1,0)</f>
        <v>0</v>
      </c>
      <c r="AN228" s="8">
        <f ca="1">IF(Table2[[#This Row],[Column4]]="health",1,0)</f>
        <v>0</v>
      </c>
      <c r="AO228" s="8">
        <f ca="1">IF(Table2[[#This Row],[Column4]]="agriculture",1,0)</f>
        <v>1</v>
      </c>
      <c r="AP228" s="8">
        <f ca="1">IF(Table2[[#This Row],[Column4]]="IT",1,0)</f>
        <v>0</v>
      </c>
      <c r="AQ228" s="8">
        <f ca="1">IF(Table2[[#This Row],[Column4]]="construction",1,0)</f>
        <v>0</v>
      </c>
      <c r="AR228" s="8">
        <f ca="1">IF(Table2[[#This Row],[Column4]]="General work",1,0)</f>
        <v>0</v>
      </c>
      <c r="AS228" s="9"/>
      <c r="AU228" s="17">
        <f ca="1">Table2[[#This Row],[Column20]]/Table2[[#This Row],[Column8]]</f>
        <v>17998.04444786251</v>
      </c>
      <c r="AW228" s="19">
        <f ca="1">IF(Table2[[#This Row],[Column27]]&gt;$AX$7,1,0)</f>
        <v>1</v>
      </c>
      <c r="AY228" s="21">
        <f ca="1">Table2[[#This Row],[Column19]]/Table2[[#This Row],[Column18]]</f>
        <v>0.54312358410459716</v>
      </c>
      <c r="AZ228" s="7">
        <f t="shared" ca="1" si="71"/>
        <v>0</v>
      </c>
      <c r="BA228" s="8"/>
      <c r="BB228" s="7">
        <f ca="1">IF(Table2[[#This Row],[Column17]]="bihar",Table2[[#This Row],[Column15]],0)</f>
        <v>0</v>
      </c>
      <c r="BC228" s="8">
        <f ca="1">IF(Table2[[#This Row],[Column17]]="UP",Table2[[#This Row],[Column15]],0)</f>
        <v>0</v>
      </c>
      <c r="BD228" s="8">
        <f ca="1">IF(Table2[[#This Row],[Column17]]="maharashtra",Table2[[#This Row],[Column15]],0)</f>
        <v>0</v>
      </c>
      <c r="BE228" s="8">
        <f ca="1">IF(Table2[[#This Row],[Column17]]="telangana",Table2[[#This Row],[Column15]],0)</f>
        <v>0</v>
      </c>
      <c r="BF228" s="8">
        <f ca="1">IF(Table2[[#This Row],[Column17]]="delhi",Table2[[#This Row],[Column15]],0)</f>
        <v>0</v>
      </c>
      <c r="BG228" s="8">
        <f ca="1">IF(Table2[[#This Row],[Column17]]="goa",Table2[[#This Row],[Column15]],0)</f>
        <v>0</v>
      </c>
      <c r="BH228" s="8">
        <f ca="1">IF(Table2[[#This Row],[Column17]]="kolkata",Table2[[#This Row],[Column15]],0)</f>
        <v>0</v>
      </c>
      <c r="BI228" s="8">
        <f ca="1">IF(Table2[[#This Row],[Column17]]="patna",Table2[[#This Row],[Column15]],0)</f>
        <v>0</v>
      </c>
      <c r="BJ228" s="8">
        <f ca="1">IF(Table2[[#This Row],[Column17]]="simultala",Table2[[#This Row],[Column15]],0)</f>
        <v>0</v>
      </c>
      <c r="BK228" s="8">
        <f ca="1">IF(Table2[[#This Row],[Column17]]="panji",Table2[[#This Row],[Column15]],0)</f>
        <v>0</v>
      </c>
      <c r="BL228" s="8">
        <f ca="1">IF(Table2[[#This Row],[Column17]]="bangalore",Table2[[#This Row],[Column15]],0)</f>
        <v>49065</v>
      </c>
      <c r="BM228" s="8">
        <f ca="1">IF(Table2[[#This Row],[Column17]]="florida",Table2[[#This Row],[Column15]],0)</f>
        <v>0</v>
      </c>
      <c r="BN228" s="8">
        <f ca="1">IF(Table2[[#This Row],[Column17]]="valmikinagar",Table2[[#This Row],[Column15]],0)</f>
        <v>0</v>
      </c>
      <c r="BO228" s="9">
        <f ca="1">IF(Table2[[#This Row],[Column17]]="gopalganj",Table2[[#This Row],[Column15]],0)</f>
        <v>0</v>
      </c>
      <c r="BP228" s="7">
        <f ca="1">IF(Table2[[#This Row],[Column4]]="teaching",Table2[[#This Row],[Column15]],0)</f>
        <v>0</v>
      </c>
      <c r="BQ228" s="8">
        <f ca="1">IF(Table2[[#This Row],[Column4]]="health",Table2[[#This Row],[Column15]],0)</f>
        <v>0</v>
      </c>
      <c r="BR228" s="8">
        <f ca="1">IF(Table2[[#This Row],[Column4]]="agriculture",Table2[[#This Row],[Column15]],0)</f>
        <v>49065</v>
      </c>
      <c r="BS228" s="8">
        <f ca="1">IF(Table2[[#This Row],[Column4]]="IT",Table2[[#This Row],[Column15]],0)</f>
        <v>0</v>
      </c>
      <c r="BT228" s="8">
        <f ca="1">IF(Table2[[#This Row],[Column4]]="construction",Table2[[#This Row],[Column15]],0)</f>
        <v>0</v>
      </c>
      <c r="BU228" s="9">
        <f ca="1">IF(Table2[[#This Row],[Column4]]="General work",Table2[[#This Row],[Column15]],0)</f>
        <v>0</v>
      </c>
      <c r="BV228" s="19">
        <f ca="1">IF(Table2[[#This Row],[Column27]]&gt;Table2[[#This Row],[Column15]],1,0)</f>
        <v>1</v>
      </c>
      <c r="CC228" s="19">
        <f ca="1">IF(Table2[[#This Row],[Column28]]&gt;$CD$6,Table2[[#This Row],[Column2]],0)</f>
        <v>36</v>
      </c>
    </row>
    <row r="229" spans="2:81" x14ac:dyDescent="0.35">
      <c r="B229">
        <f t="shared" ca="1" si="61"/>
        <v>1</v>
      </c>
      <c r="C229" t="str">
        <f ca="1">IF(B228=1,"men","women")</f>
        <v>men</v>
      </c>
      <c r="D229">
        <f t="shared" ca="1" si="63"/>
        <v>45</v>
      </c>
      <c r="E229">
        <f t="shared" ca="1" si="64"/>
        <v>3</v>
      </c>
      <c r="F229" t="str">
        <f ca="1">VLOOKUP(E229,$K$4:$L$10,2)</f>
        <v>teaching</v>
      </c>
      <c r="G229">
        <f t="shared" ca="1" si="65"/>
        <v>5</v>
      </c>
      <c r="H229" t="str">
        <f ca="1">VLOOKUP(G229,$N$4:$O$9,2)</f>
        <v>other</v>
      </c>
      <c r="I229">
        <f t="shared" ca="1" si="66"/>
        <v>2</v>
      </c>
      <c r="J229">
        <f t="shared" ca="1" si="62"/>
        <v>2</v>
      </c>
      <c r="Q229">
        <f t="shared" ca="1" si="67"/>
        <v>44911</v>
      </c>
      <c r="R229">
        <f t="shared" ca="1" si="68"/>
        <v>2</v>
      </c>
      <c r="S229" t="str">
        <f ca="1">VLOOKUP(R229,$Y$7:$Z$20,2)</f>
        <v>up</v>
      </c>
      <c r="T229">
        <f t="shared" ca="1" si="72"/>
        <v>269466</v>
      </c>
      <c r="U229">
        <f t="shared" ca="1" si="69"/>
        <v>90893.106599361607</v>
      </c>
      <c r="V229">
        <f t="shared" ca="1" si="73"/>
        <v>2092.3761049376385</v>
      </c>
      <c r="W229">
        <f t="shared" ca="1" si="70"/>
        <v>1178</v>
      </c>
      <c r="X229">
        <f t="shared" ca="1" si="74"/>
        <v>12887.725345811665</v>
      </c>
      <c r="AA229">
        <f t="shared" ca="1" si="75"/>
        <v>50118.343982453618</v>
      </c>
      <c r="AB229">
        <f t="shared" ca="1" si="76"/>
        <v>321676.72008739127</v>
      </c>
      <c r="AC229">
        <f t="shared" ca="1" si="77"/>
        <v>104958.83194517327</v>
      </c>
      <c r="AD229">
        <f t="shared" ca="1" si="78"/>
        <v>216717.888142218</v>
      </c>
      <c r="AF229" s="7">
        <f ca="1">IF(Table2[[#This Row],[Column1]]="men",1,0)</f>
        <v>1</v>
      </c>
      <c r="AG229" s="8">
        <f ca="1">IF(Table2[[#This Row],[Column1]]="women",1,0)</f>
        <v>0</v>
      </c>
      <c r="AH229" s="8"/>
      <c r="AI229" s="8"/>
      <c r="AJ229" s="9"/>
      <c r="AM229" s="7">
        <f ca="1">IF(Table2[[#This Row],[Column4]]="teaching",1,0)</f>
        <v>1</v>
      </c>
      <c r="AN229" s="8">
        <f ca="1">IF(Table2[[#This Row],[Column4]]="health",1,0)</f>
        <v>0</v>
      </c>
      <c r="AO229" s="8">
        <f ca="1">IF(Table2[[#This Row],[Column4]]="agriculture",1,0)</f>
        <v>0</v>
      </c>
      <c r="AP229" s="8">
        <f ca="1">IF(Table2[[#This Row],[Column4]]="IT",1,0)</f>
        <v>0</v>
      </c>
      <c r="AQ229" s="8">
        <f ca="1">IF(Table2[[#This Row],[Column4]]="construction",1,0)</f>
        <v>0</v>
      </c>
      <c r="AR229" s="8">
        <f ca="1">IF(Table2[[#This Row],[Column4]]="General work",1,0)</f>
        <v>0</v>
      </c>
      <c r="AS229" s="9"/>
      <c r="AU229" s="17">
        <f ca="1">Table2[[#This Row],[Column20]]/Table2[[#This Row],[Column8]]</f>
        <v>1046.1880524688193</v>
      </c>
      <c r="AW229" s="19">
        <f ca="1">IF(Table2[[#This Row],[Column27]]&gt;$AX$7,1,0)</f>
        <v>1</v>
      </c>
      <c r="AY229" s="21">
        <f ca="1">Table2[[#This Row],[Column19]]/Table2[[#This Row],[Column18]]</f>
        <v>0.33730825632681527</v>
      </c>
      <c r="AZ229" s="7">
        <f t="shared" ca="1" si="71"/>
        <v>0</v>
      </c>
      <c r="BA229" s="8"/>
      <c r="BB229" s="7">
        <f ca="1">IF(Table2[[#This Row],[Column17]]="bihar",Table2[[#This Row],[Column15]],0)</f>
        <v>0</v>
      </c>
      <c r="BC229" s="8">
        <f ca="1">IF(Table2[[#This Row],[Column17]]="UP",Table2[[#This Row],[Column15]],0)</f>
        <v>44911</v>
      </c>
      <c r="BD229" s="8">
        <f ca="1">IF(Table2[[#This Row],[Column17]]="maharashtra",Table2[[#This Row],[Column15]],0)</f>
        <v>0</v>
      </c>
      <c r="BE229" s="8">
        <f ca="1">IF(Table2[[#This Row],[Column17]]="telangana",Table2[[#This Row],[Column15]],0)</f>
        <v>0</v>
      </c>
      <c r="BF229" s="8">
        <f ca="1">IF(Table2[[#This Row],[Column17]]="delhi",Table2[[#This Row],[Column15]],0)</f>
        <v>0</v>
      </c>
      <c r="BG229" s="8">
        <f ca="1">IF(Table2[[#This Row],[Column17]]="goa",Table2[[#This Row],[Column15]],0)</f>
        <v>0</v>
      </c>
      <c r="BH229" s="8">
        <f ca="1">IF(Table2[[#This Row],[Column17]]="kolkata",Table2[[#This Row],[Column15]],0)</f>
        <v>0</v>
      </c>
      <c r="BI229" s="8">
        <f ca="1">IF(Table2[[#This Row],[Column17]]="patna",Table2[[#This Row],[Column15]],0)</f>
        <v>0</v>
      </c>
      <c r="BJ229" s="8">
        <f ca="1">IF(Table2[[#This Row],[Column17]]="simultala",Table2[[#This Row],[Column15]],0)</f>
        <v>0</v>
      </c>
      <c r="BK229" s="8">
        <f ca="1">IF(Table2[[#This Row],[Column17]]="panji",Table2[[#This Row],[Column15]],0)</f>
        <v>0</v>
      </c>
      <c r="BL229" s="8">
        <f ca="1">IF(Table2[[#This Row],[Column17]]="bangalore",Table2[[#This Row],[Column15]],0)</f>
        <v>0</v>
      </c>
      <c r="BM229" s="8">
        <f ca="1">IF(Table2[[#This Row],[Column17]]="florida",Table2[[#This Row],[Column15]],0)</f>
        <v>0</v>
      </c>
      <c r="BN229" s="8">
        <f ca="1">IF(Table2[[#This Row],[Column17]]="valmikinagar",Table2[[#This Row],[Column15]],0)</f>
        <v>0</v>
      </c>
      <c r="BO229" s="9">
        <f ca="1">IF(Table2[[#This Row],[Column17]]="gopalganj",Table2[[#This Row],[Column15]],0)</f>
        <v>0</v>
      </c>
      <c r="BP229" s="7">
        <f ca="1">IF(Table2[[#This Row],[Column4]]="teaching",Table2[[#This Row],[Column15]],0)</f>
        <v>44911</v>
      </c>
      <c r="BQ229" s="8">
        <f ca="1">IF(Table2[[#This Row],[Column4]]="health",Table2[[#This Row],[Column15]],0)</f>
        <v>0</v>
      </c>
      <c r="BR229" s="8">
        <f ca="1">IF(Table2[[#This Row],[Column4]]="agriculture",Table2[[#This Row],[Column15]],0)</f>
        <v>0</v>
      </c>
      <c r="BS229" s="8">
        <f ca="1">IF(Table2[[#This Row],[Column4]]="IT",Table2[[#This Row],[Column15]],0)</f>
        <v>0</v>
      </c>
      <c r="BT229" s="8">
        <f ca="1">IF(Table2[[#This Row],[Column4]]="construction",Table2[[#This Row],[Column15]],0)</f>
        <v>0</v>
      </c>
      <c r="BU229" s="9">
        <f ca="1">IF(Table2[[#This Row],[Column4]]="General work",Table2[[#This Row],[Column15]],0)</f>
        <v>0</v>
      </c>
      <c r="BV229" s="19">
        <f ca="1">IF(Table2[[#This Row],[Column27]]&gt;Table2[[#This Row],[Column15]],1,0)</f>
        <v>1</v>
      </c>
      <c r="CC229" s="19">
        <f ca="1">IF(Table2[[#This Row],[Column28]]&gt;$CD$6,Table2[[#This Row],[Column2]],0)</f>
        <v>45</v>
      </c>
    </row>
    <row r="230" spans="2:81" x14ac:dyDescent="0.35">
      <c r="B230">
        <f t="shared" ca="1" si="61"/>
        <v>1</v>
      </c>
      <c r="C230" t="str">
        <f ca="1">IF(B229=1,"men","women")</f>
        <v>men</v>
      </c>
      <c r="D230">
        <f t="shared" ca="1" si="63"/>
        <v>37</v>
      </c>
      <c r="E230">
        <f t="shared" ca="1" si="64"/>
        <v>3</v>
      </c>
      <c r="F230" t="str">
        <f ca="1">VLOOKUP(E230,$K$4:$L$10,2)</f>
        <v>teaching</v>
      </c>
      <c r="G230">
        <f t="shared" ca="1" si="65"/>
        <v>2</v>
      </c>
      <c r="H230" t="str">
        <f ca="1">VLOOKUP(G230,$N$4:$O$9,2)</f>
        <v>college</v>
      </c>
      <c r="I230">
        <f t="shared" ca="1" si="66"/>
        <v>2</v>
      </c>
      <c r="J230">
        <f t="shared" ca="1" si="62"/>
        <v>2</v>
      </c>
      <c r="Q230">
        <f t="shared" ca="1" si="67"/>
        <v>44918</v>
      </c>
      <c r="R230">
        <f t="shared" ca="1" si="68"/>
        <v>4</v>
      </c>
      <c r="S230" t="str">
        <f ca="1">VLOOKUP(R230,$Y$7:$Z$20,2)</f>
        <v>telangana</v>
      </c>
      <c r="T230">
        <f t="shared" ca="1" si="72"/>
        <v>134754</v>
      </c>
      <c r="U230">
        <f t="shared" ca="1" si="69"/>
        <v>37969.676823076537</v>
      </c>
      <c r="V230">
        <f t="shared" ca="1" si="73"/>
        <v>71271.607828375971</v>
      </c>
      <c r="W230">
        <f t="shared" ca="1" si="70"/>
        <v>32048</v>
      </c>
      <c r="X230">
        <f t="shared" ca="1" si="74"/>
        <v>34098.812577895202</v>
      </c>
      <c r="AA230">
        <f t="shared" ca="1" si="75"/>
        <v>48970.831893226888</v>
      </c>
      <c r="AB230">
        <f t="shared" ca="1" si="76"/>
        <v>254996.43972160286</v>
      </c>
      <c r="AC230">
        <f t="shared" ca="1" si="77"/>
        <v>104116.48940097174</v>
      </c>
      <c r="AD230">
        <f t="shared" ca="1" si="78"/>
        <v>150879.95032063112</v>
      </c>
      <c r="AF230" s="7">
        <f ca="1">IF(Table2[[#This Row],[Column1]]="men",1,0)</f>
        <v>1</v>
      </c>
      <c r="AG230" s="8">
        <f ca="1">IF(Table2[[#This Row],[Column1]]="women",1,0)</f>
        <v>0</v>
      </c>
      <c r="AH230" s="8"/>
      <c r="AI230" s="8"/>
      <c r="AJ230" s="9"/>
      <c r="AM230" s="7">
        <f ca="1">IF(Table2[[#This Row],[Column4]]="teaching",1,0)</f>
        <v>1</v>
      </c>
      <c r="AN230" s="8">
        <f ca="1">IF(Table2[[#This Row],[Column4]]="health",1,0)</f>
        <v>0</v>
      </c>
      <c r="AO230" s="8">
        <f ca="1">IF(Table2[[#This Row],[Column4]]="agriculture",1,0)</f>
        <v>0</v>
      </c>
      <c r="AP230" s="8">
        <f ca="1">IF(Table2[[#This Row],[Column4]]="IT",1,0)</f>
        <v>0</v>
      </c>
      <c r="AQ230" s="8">
        <f ca="1">IF(Table2[[#This Row],[Column4]]="construction",1,0)</f>
        <v>0</v>
      </c>
      <c r="AR230" s="8">
        <f ca="1">IF(Table2[[#This Row],[Column4]]="General work",1,0)</f>
        <v>0</v>
      </c>
      <c r="AS230" s="9"/>
      <c r="AU230" s="17">
        <f ca="1">Table2[[#This Row],[Column20]]/Table2[[#This Row],[Column8]]</f>
        <v>35635.803914187985</v>
      </c>
      <c r="AW230" s="19">
        <f ca="1">IF(Table2[[#This Row],[Column27]]&gt;$AX$7,1,0)</f>
        <v>1</v>
      </c>
      <c r="AY230" s="21">
        <f ca="1">Table2[[#This Row],[Column19]]/Table2[[#This Row],[Column18]]</f>
        <v>0.28177031348291359</v>
      </c>
      <c r="AZ230" s="7">
        <f t="shared" ca="1" si="71"/>
        <v>0</v>
      </c>
      <c r="BA230" s="8"/>
      <c r="BB230" s="7">
        <f ca="1">IF(Table2[[#This Row],[Column17]]="bihar",Table2[[#This Row],[Column15]],0)</f>
        <v>0</v>
      </c>
      <c r="BC230" s="8">
        <f ca="1">IF(Table2[[#This Row],[Column17]]="UP",Table2[[#This Row],[Column15]],0)</f>
        <v>0</v>
      </c>
      <c r="BD230" s="8">
        <f ca="1">IF(Table2[[#This Row],[Column17]]="maharashtra",Table2[[#This Row],[Column15]],0)</f>
        <v>0</v>
      </c>
      <c r="BE230" s="8">
        <f ca="1">IF(Table2[[#This Row],[Column17]]="telangana",Table2[[#This Row],[Column15]],0)</f>
        <v>44918</v>
      </c>
      <c r="BF230" s="8">
        <f ca="1">IF(Table2[[#This Row],[Column17]]="delhi",Table2[[#This Row],[Column15]],0)</f>
        <v>0</v>
      </c>
      <c r="BG230" s="8">
        <f ca="1">IF(Table2[[#This Row],[Column17]]="goa",Table2[[#This Row],[Column15]],0)</f>
        <v>0</v>
      </c>
      <c r="BH230" s="8">
        <f ca="1">IF(Table2[[#This Row],[Column17]]="kolkata",Table2[[#This Row],[Column15]],0)</f>
        <v>0</v>
      </c>
      <c r="BI230" s="8">
        <f ca="1">IF(Table2[[#This Row],[Column17]]="patna",Table2[[#This Row],[Column15]],0)</f>
        <v>0</v>
      </c>
      <c r="BJ230" s="8">
        <f ca="1">IF(Table2[[#This Row],[Column17]]="simultala",Table2[[#This Row],[Column15]],0)</f>
        <v>0</v>
      </c>
      <c r="BK230" s="8">
        <f ca="1">IF(Table2[[#This Row],[Column17]]="panji",Table2[[#This Row],[Column15]],0)</f>
        <v>0</v>
      </c>
      <c r="BL230" s="8">
        <f ca="1">IF(Table2[[#This Row],[Column17]]="bangalore",Table2[[#This Row],[Column15]],0)</f>
        <v>0</v>
      </c>
      <c r="BM230" s="8">
        <f ca="1">IF(Table2[[#This Row],[Column17]]="florida",Table2[[#This Row],[Column15]],0)</f>
        <v>0</v>
      </c>
      <c r="BN230" s="8">
        <f ca="1">IF(Table2[[#This Row],[Column17]]="valmikinagar",Table2[[#This Row],[Column15]],0)</f>
        <v>0</v>
      </c>
      <c r="BO230" s="9">
        <f ca="1">IF(Table2[[#This Row],[Column17]]="gopalganj",Table2[[#This Row],[Column15]],0)</f>
        <v>0</v>
      </c>
      <c r="BP230" s="7">
        <f ca="1">IF(Table2[[#This Row],[Column4]]="teaching",Table2[[#This Row],[Column15]],0)</f>
        <v>44918</v>
      </c>
      <c r="BQ230" s="8">
        <f ca="1">IF(Table2[[#This Row],[Column4]]="health",Table2[[#This Row],[Column15]],0)</f>
        <v>0</v>
      </c>
      <c r="BR230" s="8">
        <f ca="1">IF(Table2[[#This Row],[Column4]]="agriculture",Table2[[#This Row],[Column15]],0)</f>
        <v>0</v>
      </c>
      <c r="BS230" s="8">
        <f ca="1">IF(Table2[[#This Row],[Column4]]="IT",Table2[[#This Row],[Column15]],0)</f>
        <v>0</v>
      </c>
      <c r="BT230" s="8">
        <f ca="1">IF(Table2[[#This Row],[Column4]]="construction",Table2[[#This Row],[Column15]],0)</f>
        <v>0</v>
      </c>
      <c r="BU230" s="9">
        <f ca="1">IF(Table2[[#This Row],[Column4]]="General work",Table2[[#This Row],[Column15]],0)</f>
        <v>0</v>
      </c>
      <c r="BV230" s="19">
        <f ca="1">IF(Table2[[#This Row],[Column27]]&gt;Table2[[#This Row],[Column15]],1,0)</f>
        <v>1</v>
      </c>
      <c r="CC230" s="19">
        <f ca="1">IF(Table2[[#This Row],[Column28]]&gt;$CD$6,Table2[[#This Row],[Column2]],0)</f>
        <v>37</v>
      </c>
    </row>
    <row r="231" spans="2:81" x14ac:dyDescent="0.35">
      <c r="B231">
        <f t="shared" ca="1" si="61"/>
        <v>1</v>
      </c>
      <c r="C231" t="str">
        <f ca="1">IF(B230=1,"men","women")</f>
        <v>men</v>
      </c>
      <c r="D231">
        <f t="shared" ca="1" si="63"/>
        <v>42</v>
      </c>
      <c r="E231">
        <f t="shared" ca="1" si="64"/>
        <v>4</v>
      </c>
      <c r="F231" t="str">
        <f ca="1">VLOOKUP(E231,$K$4:$L$10,2)</f>
        <v>IT</v>
      </c>
      <c r="G231">
        <f t="shared" ca="1" si="65"/>
        <v>5</v>
      </c>
      <c r="H231" t="str">
        <f ca="1">VLOOKUP(G231,$N$4:$O$9,2)</f>
        <v>other</v>
      </c>
      <c r="I231">
        <f t="shared" ca="1" si="66"/>
        <v>0</v>
      </c>
      <c r="J231">
        <f t="shared" ca="1" si="62"/>
        <v>2</v>
      </c>
      <c r="Q231">
        <f t="shared" ca="1" si="67"/>
        <v>25987</v>
      </c>
      <c r="R231">
        <f t="shared" ca="1" si="68"/>
        <v>11</v>
      </c>
      <c r="S231" t="str">
        <f ca="1">VLOOKUP(R231,$Y$7:$Z$20,2)</f>
        <v>bangalore</v>
      </c>
      <c r="T231">
        <f t="shared" ca="1" si="72"/>
        <v>103948</v>
      </c>
      <c r="U231">
        <f t="shared" ca="1" si="69"/>
        <v>20469.813920920569</v>
      </c>
      <c r="V231">
        <f t="shared" ca="1" si="73"/>
        <v>8405.5305361468618</v>
      </c>
      <c r="W231">
        <f t="shared" ca="1" si="70"/>
        <v>1010</v>
      </c>
      <c r="X231">
        <f t="shared" ca="1" si="74"/>
        <v>37086.223153091305</v>
      </c>
      <c r="AA231">
        <f t="shared" ca="1" si="75"/>
        <v>24093.670260437189</v>
      </c>
      <c r="AB231">
        <f t="shared" ca="1" si="76"/>
        <v>136447.20079658405</v>
      </c>
      <c r="AC231">
        <f t="shared" ca="1" si="77"/>
        <v>58566.037074011874</v>
      </c>
      <c r="AD231">
        <f t="shared" ca="1" si="78"/>
        <v>77881.163722572179</v>
      </c>
      <c r="AF231" s="7">
        <f ca="1">IF(Table2[[#This Row],[Column1]]="men",1,0)</f>
        <v>1</v>
      </c>
      <c r="AG231" s="8">
        <f ca="1">IF(Table2[[#This Row],[Column1]]="women",1,0)</f>
        <v>0</v>
      </c>
      <c r="AH231" s="8"/>
      <c r="AI231" s="8"/>
      <c r="AJ231" s="9"/>
      <c r="AM231" s="7">
        <f ca="1">IF(Table2[[#This Row],[Column4]]="teaching",1,0)</f>
        <v>0</v>
      </c>
      <c r="AN231" s="8">
        <f ca="1">IF(Table2[[#This Row],[Column4]]="health",1,0)</f>
        <v>0</v>
      </c>
      <c r="AO231" s="8">
        <f ca="1">IF(Table2[[#This Row],[Column4]]="agriculture",1,0)</f>
        <v>0</v>
      </c>
      <c r="AP231" s="8">
        <f ca="1">IF(Table2[[#This Row],[Column4]]="IT",1,0)</f>
        <v>1</v>
      </c>
      <c r="AQ231" s="8">
        <f ca="1">IF(Table2[[#This Row],[Column4]]="construction",1,0)</f>
        <v>0</v>
      </c>
      <c r="AR231" s="8">
        <f ca="1">IF(Table2[[#This Row],[Column4]]="General work",1,0)</f>
        <v>0</v>
      </c>
      <c r="AS231" s="9"/>
      <c r="AU231" s="17">
        <f ca="1">Table2[[#This Row],[Column20]]/Table2[[#This Row],[Column8]]</f>
        <v>4202.7652680734309</v>
      </c>
      <c r="AW231" s="19">
        <f ca="1">IF(Table2[[#This Row],[Column27]]&gt;$AX$7,1,0)</f>
        <v>0</v>
      </c>
      <c r="AY231" s="21">
        <f ca="1">Table2[[#This Row],[Column19]]/Table2[[#This Row],[Column18]]</f>
        <v>0.19692359565283188</v>
      </c>
      <c r="AZ231" s="7">
        <f t="shared" ca="1" si="71"/>
        <v>1</v>
      </c>
      <c r="BA231" s="8"/>
      <c r="BB231" s="7">
        <f ca="1">IF(Table2[[#This Row],[Column17]]="bihar",Table2[[#This Row],[Column15]],0)</f>
        <v>0</v>
      </c>
      <c r="BC231" s="8">
        <f ca="1">IF(Table2[[#This Row],[Column17]]="UP",Table2[[#This Row],[Column15]],0)</f>
        <v>0</v>
      </c>
      <c r="BD231" s="8">
        <f ca="1">IF(Table2[[#This Row],[Column17]]="maharashtra",Table2[[#This Row],[Column15]],0)</f>
        <v>0</v>
      </c>
      <c r="BE231" s="8">
        <f ca="1">IF(Table2[[#This Row],[Column17]]="telangana",Table2[[#This Row],[Column15]],0)</f>
        <v>0</v>
      </c>
      <c r="BF231" s="8">
        <f ca="1">IF(Table2[[#This Row],[Column17]]="delhi",Table2[[#This Row],[Column15]],0)</f>
        <v>0</v>
      </c>
      <c r="BG231" s="8">
        <f ca="1">IF(Table2[[#This Row],[Column17]]="goa",Table2[[#This Row],[Column15]],0)</f>
        <v>0</v>
      </c>
      <c r="BH231" s="8">
        <f ca="1">IF(Table2[[#This Row],[Column17]]="kolkata",Table2[[#This Row],[Column15]],0)</f>
        <v>0</v>
      </c>
      <c r="BI231" s="8">
        <f ca="1">IF(Table2[[#This Row],[Column17]]="patna",Table2[[#This Row],[Column15]],0)</f>
        <v>0</v>
      </c>
      <c r="BJ231" s="8">
        <f ca="1">IF(Table2[[#This Row],[Column17]]="simultala",Table2[[#This Row],[Column15]],0)</f>
        <v>0</v>
      </c>
      <c r="BK231" s="8">
        <f ca="1">IF(Table2[[#This Row],[Column17]]="panji",Table2[[#This Row],[Column15]],0)</f>
        <v>0</v>
      </c>
      <c r="BL231" s="8">
        <f ca="1">IF(Table2[[#This Row],[Column17]]="bangalore",Table2[[#This Row],[Column15]],0)</f>
        <v>25987</v>
      </c>
      <c r="BM231" s="8">
        <f ca="1">IF(Table2[[#This Row],[Column17]]="florida",Table2[[#This Row],[Column15]],0)</f>
        <v>0</v>
      </c>
      <c r="BN231" s="8">
        <f ca="1">IF(Table2[[#This Row],[Column17]]="valmikinagar",Table2[[#This Row],[Column15]],0)</f>
        <v>0</v>
      </c>
      <c r="BO231" s="9">
        <f ca="1">IF(Table2[[#This Row],[Column17]]="gopalganj",Table2[[#This Row],[Column15]],0)</f>
        <v>0</v>
      </c>
      <c r="BP231" s="7">
        <f ca="1">IF(Table2[[#This Row],[Column4]]="teaching",Table2[[#This Row],[Column15]],0)</f>
        <v>0</v>
      </c>
      <c r="BQ231" s="8">
        <f ca="1">IF(Table2[[#This Row],[Column4]]="health",Table2[[#This Row],[Column15]],0)</f>
        <v>0</v>
      </c>
      <c r="BR231" s="8">
        <f ca="1">IF(Table2[[#This Row],[Column4]]="agriculture",Table2[[#This Row],[Column15]],0)</f>
        <v>0</v>
      </c>
      <c r="BS231" s="8">
        <f ca="1">IF(Table2[[#This Row],[Column4]]="IT",Table2[[#This Row],[Column15]],0)</f>
        <v>25987</v>
      </c>
      <c r="BT231" s="8">
        <f ca="1">IF(Table2[[#This Row],[Column4]]="construction",Table2[[#This Row],[Column15]],0)</f>
        <v>0</v>
      </c>
      <c r="BU231" s="9">
        <f ca="1">IF(Table2[[#This Row],[Column4]]="General work",Table2[[#This Row],[Column15]],0)</f>
        <v>0</v>
      </c>
      <c r="BV231" s="19">
        <f ca="1">IF(Table2[[#This Row],[Column27]]&gt;Table2[[#This Row],[Column15]],1,0)</f>
        <v>1</v>
      </c>
      <c r="CC231" s="19">
        <f ca="1">IF(Table2[[#This Row],[Column28]]&gt;$CD$6,Table2[[#This Row],[Column2]],0)</f>
        <v>42</v>
      </c>
    </row>
    <row r="232" spans="2:81" x14ac:dyDescent="0.35">
      <c r="B232">
        <f t="shared" ca="1" si="61"/>
        <v>1</v>
      </c>
      <c r="C232" t="str">
        <f ca="1">IF(B231=1,"men","women")</f>
        <v>men</v>
      </c>
      <c r="D232">
        <f t="shared" ca="1" si="63"/>
        <v>43</v>
      </c>
      <c r="E232">
        <f t="shared" ca="1" si="64"/>
        <v>2</v>
      </c>
      <c r="F232" t="str">
        <f ca="1">VLOOKUP(E232,$K$4:$L$10,2)</f>
        <v>construction</v>
      </c>
      <c r="G232">
        <f t="shared" ca="1" si="65"/>
        <v>2</v>
      </c>
      <c r="H232" t="str">
        <f ca="1">VLOOKUP(G232,$N$4:$O$9,2)</f>
        <v>college</v>
      </c>
      <c r="I232">
        <f t="shared" ca="1" si="66"/>
        <v>4</v>
      </c>
      <c r="J232">
        <f t="shared" ca="1" si="62"/>
        <v>3</v>
      </c>
      <c r="Q232">
        <f t="shared" ca="1" si="67"/>
        <v>76992</v>
      </c>
      <c r="R232">
        <f t="shared" ca="1" si="68"/>
        <v>6</v>
      </c>
      <c r="S232" t="str">
        <f ca="1">VLOOKUP(R232,$Y$7:$Z$20,2)</f>
        <v>goa</v>
      </c>
      <c r="T232">
        <f t="shared" ca="1" si="72"/>
        <v>230976</v>
      </c>
      <c r="U232">
        <f t="shared" ca="1" si="69"/>
        <v>144992.7406179925</v>
      </c>
      <c r="V232">
        <f t="shared" ca="1" si="73"/>
        <v>147632.61299560362</v>
      </c>
      <c r="W232">
        <f t="shared" ca="1" si="70"/>
        <v>57302</v>
      </c>
      <c r="X232">
        <f t="shared" ca="1" si="74"/>
        <v>119149.85224032922</v>
      </c>
      <c r="AA232">
        <f t="shared" ca="1" si="75"/>
        <v>39072.609830984191</v>
      </c>
      <c r="AB232">
        <f t="shared" ca="1" si="76"/>
        <v>417681.22282658779</v>
      </c>
      <c r="AC232">
        <f t="shared" ca="1" si="77"/>
        <v>321444.59285832173</v>
      </c>
      <c r="AD232">
        <f t="shared" ca="1" si="78"/>
        <v>96236.629968266061</v>
      </c>
      <c r="AF232" s="7">
        <f ca="1">IF(Table2[[#This Row],[Column1]]="men",1,0)</f>
        <v>1</v>
      </c>
      <c r="AG232" s="8">
        <f ca="1">IF(Table2[[#This Row],[Column1]]="women",1,0)</f>
        <v>0</v>
      </c>
      <c r="AH232" s="8"/>
      <c r="AI232" s="8"/>
      <c r="AJ232" s="9"/>
      <c r="AM232" s="7">
        <f ca="1">IF(Table2[[#This Row],[Column4]]="teaching",1,0)</f>
        <v>0</v>
      </c>
      <c r="AN232" s="8">
        <f ca="1">IF(Table2[[#This Row],[Column4]]="health",1,0)</f>
        <v>0</v>
      </c>
      <c r="AO232" s="8">
        <f ca="1">IF(Table2[[#This Row],[Column4]]="agriculture",1,0)</f>
        <v>0</v>
      </c>
      <c r="AP232" s="8">
        <f ca="1">IF(Table2[[#This Row],[Column4]]="IT",1,0)</f>
        <v>0</v>
      </c>
      <c r="AQ232" s="8">
        <f ca="1">IF(Table2[[#This Row],[Column4]]="construction",1,0)</f>
        <v>1</v>
      </c>
      <c r="AR232" s="8">
        <f ca="1">IF(Table2[[#This Row],[Column4]]="General work",1,0)</f>
        <v>0</v>
      </c>
      <c r="AS232" s="9"/>
      <c r="AU232" s="17">
        <f ca="1">Table2[[#This Row],[Column20]]/Table2[[#This Row],[Column8]]</f>
        <v>49210.870998534541</v>
      </c>
      <c r="AW232" s="19">
        <f ca="1">IF(Table2[[#This Row],[Column27]]&gt;$AX$7,1,0)</f>
        <v>1</v>
      </c>
      <c r="AY232" s="21">
        <f ca="1">Table2[[#This Row],[Column19]]/Table2[[#This Row],[Column18]]</f>
        <v>0.62773942148964612</v>
      </c>
      <c r="AZ232" s="7">
        <f t="shared" ca="1" si="71"/>
        <v>0</v>
      </c>
      <c r="BA232" s="8"/>
      <c r="BB232" s="7">
        <f ca="1">IF(Table2[[#This Row],[Column17]]="bihar",Table2[[#This Row],[Column15]],0)</f>
        <v>0</v>
      </c>
      <c r="BC232" s="8">
        <f ca="1">IF(Table2[[#This Row],[Column17]]="UP",Table2[[#This Row],[Column15]],0)</f>
        <v>0</v>
      </c>
      <c r="BD232" s="8">
        <f ca="1">IF(Table2[[#This Row],[Column17]]="maharashtra",Table2[[#This Row],[Column15]],0)</f>
        <v>0</v>
      </c>
      <c r="BE232" s="8">
        <f ca="1">IF(Table2[[#This Row],[Column17]]="telangana",Table2[[#This Row],[Column15]],0)</f>
        <v>0</v>
      </c>
      <c r="BF232" s="8">
        <f ca="1">IF(Table2[[#This Row],[Column17]]="delhi",Table2[[#This Row],[Column15]],0)</f>
        <v>0</v>
      </c>
      <c r="BG232" s="8">
        <f ca="1">IF(Table2[[#This Row],[Column17]]="goa",Table2[[#This Row],[Column15]],0)</f>
        <v>76992</v>
      </c>
      <c r="BH232" s="8">
        <f ca="1">IF(Table2[[#This Row],[Column17]]="kolkata",Table2[[#This Row],[Column15]],0)</f>
        <v>0</v>
      </c>
      <c r="BI232" s="8">
        <f ca="1">IF(Table2[[#This Row],[Column17]]="patna",Table2[[#This Row],[Column15]],0)</f>
        <v>0</v>
      </c>
      <c r="BJ232" s="8">
        <f ca="1">IF(Table2[[#This Row],[Column17]]="simultala",Table2[[#This Row],[Column15]],0)</f>
        <v>0</v>
      </c>
      <c r="BK232" s="8">
        <f ca="1">IF(Table2[[#This Row],[Column17]]="panji",Table2[[#This Row],[Column15]],0)</f>
        <v>0</v>
      </c>
      <c r="BL232" s="8">
        <f ca="1">IF(Table2[[#This Row],[Column17]]="bangalore",Table2[[#This Row],[Column15]],0)</f>
        <v>0</v>
      </c>
      <c r="BM232" s="8">
        <f ca="1">IF(Table2[[#This Row],[Column17]]="florida",Table2[[#This Row],[Column15]],0)</f>
        <v>0</v>
      </c>
      <c r="BN232" s="8">
        <f ca="1">IF(Table2[[#This Row],[Column17]]="valmikinagar",Table2[[#This Row],[Column15]],0)</f>
        <v>0</v>
      </c>
      <c r="BO232" s="9">
        <f ca="1">IF(Table2[[#This Row],[Column17]]="gopalganj",Table2[[#This Row],[Column15]],0)</f>
        <v>0</v>
      </c>
      <c r="BP232" s="7">
        <f ca="1">IF(Table2[[#This Row],[Column4]]="teaching",Table2[[#This Row],[Column15]],0)</f>
        <v>0</v>
      </c>
      <c r="BQ232" s="8">
        <f ca="1">IF(Table2[[#This Row],[Column4]]="health",Table2[[#This Row],[Column15]],0)</f>
        <v>0</v>
      </c>
      <c r="BR232" s="8">
        <f ca="1">IF(Table2[[#This Row],[Column4]]="agriculture",Table2[[#This Row],[Column15]],0)</f>
        <v>0</v>
      </c>
      <c r="BS232" s="8">
        <f ca="1">IF(Table2[[#This Row],[Column4]]="IT",Table2[[#This Row],[Column15]],0)</f>
        <v>0</v>
      </c>
      <c r="BT232" s="8">
        <f ca="1">IF(Table2[[#This Row],[Column4]]="construction",Table2[[#This Row],[Column15]],0)</f>
        <v>76992</v>
      </c>
      <c r="BU232" s="9">
        <f ca="1">IF(Table2[[#This Row],[Column4]]="General work",Table2[[#This Row],[Column15]],0)</f>
        <v>0</v>
      </c>
      <c r="BV232" s="19">
        <f ca="1">IF(Table2[[#This Row],[Column27]]&gt;Table2[[#This Row],[Column15]],1,0)</f>
        <v>1</v>
      </c>
      <c r="CC232" s="19">
        <f ca="1">IF(Table2[[#This Row],[Column28]]&gt;$CD$6,Table2[[#This Row],[Column2]],0)</f>
        <v>43</v>
      </c>
    </row>
    <row r="233" spans="2:81" x14ac:dyDescent="0.35">
      <c r="B233">
        <f t="shared" ca="1" si="61"/>
        <v>1</v>
      </c>
      <c r="C233" t="str">
        <f ca="1">IF(B232=1,"men","women")</f>
        <v>men</v>
      </c>
      <c r="D233">
        <f t="shared" ca="1" si="63"/>
        <v>33</v>
      </c>
      <c r="E233">
        <f t="shared" ca="1" si="64"/>
        <v>3</v>
      </c>
      <c r="F233" t="str">
        <f ca="1">VLOOKUP(E233,$K$4:$L$10,2)</f>
        <v>teaching</v>
      </c>
      <c r="G233">
        <f t="shared" ca="1" si="65"/>
        <v>1</v>
      </c>
      <c r="H233" t="str">
        <f ca="1">VLOOKUP(G233,$N$4:$O$9,2)</f>
        <v>high school</v>
      </c>
      <c r="I233">
        <f t="shared" ca="1" si="66"/>
        <v>1</v>
      </c>
      <c r="J233">
        <f t="shared" ca="1" si="62"/>
        <v>1</v>
      </c>
      <c r="Q233">
        <f t="shared" ca="1" si="67"/>
        <v>28357</v>
      </c>
      <c r="R233">
        <f t="shared" ca="1" si="68"/>
        <v>11</v>
      </c>
      <c r="S233" t="str">
        <f ca="1">VLOOKUP(R233,$Y$7:$Z$20,2)</f>
        <v>bangalore</v>
      </c>
      <c r="T233">
        <f t="shared" ca="1" si="72"/>
        <v>170142</v>
      </c>
      <c r="U233">
        <f t="shared" ca="1" si="69"/>
        <v>69346.925443614993</v>
      </c>
      <c r="V233">
        <f t="shared" ca="1" si="73"/>
        <v>26223.574534762429</v>
      </c>
      <c r="W233">
        <f t="shared" ca="1" si="70"/>
        <v>19247</v>
      </c>
      <c r="X233">
        <f t="shared" ca="1" si="74"/>
        <v>26954.365875703083</v>
      </c>
      <c r="AA233">
        <f t="shared" ca="1" si="75"/>
        <v>31415.80657809398</v>
      </c>
      <c r="AB233">
        <f t="shared" ca="1" si="76"/>
        <v>227781.38111285638</v>
      </c>
      <c r="AC233">
        <f t="shared" ca="1" si="77"/>
        <v>115548.29131931807</v>
      </c>
      <c r="AD233">
        <f t="shared" ca="1" si="78"/>
        <v>112233.08979353831</v>
      </c>
      <c r="AF233" s="7">
        <f ca="1">IF(Table2[[#This Row],[Column1]]="men",1,0)</f>
        <v>1</v>
      </c>
      <c r="AG233" s="8">
        <f ca="1">IF(Table2[[#This Row],[Column1]]="women",1,0)</f>
        <v>0</v>
      </c>
      <c r="AH233" s="8"/>
      <c r="AI233" s="8"/>
      <c r="AJ233" s="9"/>
      <c r="AM233" s="7">
        <f ca="1">IF(Table2[[#This Row],[Column4]]="teaching",1,0)</f>
        <v>1</v>
      </c>
      <c r="AN233" s="8">
        <f ca="1">IF(Table2[[#This Row],[Column4]]="health",1,0)</f>
        <v>0</v>
      </c>
      <c r="AO233" s="8">
        <f ca="1">IF(Table2[[#This Row],[Column4]]="agriculture",1,0)</f>
        <v>0</v>
      </c>
      <c r="AP233" s="8">
        <f ca="1">IF(Table2[[#This Row],[Column4]]="IT",1,0)</f>
        <v>0</v>
      </c>
      <c r="AQ233" s="8">
        <f ca="1">IF(Table2[[#This Row],[Column4]]="construction",1,0)</f>
        <v>0</v>
      </c>
      <c r="AR233" s="8">
        <f ca="1">IF(Table2[[#This Row],[Column4]]="General work",1,0)</f>
        <v>0</v>
      </c>
      <c r="AS233" s="9"/>
      <c r="AU233" s="17">
        <f ca="1">Table2[[#This Row],[Column20]]/Table2[[#This Row],[Column8]]</f>
        <v>26223.574534762429</v>
      </c>
      <c r="AW233" s="19">
        <f ca="1">IF(Table2[[#This Row],[Column27]]&gt;$AX$7,1,0)</f>
        <v>1</v>
      </c>
      <c r="AY233" s="21">
        <f ca="1">Table2[[#This Row],[Column19]]/Table2[[#This Row],[Column18]]</f>
        <v>0.40758263946359508</v>
      </c>
      <c r="AZ233" s="7">
        <f t="shared" ca="1" si="71"/>
        <v>0</v>
      </c>
      <c r="BA233" s="8"/>
      <c r="BB233" s="7">
        <f ca="1">IF(Table2[[#This Row],[Column17]]="bihar",Table2[[#This Row],[Column15]],0)</f>
        <v>0</v>
      </c>
      <c r="BC233" s="8">
        <f ca="1">IF(Table2[[#This Row],[Column17]]="UP",Table2[[#This Row],[Column15]],0)</f>
        <v>0</v>
      </c>
      <c r="BD233" s="8">
        <f ca="1">IF(Table2[[#This Row],[Column17]]="maharashtra",Table2[[#This Row],[Column15]],0)</f>
        <v>0</v>
      </c>
      <c r="BE233" s="8">
        <f ca="1">IF(Table2[[#This Row],[Column17]]="telangana",Table2[[#This Row],[Column15]],0)</f>
        <v>0</v>
      </c>
      <c r="BF233" s="8">
        <f ca="1">IF(Table2[[#This Row],[Column17]]="delhi",Table2[[#This Row],[Column15]],0)</f>
        <v>0</v>
      </c>
      <c r="BG233" s="8">
        <f ca="1">IF(Table2[[#This Row],[Column17]]="goa",Table2[[#This Row],[Column15]],0)</f>
        <v>0</v>
      </c>
      <c r="BH233" s="8">
        <f ca="1">IF(Table2[[#This Row],[Column17]]="kolkata",Table2[[#This Row],[Column15]],0)</f>
        <v>0</v>
      </c>
      <c r="BI233" s="8">
        <f ca="1">IF(Table2[[#This Row],[Column17]]="patna",Table2[[#This Row],[Column15]],0)</f>
        <v>0</v>
      </c>
      <c r="BJ233" s="8">
        <f ca="1">IF(Table2[[#This Row],[Column17]]="simultala",Table2[[#This Row],[Column15]],0)</f>
        <v>0</v>
      </c>
      <c r="BK233" s="8">
        <f ca="1">IF(Table2[[#This Row],[Column17]]="panji",Table2[[#This Row],[Column15]],0)</f>
        <v>0</v>
      </c>
      <c r="BL233" s="8">
        <f ca="1">IF(Table2[[#This Row],[Column17]]="bangalore",Table2[[#This Row],[Column15]],0)</f>
        <v>28357</v>
      </c>
      <c r="BM233" s="8">
        <f ca="1">IF(Table2[[#This Row],[Column17]]="florida",Table2[[#This Row],[Column15]],0)</f>
        <v>0</v>
      </c>
      <c r="BN233" s="8">
        <f ca="1">IF(Table2[[#This Row],[Column17]]="valmikinagar",Table2[[#This Row],[Column15]],0)</f>
        <v>0</v>
      </c>
      <c r="BO233" s="9">
        <f ca="1">IF(Table2[[#This Row],[Column17]]="gopalganj",Table2[[#This Row],[Column15]],0)</f>
        <v>0</v>
      </c>
      <c r="BP233" s="7">
        <f ca="1">IF(Table2[[#This Row],[Column4]]="teaching",Table2[[#This Row],[Column15]],0)</f>
        <v>28357</v>
      </c>
      <c r="BQ233" s="8">
        <f ca="1">IF(Table2[[#This Row],[Column4]]="health",Table2[[#This Row],[Column15]],0)</f>
        <v>0</v>
      </c>
      <c r="BR233" s="8">
        <f ca="1">IF(Table2[[#This Row],[Column4]]="agriculture",Table2[[#This Row],[Column15]],0)</f>
        <v>0</v>
      </c>
      <c r="BS233" s="8">
        <f ca="1">IF(Table2[[#This Row],[Column4]]="IT",Table2[[#This Row],[Column15]],0)</f>
        <v>0</v>
      </c>
      <c r="BT233" s="8">
        <f ca="1">IF(Table2[[#This Row],[Column4]]="construction",Table2[[#This Row],[Column15]],0)</f>
        <v>0</v>
      </c>
      <c r="BU233" s="9">
        <f ca="1">IF(Table2[[#This Row],[Column4]]="General work",Table2[[#This Row],[Column15]],0)</f>
        <v>0</v>
      </c>
      <c r="BV233" s="19">
        <f ca="1">IF(Table2[[#This Row],[Column27]]&gt;Table2[[#This Row],[Column15]],1,0)</f>
        <v>1</v>
      </c>
      <c r="CC233" s="19">
        <f ca="1">IF(Table2[[#This Row],[Column28]]&gt;$CD$6,Table2[[#This Row],[Column2]],0)</f>
        <v>33</v>
      </c>
    </row>
    <row r="234" spans="2:81" x14ac:dyDescent="0.35">
      <c r="B234">
        <f t="shared" ca="1" si="61"/>
        <v>2</v>
      </c>
      <c r="C234" t="str">
        <f ca="1">IF(B233=1,"men","women")</f>
        <v>men</v>
      </c>
      <c r="D234">
        <f t="shared" ca="1" si="63"/>
        <v>38</v>
      </c>
      <c r="E234">
        <f t="shared" ca="1" si="64"/>
        <v>2</v>
      </c>
      <c r="F234" t="str">
        <f ca="1">VLOOKUP(E234,$K$4:$L$10,2)</f>
        <v>construction</v>
      </c>
      <c r="G234">
        <f t="shared" ca="1" si="65"/>
        <v>2</v>
      </c>
      <c r="H234" t="str">
        <f ca="1">VLOOKUP(G234,$N$4:$O$9,2)</f>
        <v>college</v>
      </c>
      <c r="I234">
        <f t="shared" ca="1" si="66"/>
        <v>0</v>
      </c>
      <c r="J234">
        <f t="shared" ca="1" si="62"/>
        <v>1</v>
      </c>
      <c r="Q234">
        <f t="shared" ca="1" si="67"/>
        <v>74265</v>
      </c>
      <c r="R234">
        <f t="shared" ca="1" si="68"/>
        <v>3</v>
      </c>
      <c r="S234" t="str">
        <f ca="1">VLOOKUP(R234,$Y$7:$Z$20,2)</f>
        <v>maharashtra</v>
      </c>
      <c r="T234">
        <f t="shared" ca="1" si="72"/>
        <v>297060</v>
      </c>
      <c r="U234">
        <f t="shared" ca="1" si="69"/>
        <v>191788.94507775948</v>
      </c>
      <c r="V234">
        <f t="shared" ca="1" si="73"/>
        <v>25269.591430927954</v>
      </c>
      <c r="W234">
        <f t="shared" ca="1" si="70"/>
        <v>21097</v>
      </c>
      <c r="X234">
        <f t="shared" ca="1" si="74"/>
        <v>89359.178971417234</v>
      </c>
      <c r="AA234">
        <f t="shared" ca="1" si="75"/>
        <v>10499.097206874598</v>
      </c>
      <c r="AB234">
        <f t="shared" ca="1" si="76"/>
        <v>332828.68863780255</v>
      </c>
      <c r="AC234">
        <f t="shared" ca="1" si="77"/>
        <v>302245.12404917669</v>
      </c>
      <c r="AD234">
        <f t="shared" ca="1" si="78"/>
        <v>30583.564588625857</v>
      </c>
      <c r="AF234" s="7">
        <f ca="1">IF(Table2[[#This Row],[Column1]]="men",1,0)</f>
        <v>1</v>
      </c>
      <c r="AG234" s="8">
        <f ca="1">IF(Table2[[#This Row],[Column1]]="women",1,0)</f>
        <v>0</v>
      </c>
      <c r="AH234" s="8"/>
      <c r="AI234" s="8"/>
      <c r="AJ234" s="9"/>
      <c r="AM234" s="7">
        <f ca="1">IF(Table2[[#This Row],[Column4]]="teaching",1,0)</f>
        <v>0</v>
      </c>
      <c r="AN234" s="8">
        <f ca="1">IF(Table2[[#This Row],[Column4]]="health",1,0)</f>
        <v>0</v>
      </c>
      <c r="AO234" s="8">
        <f ca="1">IF(Table2[[#This Row],[Column4]]="agriculture",1,0)</f>
        <v>0</v>
      </c>
      <c r="AP234" s="8">
        <f ca="1">IF(Table2[[#This Row],[Column4]]="IT",1,0)</f>
        <v>0</v>
      </c>
      <c r="AQ234" s="8">
        <f ca="1">IF(Table2[[#This Row],[Column4]]="construction",1,0)</f>
        <v>1</v>
      </c>
      <c r="AR234" s="8">
        <f ca="1">IF(Table2[[#This Row],[Column4]]="General work",1,0)</f>
        <v>0</v>
      </c>
      <c r="AS234" s="9"/>
      <c r="AU234" s="17">
        <f ca="1">Table2[[#This Row],[Column20]]/Table2[[#This Row],[Column8]]</f>
        <v>25269.591430927954</v>
      </c>
      <c r="AW234" s="19">
        <f ca="1">IF(Table2[[#This Row],[Column27]]&gt;$AX$7,1,0)</f>
        <v>1</v>
      </c>
      <c r="AY234" s="21">
        <f ca="1">Table2[[#This Row],[Column19]]/Table2[[#This Row],[Column18]]</f>
        <v>0.64562359482178511</v>
      </c>
      <c r="AZ234" s="7">
        <f t="shared" ca="1" si="71"/>
        <v>0</v>
      </c>
      <c r="BA234" s="8"/>
      <c r="BB234" s="7">
        <f ca="1">IF(Table2[[#This Row],[Column17]]="bihar",Table2[[#This Row],[Column15]],0)</f>
        <v>0</v>
      </c>
      <c r="BC234" s="8">
        <f ca="1">IF(Table2[[#This Row],[Column17]]="UP",Table2[[#This Row],[Column15]],0)</f>
        <v>0</v>
      </c>
      <c r="BD234" s="8">
        <f ca="1">IF(Table2[[#This Row],[Column17]]="maharashtra",Table2[[#This Row],[Column15]],0)</f>
        <v>74265</v>
      </c>
      <c r="BE234" s="8">
        <f ca="1">IF(Table2[[#This Row],[Column17]]="telangana",Table2[[#This Row],[Column15]],0)</f>
        <v>0</v>
      </c>
      <c r="BF234" s="8">
        <f ca="1">IF(Table2[[#This Row],[Column17]]="delhi",Table2[[#This Row],[Column15]],0)</f>
        <v>0</v>
      </c>
      <c r="BG234" s="8">
        <f ca="1">IF(Table2[[#This Row],[Column17]]="goa",Table2[[#This Row],[Column15]],0)</f>
        <v>0</v>
      </c>
      <c r="BH234" s="8">
        <f ca="1">IF(Table2[[#This Row],[Column17]]="kolkata",Table2[[#This Row],[Column15]],0)</f>
        <v>0</v>
      </c>
      <c r="BI234" s="8">
        <f ca="1">IF(Table2[[#This Row],[Column17]]="patna",Table2[[#This Row],[Column15]],0)</f>
        <v>0</v>
      </c>
      <c r="BJ234" s="8">
        <f ca="1">IF(Table2[[#This Row],[Column17]]="simultala",Table2[[#This Row],[Column15]],0)</f>
        <v>0</v>
      </c>
      <c r="BK234" s="8">
        <f ca="1">IF(Table2[[#This Row],[Column17]]="panji",Table2[[#This Row],[Column15]],0)</f>
        <v>0</v>
      </c>
      <c r="BL234" s="8">
        <f ca="1">IF(Table2[[#This Row],[Column17]]="bangalore",Table2[[#This Row],[Column15]],0)</f>
        <v>0</v>
      </c>
      <c r="BM234" s="8">
        <f ca="1">IF(Table2[[#This Row],[Column17]]="florida",Table2[[#This Row],[Column15]],0)</f>
        <v>0</v>
      </c>
      <c r="BN234" s="8">
        <f ca="1">IF(Table2[[#This Row],[Column17]]="valmikinagar",Table2[[#This Row],[Column15]],0)</f>
        <v>0</v>
      </c>
      <c r="BO234" s="9">
        <f ca="1">IF(Table2[[#This Row],[Column17]]="gopalganj",Table2[[#This Row],[Column15]],0)</f>
        <v>0</v>
      </c>
      <c r="BP234" s="7">
        <f ca="1">IF(Table2[[#This Row],[Column4]]="teaching",Table2[[#This Row],[Column15]],0)</f>
        <v>0</v>
      </c>
      <c r="BQ234" s="8">
        <f ca="1">IF(Table2[[#This Row],[Column4]]="health",Table2[[#This Row],[Column15]],0)</f>
        <v>0</v>
      </c>
      <c r="BR234" s="8">
        <f ca="1">IF(Table2[[#This Row],[Column4]]="agriculture",Table2[[#This Row],[Column15]],0)</f>
        <v>0</v>
      </c>
      <c r="BS234" s="8">
        <f ca="1">IF(Table2[[#This Row],[Column4]]="IT",Table2[[#This Row],[Column15]],0)</f>
        <v>0</v>
      </c>
      <c r="BT234" s="8">
        <f ca="1">IF(Table2[[#This Row],[Column4]]="construction",Table2[[#This Row],[Column15]],0)</f>
        <v>74265</v>
      </c>
      <c r="BU234" s="9">
        <f ca="1">IF(Table2[[#This Row],[Column4]]="General work",Table2[[#This Row],[Column15]],0)</f>
        <v>0</v>
      </c>
      <c r="BV234" s="19">
        <f ca="1">IF(Table2[[#This Row],[Column27]]&gt;Table2[[#This Row],[Column15]],1,0)</f>
        <v>1</v>
      </c>
      <c r="CC234" s="19">
        <f ca="1">IF(Table2[[#This Row],[Column28]]&gt;$CD$6,Table2[[#This Row],[Column2]],0)</f>
        <v>38</v>
      </c>
    </row>
    <row r="235" spans="2:81" x14ac:dyDescent="0.35">
      <c r="B235">
        <f t="shared" ca="1" si="61"/>
        <v>2</v>
      </c>
      <c r="C235" t="str">
        <f ca="1">IF(B234=1,"men","women")</f>
        <v>women</v>
      </c>
      <c r="D235">
        <f t="shared" ca="1" si="63"/>
        <v>36</v>
      </c>
      <c r="E235">
        <f t="shared" ca="1" si="64"/>
        <v>1</v>
      </c>
      <c r="F235" t="str">
        <f ca="1">VLOOKUP(E235,$K$4:$L$10,2)</f>
        <v xml:space="preserve">health </v>
      </c>
      <c r="G235">
        <f t="shared" ca="1" si="65"/>
        <v>1</v>
      </c>
      <c r="H235" t="str">
        <f ca="1">VLOOKUP(G235,$N$4:$O$9,2)</f>
        <v>high school</v>
      </c>
      <c r="I235">
        <f t="shared" ca="1" si="66"/>
        <v>0</v>
      </c>
      <c r="J235">
        <f t="shared" ca="1" si="62"/>
        <v>3</v>
      </c>
      <c r="Q235">
        <f t="shared" ca="1" si="67"/>
        <v>39746</v>
      </c>
      <c r="R235">
        <f t="shared" ca="1" si="68"/>
        <v>13</v>
      </c>
      <c r="S235" t="str">
        <f ca="1">VLOOKUP(R235,$Y$7:$Z$20,2)</f>
        <v>valmikinagar</v>
      </c>
      <c r="T235">
        <f t="shared" ca="1" si="72"/>
        <v>119238</v>
      </c>
      <c r="U235">
        <f t="shared" ca="1" si="69"/>
        <v>90658.382674607041</v>
      </c>
      <c r="V235">
        <f t="shared" ca="1" si="73"/>
        <v>56773.797589447182</v>
      </c>
      <c r="W235">
        <f t="shared" ca="1" si="70"/>
        <v>44975</v>
      </c>
      <c r="X235">
        <f t="shared" ca="1" si="74"/>
        <v>19524.922411739102</v>
      </c>
      <c r="AA235">
        <f t="shared" ca="1" si="75"/>
        <v>27659.919606143085</v>
      </c>
      <c r="AB235">
        <f t="shared" ca="1" si="76"/>
        <v>203671.71719559026</v>
      </c>
      <c r="AC235">
        <f t="shared" ca="1" si="77"/>
        <v>155158.30508634614</v>
      </c>
      <c r="AD235">
        <f t="shared" ca="1" si="78"/>
        <v>48513.41210924412</v>
      </c>
      <c r="AF235" s="7">
        <f ca="1">IF(Table2[[#This Row],[Column1]]="men",1,0)</f>
        <v>0</v>
      </c>
      <c r="AG235" s="8">
        <f ca="1">IF(Table2[[#This Row],[Column1]]="women",1,0)</f>
        <v>1</v>
      </c>
      <c r="AH235" s="8"/>
      <c r="AI235" s="8"/>
      <c r="AJ235" s="9"/>
      <c r="AM235" s="7">
        <f ca="1">IF(Table2[[#This Row],[Column4]]="teaching",1,0)</f>
        <v>0</v>
      </c>
      <c r="AN235" s="8">
        <f ca="1">IF(Table2[[#This Row],[Column4]]="health",1,0)</f>
        <v>0</v>
      </c>
      <c r="AO235" s="8">
        <f ca="1">IF(Table2[[#This Row],[Column4]]="agriculture",1,0)</f>
        <v>0</v>
      </c>
      <c r="AP235" s="8">
        <f ca="1">IF(Table2[[#This Row],[Column4]]="IT",1,0)</f>
        <v>0</v>
      </c>
      <c r="AQ235" s="8">
        <f ca="1">IF(Table2[[#This Row],[Column4]]="construction",1,0)</f>
        <v>0</v>
      </c>
      <c r="AR235" s="8">
        <f ca="1">IF(Table2[[#This Row],[Column4]]="General work",1,0)</f>
        <v>0</v>
      </c>
      <c r="AS235" s="9"/>
      <c r="AU235" s="17">
        <f ca="1">Table2[[#This Row],[Column20]]/Table2[[#This Row],[Column8]]</f>
        <v>18924.599196482395</v>
      </c>
      <c r="AW235" s="19">
        <f ca="1">IF(Table2[[#This Row],[Column27]]&gt;$AX$7,1,0)</f>
        <v>1</v>
      </c>
      <c r="AY235" s="21">
        <f ca="1">Table2[[#This Row],[Column19]]/Table2[[#This Row],[Column18]]</f>
        <v>0.76031451948713535</v>
      </c>
      <c r="AZ235" s="7">
        <f t="shared" ca="1" si="71"/>
        <v>0</v>
      </c>
      <c r="BA235" s="8"/>
      <c r="BB235" s="7">
        <f ca="1">IF(Table2[[#This Row],[Column17]]="bihar",Table2[[#This Row],[Column15]],0)</f>
        <v>0</v>
      </c>
      <c r="BC235" s="8">
        <f ca="1">IF(Table2[[#This Row],[Column17]]="UP",Table2[[#This Row],[Column15]],0)</f>
        <v>0</v>
      </c>
      <c r="BD235" s="8">
        <f ca="1">IF(Table2[[#This Row],[Column17]]="maharashtra",Table2[[#This Row],[Column15]],0)</f>
        <v>0</v>
      </c>
      <c r="BE235" s="8">
        <f ca="1">IF(Table2[[#This Row],[Column17]]="telangana",Table2[[#This Row],[Column15]],0)</f>
        <v>0</v>
      </c>
      <c r="BF235" s="8">
        <f ca="1">IF(Table2[[#This Row],[Column17]]="delhi",Table2[[#This Row],[Column15]],0)</f>
        <v>0</v>
      </c>
      <c r="BG235" s="8">
        <f ca="1">IF(Table2[[#This Row],[Column17]]="goa",Table2[[#This Row],[Column15]],0)</f>
        <v>0</v>
      </c>
      <c r="BH235" s="8">
        <f ca="1">IF(Table2[[#This Row],[Column17]]="kolkata",Table2[[#This Row],[Column15]],0)</f>
        <v>0</v>
      </c>
      <c r="BI235" s="8">
        <f ca="1">IF(Table2[[#This Row],[Column17]]="patna",Table2[[#This Row],[Column15]],0)</f>
        <v>0</v>
      </c>
      <c r="BJ235" s="8">
        <f ca="1">IF(Table2[[#This Row],[Column17]]="simultala",Table2[[#This Row],[Column15]],0)</f>
        <v>0</v>
      </c>
      <c r="BK235" s="8">
        <f ca="1">IF(Table2[[#This Row],[Column17]]="panji",Table2[[#This Row],[Column15]],0)</f>
        <v>0</v>
      </c>
      <c r="BL235" s="8">
        <f ca="1">IF(Table2[[#This Row],[Column17]]="bangalore",Table2[[#This Row],[Column15]],0)</f>
        <v>0</v>
      </c>
      <c r="BM235" s="8">
        <f ca="1">IF(Table2[[#This Row],[Column17]]="florida",Table2[[#This Row],[Column15]],0)</f>
        <v>0</v>
      </c>
      <c r="BN235" s="8">
        <f ca="1">IF(Table2[[#This Row],[Column17]]="valmikinagar",Table2[[#This Row],[Column15]],0)</f>
        <v>39746</v>
      </c>
      <c r="BO235" s="9">
        <f ca="1">IF(Table2[[#This Row],[Column17]]="gopalganj",Table2[[#This Row],[Column15]],0)</f>
        <v>0</v>
      </c>
      <c r="BP235" s="7">
        <f ca="1">IF(Table2[[#This Row],[Column4]]="teaching",Table2[[#This Row],[Column15]],0)</f>
        <v>0</v>
      </c>
      <c r="BQ235" s="8">
        <f ca="1">IF(Table2[[#This Row],[Column4]]="health",Table2[[#This Row],[Column15]],0)</f>
        <v>0</v>
      </c>
      <c r="BR235" s="8">
        <f ca="1">IF(Table2[[#This Row],[Column4]]="agriculture",Table2[[#This Row],[Column15]],0)</f>
        <v>0</v>
      </c>
      <c r="BS235" s="8">
        <f ca="1">IF(Table2[[#This Row],[Column4]]="IT",Table2[[#This Row],[Column15]],0)</f>
        <v>0</v>
      </c>
      <c r="BT235" s="8">
        <f ca="1">IF(Table2[[#This Row],[Column4]]="construction",Table2[[#This Row],[Column15]],0)</f>
        <v>0</v>
      </c>
      <c r="BU235" s="9">
        <f ca="1">IF(Table2[[#This Row],[Column4]]="General work",Table2[[#This Row],[Column15]],0)</f>
        <v>0</v>
      </c>
      <c r="BV235" s="19">
        <f ca="1">IF(Table2[[#This Row],[Column27]]&gt;Table2[[#This Row],[Column15]],1,0)</f>
        <v>1</v>
      </c>
      <c r="CC235" s="19">
        <f ca="1">IF(Table2[[#This Row],[Column28]]&gt;$CD$6,Table2[[#This Row],[Column2]],0)</f>
        <v>36</v>
      </c>
    </row>
    <row r="236" spans="2:81" x14ac:dyDescent="0.35">
      <c r="B236">
        <f t="shared" ca="1" si="61"/>
        <v>2</v>
      </c>
      <c r="C236" t="str">
        <f ca="1">IF(B235=1,"men","women")</f>
        <v>women</v>
      </c>
      <c r="D236">
        <f t="shared" ca="1" si="63"/>
        <v>31</v>
      </c>
      <c r="E236">
        <f t="shared" ca="1" si="64"/>
        <v>2</v>
      </c>
      <c r="F236" t="str">
        <f ca="1">VLOOKUP(E236,$K$4:$L$10,2)</f>
        <v>construction</v>
      </c>
      <c r="G236">
        <f t="shared" ca="1" si="65"/>
        <v>3</v>
      </c>
      <c r="H236" t="str">
        <f ca="1">VLOOKUP(G236,$N$4:$O$9,2)</f>
        <v>university</v>
      </c>
      <c r="I236">
        <f t="shared" ca="1" si="66"/>
        <v>4</v>
      </c>
      <c r="J236">
        <f t="shared" ca="1" si="62"/>
        <v>2</v>
      </c>
      <c r="Q236">
        <f t="shared" ca="1" si="67"/>
        <v>84150</v>
      </c>
      <c r="R236">
        <f t="shared" ca="1" si="68"/>
        <v>2</v>
      </c>
      <c r="S236" t="str">
        <f ca="1">VLOOKUP(R236,$Y$7:$Z$20,2)</f>
        <v>up</v>
      </c>
      <c r="T236">
        <f t="shared" ca="1" si="72"/>
        <v>252450</v>
      </c>
      <c r="U236">
        <f t="shared" ca="1" si="69"/>
        <v>65451.299023385371</v>
      </c>
      <c r="V236">
        <f t="shared" ca="1" si="73"/>
        <v>93186.969733175778</v>
      </c>
      <c r="W236">
        <f t="shared" ca="1" si="70"/>
        <v>25633</v>
      </c>
      <c r="X236">
        <f t="shared" ca="1" si="74"/>
        <v>37303.788702383681</v>
      </c>
      <c r="AA236">
        <f t="shared" ca="1" si="75"/>
        <v>74165.927578490984</v>
      </c>
      <c r="AB236">
        <f t="shared" ca="1" si="76"/>
        <v>419802.89731166675</v>
      </c>
      <c r="AC236">
        <f t="shared" ca="1" si="77"/>
        <v>128388.08772576904</v>
      </c>
      <c r="AD236">
        <f t="shared" ca="1" si="78"/>
        <v>291414.80958589772</v>
      </c>
      <c r="AF236" s="7">
        <f ca="1">IF(Table2[[#This Row],[Column1]]="men",1,0)</f>
        <v>0</v>
      </c>
      <c r="AG236" s="8">
        <f ca="1">IF(Table2[[#This Row],[Column1]]="women",1,0)</f>
        <v>1</v>
      </c>
      <c r="AH236" s="8"/>
      <c r="AI236" s="8"/>
      <c r="AJ236" s="9"/>
      <c r="AM236" s="7">
        <f ca="1">IF(Table2[[#This Row],[Column4]]="teaching",1,0)</f>
        <v>0</v>
      </c>
      <c r="AN236" s="8">
        <f ca="1">IF(Table2[[#This Row],[Column4]]="health",1,0)</f>
        <v>0</v>
      </c>
      <c r="AO236" s="8">
        <f ca="1">IF(Table2[[#This Row],[Column4]]="agriculture",1,0)</f>
        <v>0</v>
      </c>
      <c r="AP236" s="8">
        <f ca="1">IF(Table2[[#This Row],[Column4]]="IT",1,0)</f>
        <v>0</v>
      </c>
      <c r="AQ236" s="8">
        <f ca="1">IF(Table2[[#This Row],[Column4]]="construction",1,0)</f>
        <v>1</v>
      </c>
      <c r="AR236" s="8">
        <f ca="1">IF(Table2[[#This Row],[Column4]]="General work",1,0)</f>
        <v>0</v>
      </c>
      <c r="AS236" s="9"/>
      <c r="AU236" s="17">
        <f ca="1">Table2[[#This Row],[Column20]]/Table2[[#This Row],[Column8]]</f>
        <v>46593.484866587889</v>
      </c>
      <c r="AW236" s="19">
        <f ca="1">IF(Table2[[#This Row],[Column27]]&gt;$AX$7,1,0)</f>
        <v>1</v>
      </c>
      <c r="AY236" s="21">
        <f ca="1">Table2[[#This Row],[Column19]]/Table2[[#This Row],[Column18]]</f>
        <v>0.25926440492527381</v>
      </c>
      <c r="AZ236" s="7">
        <f t="shared" ca="1" si="71"/>
        <v>0</v>
      </c>
      <c r="BA236" s="8"/>
      <c r="BB236" s="7">
        <f ca="1">IF(Table2[[#This Row],[Column17]]="bihar",Table2[[#This Row],[Column15]],0)</f>
        <v>0</v>
      </c>
      <c r="BC236" s="8">
        <f ca="1">IF(Table2[[#This Row],[Column17]]="UP",Table2[[#This Row],[Column15]],0)</f>
        <v>84150</v>
      </c>
      <c r="BD236" s="8">
        <f ca="1">IF(Table2[[#This Row],[Column17]]="maharashtra",Table2[[#This Row],[Column15]],0)</f>
        <v>0</v>
      </c>
      <c r="BE236" s="8">
        <f ca="1">IF(Table2[[#This Row],[Column17]]="telangana",Table2[[#This Row],[Column15]],0)</f>
        <v>0</v>
      </c>
      <c r="BF236" s="8">
        <f ca="1">IF(Table2[[#This Row],[Column17]]="delhi",Table2[[#This Row],[Column15]],0)</f>
        <v>0</v>
      </c>
      <c r="BG236" s="8">
        <f ca="1">IF(Table2[[#This Row],[Column17]]="goa",Table2[[#This Row],[Column15]],0)</f>
        <v>0</v>
      </c>
      <c r="BH236" s="8">
        <f ca="1">IF(Table2[[#This Row],[Column17]]="kolkata",Table2[[#This Row],[Column15]],0)</f>
        <v>0</v>
      </c>
      <c r="BI236" s="8">
        <f ca="1">IF(Table2[[#This Row],[Column17]]="patna",Table2[[#This Row],[Column15]],0)</f>
        <v>0</v>
      </c>
      <c r="BJ236" s="8">
        <f ca="1">IF(Table2[[#This Row],[Column17]]="simultala",Table2[[#This Row],[Column15]],0)</f>
        <v>0</v>
      </c>
      <c r="BK236" s="8">
        <f ca="1">IF(Table2[[#This Row],[Column17]]="panji",Table2[[#This Row],[Column15]],0)</f>
        <v>0</v>
      </c>
      <c r="BL236" s="8">
        <f ca="1">IF(Table2[[#This Row],[Column17]]="bangalore",Table2[[#This Row],[Column15]],0)</f>
        <v>0</v>
      </c>
      <c r="BM236" s="8">
        <f ca="1">IF(Table2[[#This Row],[Column17]]="florida",Table2[[#This Row],[Column15]],0)</f>
        <v>0</v>
      </c>
      <c r="BN236" s="8">
        <f ca="1">IF(Table2[[#This Row],[Column17]]="valmikinagar",Table2[[#This Row],[Column15]],0)</f>
        <v>0</v>
      </c>
      <c r="BO236" s="9">
        <f ca="1">IF(Table2[[#This Row],[Column17]]="gopalganj",Table2[[#This Row],[Column15]],0)</f>
        <v>0</v>
      </c>
      <c r="BP236" s="7">
        <f ca="1">IF(Table2[[#This Row],[Column4]]="teaching",Table2[[#This Row],[Column15]],0)</f>
        <v>0</v>
      </c>
      <c r="BQ236" s="8">
        <f ca="1">IF(Table2[[#This Row],[Column4]]="health",Table2[[#This Row],[Column15]],0)</f>
        <v>0</v>
      </c>
      <c r="BR236" s="8">
        <f ca="1">IF(Table2[[#This Row],[Column4]]="agriculture",Table2[[#This Row],[Column15]],0)</f>
        <v>0</v>
      </c>
      <c r="BS236" s="8">
        <f ca="1">IF(Table2[[#This Row],[Column4]]="IT",Table2[[#This Row],[Column15]],0)</f>
        <v>0</v>
      </c>
      <c r="BT236" s="8">
        <f ca="1">IF(Table2[[#This Row],[Column4]]="construction",Table2[[#This Row],[Column15]],0)</f>
        <v>84150</v>
      </c>
      <c r="BU236" s="9">
        <f ca="1">IF(Table2[[#This Row],[Column4]]="General work",Table2[[#This Row],[Column15]],0)</f>
        <v>0</v>
      </c>
      <c r="BV236" s="19">
        <f ca="1">IF(Table2[[#This Row],[Column27]]&gt;Table2[[#This Row],[Column15]],1,0)</f>
        <v>1</v>
      </c>
      <c r="CC236" s="19">
        <f ca="1">IF(Table2[[#This Row],[Column28]]&gt;$CD$6,Table2[[#This Row],[Column2]],0)</f>
        <v>31</v>
      </c>
    </row>
    <row r="237" spans="2:81" x14ac:dyDescent="0.35">
      <c r="B237">
        <f t="shared" ca="1" si="61"/>
        <v>1</v>
      </c>
      <c r="C237" t="str">
        <f ca="1">IF(B236=1,"men","women")</f>
        <v>women</v>
      </c>
      <c r="D237">
        <f t="shared" ca="1" si="63"/>
        <v>41</v>
      </c>
      <c r="E237">
        <f t="shared" ca="1" si="64"/>
        <v>1</v>
      </c>
      <c r="F237" t="str">
        <f ca="1">VLOOKUP(E237,$K$4:$L$10,2)</f>
        <v xml:space="preserve">health </v>
      </c>
      <c r="G237">
        <f t="shared" ca="1" si="65"/>
        <v>1</v>
      </c>
      <c r="H237" t="str">
        <f ca="1">VLOOKUP(G237,$N$4:$O$9,2)</f>
        <v>high school</v>
      </c>
      <c r="I237">
        <f t="shared" ca="1" si="66"/>
        <v>3</v>
      </c>
      <c r="J237">
        <f t="shared" ca="1" si="62"/>
        <v>3</v>
      </c>
      <c r="Q237">
        <f t="shared" ca="1" si="67"/>
        <v>68487</v>
      </c>
      <c r="R237">
        <f t="shared" ca="1" si="68"/>
        <v>12</v>
      </c>
      <c r="S237" t="str">
        <f ca="1">VLOOKUP(R237,$Y$7:$Z$20,2)</f>
        <v>florida</v>
      </c>
      <c r="T237">
        <f t="shared" ca="1" si="72"/>
        <v>410922</v>
      </c>
      <c r="U237">
        <f t="shared" ca="1" si="69"/>
        <v>349598.387791746</v>
      </c>
      <c r="V237">
        <f t="shared" ca="1" si="73"/>
        <v>169198.07091008101</v>
      </c>
      <c r="W237">
        <f t="shared" ca="1" si="70"/>
        <v>6005</v>
      </c>
      <c r="X237">
        <f t="shared" ca="1" si="74"/>
        <v>110927.44907855091</v>
      </c>
      <c r="AA237">
        <f t="shared" ca="1" si="75"/>
        <v>40355.942132679389</v>
      </c>
      <c r="AB237">
        <f t="shared" ca="1" si="76"/>
        <v>620476.01304276043</v>
      </c>
      <c r="AC237">
        <f t="shared" ca="1" si="77"/>
        <v>466530.83687029692</v>
      </c>
      <c r="AD237">
        <f t="shared" ca="1" si="78"/>
        <v>153945.17617246351</v>
      </c>
      <c r="AF237" s="7">
        <f ca="1">IF(Table2[[#This Row],[Column1]]="men",1,0)</f>
        <v>0</v>
      </c>
      <c r="AG237" s="8">
        <f ca="1">IF(Table2[[#This Row],[Column1]]="women",1,0)</f>
        <v>1</v>
      </c>
      <c r="AH237" s="8"/>
      <c r="AI237" s="8"/>
      <c r="AJ237" s="9"/>
      <c r="AM237" s="7">
        <f ca="1">IF(Table2[[#This Row],[Column4]]="teaching",1,0)</f>
        <v>0</v>
      </c>
      <c r="AN237" s="8">
        <f ca="1">IF(Table2[[#This Row],[Column4]]="health",1,0)</f>
        <v>0</v>
      </c>
      <c r="AO237" s="8">
        <f ca="1">IF(Table2[[#This Row],[Column4]]="agriculture",1,0)</f>
        <v>0</v>
      </c>
      <c r="AP237" s="8">
        <f ca="1">IF(Table2[[#This Row],[Column4]]="IT",1,0)</f>
        <v>0</v>
      </c>
      <c r="AQ237" s="8">
        <f ca="1">IF(Table2[[#This Row],[Column4]]="construction",1,0)</f>
        <v>0</v>
      </c>
      <c r="AR237" s="8">
        <f ca="1">IF(Table2[[#This Row],[Column4]]="General work",1,0)</f>
        <v>0</v>
      </c>
      <c r="AS237" s="9"/>
      <c r="AU237" s="17">
        <f ca="1">Table2[[#This Row],[Column20]]/Table2[[#This Row],[Column8]]</f>
        <v>56399.356970027002</v>
      </c>
      <c r="AW237" s="19">
        <f ca="1">IF(Table2[[#This Row],[Column27]]&gt;$AX$7,1,0)</f>
        <v>1</v>
      </c>
      <c r="AY237" s="21">
        <f ca="1">Table2[[#This Row],[Column19]]/Table2[[#This Row],[Column18]]</f>
        <v>0.85076580906290244</v>
      </c>
      <c r="AZ237" s="7">
        <f t="shared" ca="1" si="71"/>
        <v>0</v>
      </c>
      <c r="BA237" s="8"/>
      <c r="BB237" s="7">
        <f ca="1">IF(Table2[[#This Row],[Column17]]="bihar",Table2[[#This Row],[Column15]],0)</f>
        <v>0</v>
      </c>
      <c r="BC237" s="8">
        <f ca="1">IF(Table2[[#This Row],[Column17]]="UP",Table2[[#This Row],[Column15]],0)</f>
        <v>0</v>
      </c>
      <c r="BD237" s="8">
        <f ca="1">IF(Table2[[#This Row],[Column17]]="maharashtra",Table2[[#This Row],[Column15]],0)</f>
        <v>0</v>
      </c>
      <c r="BE237" s="8">
        <f ca="1">IF(Table2[[#This Row],[Column17]]="telangana",Table2[[#This Row],[Column15]],0)</f>
        <v>0</v>
      </c>
      <c r="BF237" s="8">
        <f ca="1">IF(Table2[[#This Row],[Column17]]="delhi",Table2[[#This Row],[Column15]],0)</f>
        <v>0</v>
      </c>
      <c r="BG237" s="8">
        <f ca="1">IF(Table2[[#This Row],[Column17]]="goa",Table2[[#This Row],[Column15]],0)</f>
        <v>0</v>
      </c>
      <c r="BH237" s="8">
        <f ca="1">IF(Table2[[#This Row],[Column17]]="kolkata",Table2[[#This Row],[Column15]],0)</f>
        <v>0</v>
      </c>
      <c r="BI237" s="8">
        <f ca="1">IF(Table2[[#This Row],[Column17]]="patna",Table2[[#This Row],[Column15]],0)</f>
        <v>0</v>
      </c>
      <c r="BJ237" s="8">
        <f ca="1">IF(Table2[[#This Row],[Column17]]="simultala",Table2[[#This Row],[Column15]],0)</f>
        <v>0</v>
      </c>
      <c r="BK237" s="8">
        <f ca="1">IF(Table2[[#This Row],[Column17]]="panji",Table2[[#This Row],[Column15]],0)</f>
        <v>0</v>
      </c>
      <c r="BL237" s="8">
        <f ca="1">IF(Table2[[#This Row],[Column17]]="bangalore",Table2[[#This Row],[Column15]],0)</f>
        <v>0</v>
      </c>
      <c r="BM237" s="8">
        <f ca="1">IF(Table2[[#This Row],[Column17]]="florida",Table2[[#This Row],[Column15]],0)</f>
        <v>68487</v>
      </c>
      <c r="BN237" s="8">
        <f ca="1">IF(Table2[[#This Row],[Column17]]="valmikinagar",Table2[[#This Row],[Column15]],0)</f>
        <v>0</v>
      </c>
      <c r="BO237" s="9">
        <f ca="1">IF(Table2[[#This Row],[Column17]]="gopalganj",Table2[[#This Row],[Column15]],0)</f>
        <v>0</v>
      </c>
      <c r="BP237" s="7">
        <f ca="1">IF(Table2[[#This Row],[Column4]]="teaching",Table2[[#This Row],[Column15]],0)</f>
        <v>0</v>
      </c>
      <c r="BQ237" s="8">
        <f ca="1">IF(Table2[[#This Row],[Column4]]="health",Table2[[#This Row],[Column15]],0)</f>
        <v>0</v>
      </c>
      <c r="BR237" s="8">
        <f ca="1">IF(Table2[[#This Row],[Column4]]="agriculture",Table2[[#This Row],[Column15]],0)</f>
        <v>0</v>
      </c>
      <c r="BS237" s="8">
        <f ca="1">IF(Table2[[#This Row],[Column4]]="IT",Table2[[#This Row],[Column15]],0)</f>
        <v>0</v>
      </c>
      <c r="BT237" s="8">
        <f ca="1">IF(Table2[[#This Row],[Column4]]="construction",Table2[[#This Row],[Column15]],0)</f>
        <v>0</v>
      </c>
      <c r="BU237" s="9">
        <f ca="1">IF(Table2[[#This Row],[Column4]]="General work",Table2[[#This Row],[Column15]],0)</f>
        <v>0</v>
      </c>
      <c r="BV237" s="19">
        <f ca="1">IF(Table2[[#This Row],[Column27]]&gt;Table2[[#This Row],[Column15]],1,0)</f>
        <v>1</v>
      </c>
      <c r="CC237" s="19">
        <f ca="1">IF(Table2[[#This Row],[Column28]]&gt;$CD$6,Table2[[#This Row],[Column2]],0)</f>
        <v>41</v>
      </c>
    </row>
    <row r="238" spans="2:81" x14ac:dyDescent="0.35">
      <c r="B238">
        <f t="shared" ca="1" si="61"/>
        <v>2</v>
      </c>
      <c r="C238" t="str">
        <f ca="1">IF(B237=1,"men","women")</f>
        <v>men</v>
      </c>
      <c r="D238">
        <f t="shared" ca="1" si="63"/>
        <v>29</v>
      </c>
      <c r="E238">
        <f t="shared" ca="1" si="64"/>
        <v>5</v>
      </c>
      <c r="F238" t="str">
        <f ca="1">VLOOKUP(E238,$K$4:$L$10,2)</f>
        <v>General work</v>
      </c>
      <c r="G238">
        <f t="shared" ca="1" si="65"/>
        <v>5</v>
      </c>
      <c r="H238" t="str">
        <f ca="1">VLOOKUP(G238,$N$4:$O$9,2)</f>
        <v>other</v>
      </c>
      <c r="I238">
        <f t="shared" ca="1" si="66"/>
        <v>1</v>
      </c>
      <c r="J238">
        <f t="shared" ca="1" si="62"/>
        <v>3</v>
      </c>
      <c r="Q238">
        <f t="shared" ca="1" si="67"/>
        <v>49923</v>
      </c>
      <c r="R238">
        <f t="shared" ca="1" si="68"/>
        <v>7</v>
      </c>
      <c r="S238" t="str">
        <f ca="1">VLOOKUP(R238,$Y$7:$Z$20,2)</f>
        <v>kolkata</v>
      </c>
      <c r="T238">
        <f t="shared" ca="1" si="72"/>
        <v>199692</v>
      </c>
      <c r="U238">
        <f t="shared" ca="1" si="69"/>
        <v>188951.4298733446</v>
      </c>
      <c r="V238">
        <f t="shared" ca="1" si="73"/>
        <v>55136.428697154224</v>
      </c>
      <c r="W238">
        <f t="shared" ca="1" si="70"/>
        <v>23808</v>
      </c>
      <c r="X238">
        <f t="shared" ca="1" si="74"/>
        <v>45580.798939917848</v>
      </c>
      <c r="AA238">
        <f t="shared" ca="1" si="75"/>
        <v>43412.195335957949</v>
      </c>
      <c r="AB238">
        <f t="shared" ca="1" si="76"/>
        <v>298240.6240331122</v>
      </c>
      <c r="AC238">
        <f t="shared" ca="1" si="77"/>
        <v>258340.22881326245</v>
      </c>
      <c r="AD238">
        <f t="shared" ca="1" si="78"/>
        <v>39900.395219849743</v>
      </c>
      <c r="AF238" s="7">
        <f ca="1">IF(Table2[[#This Row],[Column1]]="men",1,0)</f>
        <v>1</v>
      </c>
      <c r="AG238" s="8">
        <f ca="1">IF(Table2[[#This Row],[Column1]]="women",1,0)</f>
        <v>0</v>
      </c>
      <c r="AH238" s="8"/>
      <c r="AI238" s="8"/>
      <c r="AJ238" s="9"/>
      <c r="AM238" s="7">
        <f ca="1">IF(Table2[[#This Row],[Column4]]="teaching",1,0)</f>
        <v>0</v>
      </c>
      <c r="AN238" s="8">
        <f ca="1">IF(Table2[[#This Row],[Column4]]="health",1,0)</f>
        <v>0</v>
      </c>
      <c r="AO238" s="8">
        <f ca="1">IF(Table2[[#This Row],[Column4]]="agriculture",1,0)</f>
        <v>0</v>
      </c>
      <c r="AP238" s="8">
        <f ca="1">IF(Table2[[#This Row],[Column4]]="IT",1,0)</f>
        <v>0</v>
      </c>
      <c r="AQ238" s="8">
        <f ca="1">IF(Table2[[#This Row],[Column4]]="construction",1,0)</f>
        <v>0</v>
      </c>
      <c r="AR238" s="8">
        <f ca="1">IF(Table2[[#This Row],[Column4]]="General work",1,0)</f>
        <v>1</v>
      </c>
      <c r="AS238" s="9"/>
      <c r="AU238" s="17">
        <f ca="1">Table2[[#This Row],[Column20]]/Table2[[#This Row],[Column8]]</f>
        <v>18378.809565718075</v>
      </c>
      <c r="AW238" s="19">
        <f ca="1">IF(Table2[[#This Row],[Column27]]&gt;$AX$7,1,0)</f>
        <v>1</v>
      </c>
      <c r="AY238" s="21">
        <f ca="1">Table2[[#This Row],[Column19]]/Table2[[#This Row],[Column18]]</f>
        <v>0.94621431941862766</v>
      </c>
      <c r="AZ238" s="7">
        <f t="shared" ca="1" si="71"/>
        <v>0</v>
      </c>
      <c r="BA238" s="8"/>
      <c r="BB238" s="7">
        <f ca="1">IF(Table2[[#This Row],[Column17]]="bihar",Table2[[#This Row],[Column15]],0)</f>
        <v>0</v>
      </c>
      <c r="BC238" s="8">
        <f ca="1">IF(Table2[[#This Row],[Column17]]="UP",Table2[[#This Row],[Column15]],0)</f>
        <v>0</v>
      </c>
      <c r="BD238" s="8">
        <f ca="1">IF(Table2[[#This Row],[Column17]]="maharashtra",Table2[[#This Row],[Column15]],0)</f>
        <v>0</v>
      </c>
      <c r="BE238" s="8">
        <f ca="1">IF(Table2[[#This Row],[Column17]]="telangana",Table2[[#This Row],[Column15]],0)</f>
        <v>0</v>
      </c>
      <c r="BF238" s="8">
        <f ca="1">IF(Table2[[#This Row],[Column17]]="delhi",Table2[[#This Row],[Column15]],0)</f>
        <v>0</v>
      </c>
      <c r="BG238" s="8">
        <f ca="1">IF(Table2[[#This Row],[Column17]]="goa",Table2[[#This Row],[Column15]],0)</f>
        <v>0</v>
      </c>
      <c r="BH238" s="8">
        <f ca="1">IF(Table2[[#This Row],[Column17]]="kolkata",Table2[[#This Row],[Column15]],0)</f>
        <v>49923</v>
      </c>
      <c r="BI238" s="8">
        <f ca="1">IF(Table2[[#This Row],[Column17]]="patna",Table2[[#This Row],[Column15]],0)</f>
        <v>0</v>
      </c>
      <c r="BJ238" s="8">
        <f ca="1">IF(Table2[[#This Row],[Column17]]="simultala",Table2[[#This Row],[Column15]],0)</f>
        <v>0</v>
      </c>
      <c r="BK238" s="8">
        <f ca="1">IF(Table2[[#This Row],[Column17]]="panji",Table2[[#This Row],[Column15]],0)</f>
        <v>0</v>
      </c>
      <c r="BL238" s="8">
        <f ca="1">IF(Table2[[#This Row],[Column17]]="bangalore",Table2[[#This Row],[Column15]],0)</f>
        <v>0</v>
      </c>
      <c r="BM238" s="8">
        <f ca="1">IF(Table2[[#This Row],[Column17]]="florida",Table2[[#This Row],[Column15]],0)</f>
        <v>0</v>
      </c>
      <c r="BN238" s="8">
        <f ca="1">IF(Table2[[#This Row],[Column17]]="valmikinagar",Table2[[#This Row],[Column15]],0)</f>
        <v>0</v>
      </c>
      <c r="BO238" s="9">
        <f ca="1">IF(Table2[[#This Row],[Column17]]="gopalganj",Table2[[#This Row],[Column15]],0)</f>
        <v>0</v>
      </c>
      <c r="BP238" s="7">
        <f ca="1">IF(Table2[[#This Row],[Column4]]="teaching",Table2[[#This Row],[Column15]],0)</f>
        <v>0</v>
      </c>
      <c r="BQ238" s="8">
        <f ca="1">IF(Table2[[#This Row],[Column4]]="health",Table2[[#This Row],[Column15]],0)</f>
        <v>0</v>
      </c>
      <c r="BR238" s="8">
        <f ca="1">IF(Table2[[#This Row],[Column4]]="agriculture",Table2[[#This Row],[Column15]],0)</f>
        <v>0</v>
      </c>
      <c r="BS238" s="8">
        <f ca="1">IF(Table2[[#This Row],[Column4]]="IT",Table2[[#This Row],[Column15]],0)</f>
        <v>0</v>
      </c>
      <c r="BT238" s="8">
        <f ca="1">IF(Table2[[#This Row],[Column4]]="construction",Table2[[#This Row],[Column15]],0)</f>
        <v>0</v>
      </c>
      <c r="BU238" s="9">
        <f ca="1">IF(Table2[[#This Row],[Column4]]="General work",Table2[[#This Row],[Column15]],0)</f>
        <v>49923</v>
      </c>
      <c r="BV238" s="19">
        <f ca="1">IF(Table2[[#This Row],[Column27]]&gt;Table2[[#This Row],[Column15]],1,0)</f>
        <v>1</v>
      </c>
      <c r="CC238" s="19">
        <f ca="1">IF(Table2[[#This Row],[Column28]]&gt;$CD$6,Table2[[#This Row],[Column2]],0)</f>
        <v>29</v>
      </c>
    </row>
    <row r="239" spans="2:81" x14ac:dyDescent="0.35">
      <c r="B239">
        <f t="shared" ca="1" si="61"/>
        <v>2</v>
      </c>
      <c r="C239" t="str">
        <f ca="1">IF(B238=1,"men","women")</f>
        <v>women</v>
      </c>
      <c r="D239">
        <f t="shared" ca="1" si="63"/>
        <v>35</v>
      </c>
      <c r="E239">
        <f t="shared" ca="1" si="64"/>
        <v>1</v>
      </c>
      <c r="F239" t="str">
        <f ca="1">VLOOKUP(E239,$K$4:$L$10,2)</f>
        <v xml:space="preserve">health </v>
      </c>
      <c r="G239">
        <f t="shared" ca="1" si="65"/>
        <v>2</v>
      </c>
      <c r="H239" t="str">
        <f ca="1">VLOOKUP(G239,$N$4:$O$9,2)</f>
        <v>college</v>
      </c>
      <c r="I239">
        <f t="shared" ca="1" si="66"/>
        <v>2</v>
      </c>
      <c r="J239">
        <f t="shared" ca="1" si="62"/>
        <v>3</v>
      </c>
      <c r="Q239">
        <f t="shared" ca="1" si="67"/>
        <v>65602</v>
      </c>
      <c r="R239">
        <f t="shared" ca="1" si="68"/>
        <v>9</v>
      </c>
      <c r="S239" t="str">
        <f ca="1">VLOOKUP(R239,$Y$7:$Z$20,2)</f>
        <v>simultala</v>
      </c>
      <c r="T239">
        <f t="shared" ca="1" si="72"/>
        <v>328010</v>
      </c>
      <c r="U239">
        <f t="shared" ca="1" si="69"/>
        <v>66250.481651817841</v>
      </c>
      <c r="V239">
        <f t="shared" ca="1" si="73"/>
        <v>46731.47576423311</v>
      </c>
      <c r="W239">
        <f t="shared" ca="1" si="70"/>
        <v>17034</v>
      </c>
      <c r="X239">
        <f t="shared" ca="1" si="74"/>
        <v>74353.713286618949</v>
      </c>
      <c r="AA239">
        <f t="shared" ca="1" si="75"/>
        <v>24181.872365724823</v>
      </c>
      <c r="AB239">
        <f t="shared" ca="1" si="76"/>
        <v>398923.34812995791</v>
      </c>
      <c r="AC239">
        <f t="shared" ca="1" si="77"/>
        <v>157638.19493843679</v>
      </c>
      <c r="AD239">
        <f t="shared" ca="1" si="78"/>
        <v>241285.15319152112</v>
      </c>
      <c r="AF239" s="7">
        <f ca="1">IF(Table2[[#This Row],[Column1]]="men",1,0)</f>
        <v>0</v>
      </c>
      <c r="AG239" s="8">
        <f ca="1">IF(Table2[[#This Row],[Column1]]="women",1,0)</f>
        <v>1</v>
      </c>
      <c r="AH239" s="8"/>
      <c r="AI239" s="8"/>
      <c r="AJ239" s="9"/>
      <c r="AM239" s="7">
        <f ca="1">IF(Table2[[#This Row],[Column4]]="teaching",1,0)</f>
        <v>0</v>
      </c>
      <c r="AN239" s="8">
        <f ca="1">IF(Table2[[#This Row],[Column4]]="health",1,0)</f>
        <v>0</v>
      </c>
      <c r="AO239" s="8">
        <f ca="1">IF(Table2[[#This Row],[Column4]]="agriculture",1,0)</f>
        <v>0</v>
      </c>
      <c r="AP239" s="8">
        <f ca="1">IF(Table2[[#This Row],[Column4]]="IT",1,0)</f>
        <v>0</v>
      </c>
      <c r="AQ239" s="8">
        <f ca="1">IF(Table2[[#This Row],[Column4]]="construction",1,0)</f>
        <v>0</v>
      </c>
      <c r="AR239" s="8">
        <f ca="1">IF(Table2[[#This Row],[Column4]]="General work",1,0)</f>
        <v>0</v>
      </c>
      <c r="AS239" s="9"/>
      <c r="AU239" s="17">
        <f ca="1">Table2[[#This Row],[Column20]]/Table2[[#This Row],[Column8]]</f>
        <v>15577.158588077704</v>
      </c>
      <c r="AW239" s="19">
        <f ca="1">IF(Table2[[#This Row],[Column27]]&gt;$AX$7,1,0)</f>
        <v>1</v>
      </c>
      <c r="AY239" s="21">
        <f ca="1">Table2[[#This Row],[Column19]]/Table2[[#This Row],[Column18]]</f>
        <v>0.20197701793182476</v>
      </c>
      <c r="AZ239" s="7">
        <f t="shared" ca="1" si="71"/>
        <v>0</v>
      </c>
      <c r="BA239" s="8"/>
      <c r="BB239" s="7">
        <f ca="1">IF(Table2[[#This Row],[Column17]]="bihar",Table2[[#This Row],[Column15]],0)</f>
        <v>0</v>
      </c>
      <c r="BC239" s="8">
        <f ca="1">IF(Table2[[#This Row],[Column17]]="UP",Table2[[#This Row],[Column15]],0)</f>
        <v>0</v>
      </c>
      <c r="BD239" s="8">
        <f ca="1">IF(Table2[[#This Row],[Column17]]="maharashtra",Table2[[#This Row],[Column15]],0)</f>
        <v>0</v>
      </c>
      <c r="BE239" s="8">
        <f ca="1">IF(Table2[[#This Row],[Column17]]="telangana",Table2[[#This Row],[Column15]],0)</f>
        <v>0</v>
      </c>
      <c r="BF239" s="8">
        <f ca="1">IF(Table2[[#This Row],[Column17]]="delhi",Table2[[#This Row],[Column15]],0)</f>
        <v>0</v>
      </c>
      <c r="BG239" s="8">
        <f ca="1">IF(Table2[[#This Row],[Column17]]="goa",Table2[[#This Row],[Column15]],0)</f>
        <v>0</v>
      </c>
      <c r="BH239" s="8">
        <f ca="1">IF(Table2[[#This Row],[Column17]]="kolkata",Table2[[#This Row],[Column15]],0)</f>
        <v>0</v>
      </c>
      <c r="BI239" s="8">
        <f ca="1">IF(Table2[[#This Row],[Column17]]="patna",Table2[[#This Row],[Column15]],0)</f>
        <v>0</v>
      </c>
      <c r="BJ239" s="8">
        <f ca="1">IF(Table2[[#This Row],[Column17]]="simultala",Table2[[#This Row],[Column15]],0)</f>
        <v>65602</v>
      </c>
      <c r="BK239" s="8">
        <f ca="1">IF(Table2[[#This Row],[Column17]]="panji",Table2[[#This Row],[Column15]],0)</f>
        <v>0</v>
      </c>
      <c r="BL239" s="8">
        <f ca="1">IF(Table2[[#This Row],[Column17]]="bangalore",Table2[[#This Row],[Column15]],0)</f>
        <v>0</v>
      </c>
      <c r="BM239" s="8">
        <f ca="1">IF(Table2[[#This Row],[Column17]]="florida",Table2[[#This Row],[Column15]],0)</f>
        <v>0</v>
      </c>
      <c r="BN239" s="8">
        <f ca="1">IF(Table2[[#This Row],[Column17]]="valmikinagar",Table2[[#This Row],[Column15]],0)</f>
        <v>0</v>
      </c>
      <c r="BO239" s="9">
        <f ca="1">IF(Table2[[#This Row],[Column17]]="gopalganj",Table2[[#This Row],[Column15]],0)</f>
        <v>0</v>
      </c>
      <c r="BP239" s="7">
        <f ca="1">IF(Table2[[#This Row],[Column4]]="teaching",Table2[[#This Row],[Column15]],0)</f>
        <v>0</v>
      </c>
      <c r="BQ239" s="8">
        <f ca="1">IF(Table2[[#This Row],[Column4]]="health",Table2[[#This Row],[Column15]],0)</f>
        <v>0</v>
      </c>
      <c r="BR239" s="8">
        <f ca="1">IF(Table2[[#This Row],[Column4]]="agriculture",Table2[[#This Row],[Column15]],0)</f>
        <v>0</v>
      </c>
      <c r="BS239" s="8">
        <f ca="1">IF(Table2[[#This Row],[Column4]]="IT",Table2[[#This Row],[Column15]],0)</f>
        <v>0</v>
      </c>
      <c r="BT239" s="8">
        <f ca="1">IF(Table2[[#This Row],[Column4]]="construction",Table2[[#This Row],[Column15]],0)</f>
        <v>0</v>
      </c>
      <c r="BU239" s="9">
        <f ca="1">IF(Table2[[#This Row],[Column4]]="General work",Table2[[#This Row],[Column15]],0)</f>
        <v>0</v>
      </c>
      <c r="BV239" s="19">
        <f ca="1">IF(Table2[[#This Row],[Column27]]&gt;Table2[[#This Row],[Column15]],1,0)</f>
        <v>1</v>
      </c>
      <c r="CC239" s="19">
        <f ca="1">IF(Table2[[#This Row],[Column28]]&gt;$CD$6,Table2[[#This Row],[Column2]],0)</f>
        <v>35</v>
      </c>
    </row>
    <row r="240" spans="2:81" x14ac:dyDescent="0.35">
      <c r="B240">
        <f t="shared" ca="1" si="61"/>
        <v>2</v>
      </c>
      <c r="C240" t="str">
        <f ca="1">IF(B239=1,"men","women")</f>
        <v>women</v>
      </c>
      <c r="D240">
        <f t="shared" ca="1" si="63"/>
        <v>41</v>
      </c>
      <c r="E240">
        <f t="shared" ca="1" si="64"/>
        <v>2</v>
      </c>
      <c r="F240" t="str">
        <f ca="1">VLOOKUP(E240,$K$4:$L$10,2)</f>
        <v>construction</v>
      </c>
      <c r="G240">
        <f t="shared" ca="1" si="65"/>
        <v>4</v>
      </c>
      <c r="H240" t="str">
        <f ca="1">VLOOKUP(G240,$N$4:$O$9,2)</f>
        <v>technical</v>
      </c>
      <c r="I240">
        <f t="shared" ca="1" si="66"/>
        <v>3</v>
      </c>
      <c r="J240">
        <f t="shared" ca="1" si="62"/>
        <v>2</v>
      </c>
      <c r="Q240">
        <f t="shared" ca="1" si="67"/>
        <v>68368</v>
      </c>
      <c r="R240">
        <f t="shared" ca="1" si="68"/>
        <v>3</v>
      </c>
      <c r="S240" t="str">
        <f ca="1">VLOOKUP(R240,$Y$7:$Z$20,2)</f>
        <v>maharashtra</v>
      </c>
      <c r="T240">
        <f t="shared" ca="1" si="72"/>
        <v>205104</v>
      </c>
      <c r="U240">
        <f t="shared" ca="1" si="69"/>
        <v>66320.601289732702</v>
      </c>
      <c r="V240">
        <f t="shared" ca="1" si="73"/>
        <v>97153.953277841181</v>
      </c>
      <c r="W240">
        <f t="shared" ca="1" si="70"/>
        <v>6640</v>
      </c>
      <c r="X240">
        <f t="shared" ca="1" si="74"/>
        <v>74968.555728075458</v>
      </c>
      <c r="AA240">
        <f t="shared" ca="1" si="75"/>
        <v>54774.354030137991</v>
      </c>
      <c r="AB240">
        <f t="shared" ca="1" si="76"/>
        <v>357032.30730797921</v>
      </c>
      <c r="AC240">
        <f t="shared" ca="1" si="77"/>
        <v>147929.15701780817</v>
      </c>
      <c r="AD240">
        <f t="shared" ca="1" si="78"/>
        <v>209103.15029017103</v>
      </c>
      <c r="AF240" s="7">
        <f ca="1">IF(Table2[[#This Row],[Column1]]="men",1,0)</f>
        <v>0</v>
      </c>
      <c r="AG240" s="8">
        <f ca="1">IF(Table2[[#This Row],[Column1]]="women",1,0)</f>
        <v>1</v>
      </c>
      <c r="AH240" s="8"/>
      <c r="AI240" s="8"/>
      <c r="AJ240" s="9"/>
      <c r="AM240" s="7">
        <f ca="1">IF(Table2[[#This Row],[Column4]]="teaching",1,0)</f>
        <v>0</v>
      </c>
      <c r="AN240" s="8">
        <f ca="1">IF(Table2[[#This Row],[Column4]]="health",1,0)</f>
        <v>0</v>
      </c>
      <c r="AO240" s="8">
        <f ca="1">IF(Table2[[#This Row],[Column4]]="agriculture",1,0)</f>
        <v>0</v>
      </c>
      <c r="AP240" s="8">
        <f ca="1">IF(Table2[[#This Row],[Column4]]="IT",1,0)</f>
        <v>0</v>
      </c>
      <c r="AQ240" s="8">
        <f ca="1">IF(Table2[[#This Row],[Column4]]="construction",1,0)</f>
        <v>1</v>
      </c>
      <c r="AR240" s="8">
        <f ca="1">IF(Table2[[#This Row],[Column4]]="General work",1,0)</f>
        <v>0</v>
      </c>
      <c r="AS240" s="9"/>
      <c r="AU240" s="17">
        <f ca="1">Table2[[#This Row],[Column20]]/Table2[[#This Row],[Column8]]</f>
        <v>48576.976638920591</v>
      </c>
      <c r="AW240" s="19">
        <f ca="1">IF(Table2[[#This Row],[Column27]]&gt;$AX$7,1,0)</f>
        <v>1</v>
      </c>
      <c r="AY240" s="21">
        <f ca="1">Table2[[#This Row],[Column19]]/Table2[[#This Row],[Column18]]</f>
        <v>0.32335108671567936</v>
      </c>
      <c r="AZ240" s="7">
        <f t="shared" ca="1" si="71"/>
        <v>0</v>
      </c>
      <c r="BA240" s="8"/>
      <c r="BB240" s="7">
        <f ca="1">IF(Table2[[#This Row],[Column17]]="bihar",Table2[[#This Row],[Column15]],0)</f>
        <v>0</v>
      </c>
      <c r="BC240" s="8">
        <f ca="1">IF(Table2[[#This Row],[Column17]]="UP",Table2[[#This Row],[Column15]],0)</f>
        <v>0</v>
      </c>
      <c r="BD240" s="8">
        <f ca="1">IF(Table2[[#This Row],[Column17]]="maharashtra",Table2[[#This Row],[Column15]],0)</f>
        <v>68368</v>
      </c>
      <c r="BE240" s="8">
        <f ca="1">IF(Table2[[#This Row],[Column17]]="telangana",Table2[[#This Row],[Column15]],0)</f>
        <v>0</v>
      </c>
      <c r="BF240" s="8">
        <f ca="1">IF(Table2[[#This Row],[Column17]]="delhi",Table2[[#This Row],[Column15]],0)</f>
        <v>0</v>
      </c>
      <c r="BG240" s="8">
        <f ca="1">IF(Table2[[#This Row],[Column17]]="goa",Table2[[#This Row],[Column15]],0)</f>
        <v>0</v>
      </c>
      <c r="BH240" s="8">
        <f ca="1">IF(Table2[[#This Row],[Column17]]="kolkata",Table2[[#This Row],[Column15]],0)</f>
        <v>0</v>
      </c>
      <c r="BI240" s="8">
        <f ca="1">IF(Table2[[#This Row],[Column17]]="patna",Table2[[#This Row],[Column15]],0)</f>
        <v>0</v>
      </c>
      <c r="BJ240" s="8">
        <f ca="1">IF(Table2[[#This Row],[Column17]]="simultala",Table2[[#This Row],[Column15]],0)</f>
        <v>0</v>
      </c>
      <c r="BK240" s="8">
        <f ca="1">IF(Table2[[#This Row],[Column17]]="panji",Table2[[#This Row],[Column15]],0)</f>
        <v>0</v>
      </c>
      <c r="BL240" s="8">
        <f ca="1">IF(Table2[[#This Row],[Column17]]="bangalore",Table2[[#This Row],[Column15]],0)</f>
        <v>0</v>
      </c>
      <c r="BM240" s="8">
        <f ca="1">IF(Table2[[#This Row],[Column17]]="florida",Table2[[#This Row],[Column15]],0)</f>
        <v>0</v>
      </c>
      <c r="BN240" s="8">
        <f ca="1">IF(Table2[[#This Row],[Column17]]="valmikinagar",Table2[[#This Row],[Column15]],0)</f>
        <v>0</v>
      </c>
      <c r="BO240" s="9">
        <f ca="1">IF(Table2[[#This Row],[Column17]]="gopalganj",Table2[[#This Row],[Column15]],0)</f>
        <v>0</v>
      </c>
      <c r="BP240" s="7">
        <f ca="1">IF(Table2[[#This Row],[Column4]]="teaching",Table2[[#This Row],[Column15]],0)</f>
        <v>0</v>
      </c>
      <c r="BQ240" s="8">
        <f ca="1">IF(Table2[[#This Row],[Column4]]="health",Table2[[#This Row],[Column15]],0)</f>
        <v>0</v>
      </c>
      <c r="BR240" s="8">
        <f ca="1">IF(Table2[[#This Row],[Column4]]="agriculture",Table2[[#This Row],[Column15]],0)</f>
        <v>0</v>
      </c>
      <c r="BS240" s="8">
        <f ca="1">IF(Table2[[#This Row],[Column4]]="IT",Table2[[#This Row],[Column15]],0)</f>
        <v>0</v>
      </c>
      <c r="BT240" s="8">
        <f ca="1">IF(Table2[[#This Row],[Column4]]="construction",Table2[[#This Row],[Column15]],0)</f>
        <v>68368</v>
      </c>
      <c r="BU240" s="9">
        <f ca="1">IF(Table2[[#This Row],[Column4]]="General work",Table2[[#This Row],[Column15]],0)</f>
        <v>0</v>
      </c>
      <c r="BV240" s="19">
        <f ca="1">IF(Table2[[#This Row],[Column27]]&gt;Table2[[#This Row],[Column15]],1,0)</f>
        <v>1</v>
      </c>
      <c r="CC240" s="19">
        <f ca="1">IF(Table2[[#This Row],[Column28]]&gt;$CD$6,Table2[[#This Row],[Column2]],0)</f>
        <v>41</v>
      </c>
    </row>
    <row r="241" spans="2:81" x14ac:dyDescent="0.35">
      <c r="B241">
        <f t="shared" ca="1" si="61"/>
        <v>2</v>
      </c>
      <c r="C241" t="str">
        <f ca="1">IF(B240=1,"men","women")</f>
        <v>women</v>
      </c>
      <c r="D241">
        <f t="shared" ca="1" si="63"/>
        <v>30</v>
      </c>
      <c r="E241">
        <f t="shared" ca="1" si="64"/>
        <v>3</v>
      </c>
      <c r="F241" t="str">
        <f ca="1">VLOOKUP(E241,$K$4:$L$10,2)</f>
        <v>teaching</v>
      </c>
      <c r="G241">
        <f t="shared" ca="1" si="65"/>
        <v>5</v>
      </c>
      <c r="H241" t="str">
        <f ca="1">VLOOKUP(G241,$N$4:$O$9,2)</f>
        <v>other</v>
      </c>
      <c r="I241">
        <f t="shared" ca="1" si="66"/>
        <v>2</v>
      </c>
      <c r="J241">
        <f t="shared" ca="1" si="62"/>
        <v>3</v>
      </c>
      <c r="Q241">
        <f t="shared" ca="1" si="67"/>
        <v>37473</v>
      </c>
      <c r="R241">
        <f t="shared" ca="1" si="68"/>
        <v>9</v>
      </c>
      <c r="S241" t="str">
        <f ca="1">VLOOKUP(R241,$Y$7:$Z$20,2)</f>
        <v>simultala</v>
      </c>
      <c r="T241">
        <f t="shared" ca="1" si="72"/>
        <v>149892</v>
      </c>
      <c r="U241">
        <f t="shared" ca="1" si="69"/>
        <v>116731.24319149443</v>
      </c>
      <c r="V241">
        <f t="shared" ca="1" si="73"/>
        <v>91598.52944883646</v>
      </c>
      <c r="W241">
        <f t="shared" ca="1" si="70"/>
        <v>702</v>
      </c>
      <c r="X241">
        <f t="shared" ca="1" si="74"/>
        <v>37386.464811000529</v>
      </c>
      <c r="AA241">
        <f t="shared" ca="1" si="75"/>
        <v>28277.164516035751</v>
      </c>
      <c r="AB241">
        <f t="shared" ca="1" si="76"/>
        <v>269767.69396487222</v>
      </c>
      <c r="AC241">
        <f t="shared" ca="1" si="77"/>
        <v>154819.70800249497</v>
      </c>
      <c r="AD241">
        <f t="shared" ca="1" si="78"/>
        <v>114947.98596237725</v>
      </c>
      <c r="AF241" s="7">
        <f ca="1">IF(Table2[[#This Row],[Column1]]="men",1,0)</f>
        <v>0</v>
      </c>
      <c r="AG241" s="8">
        <f ca="1">IF(Table2[[#This Row],[Column1]]="women",1,0)</f>
        <v>1</v>
      </c>
      <c r="AH241" s="8"/>
      <c r="AI241" s="8"/>
      <c r="AJ241" s="9"/>
      <c r="AM241" s="7">
        <f ca="1">IF(Table2[[#This Row],[Column4]]="teaching",1,0)</f>
        <v>1</v>
      </c>
      <c r="AN241" s="8">
        <f ca="1">IF(Table2[[#This Row],[Column4]]="health",1,0)</f>
        <v>0</v>
      </c>
      <c r="AO241" s="8">
        <f ca="1">IF(Table2[[#This Row],[Column4]]="agriculture",1,0)</f>
        <v>0</v>
      </c>
      <c r="AP241" s="8">
        <f ca="1">IF(Table2[[#This Row],[Column4]]="IT",1,0)</f>
        <v>0</v>
      </c>
      <c r="AQ241" s="8">
        <f ca="1">IF(Table2[[#This Row],[Column4]]="construction",1,0)</f>
        <v>0</v>
      </c>
      <c r="AR241" s="8">
        <f ca="1">IF(Table2[[#This Row],[Column4]]="General work",1,0)</f>
        <v>0</v>
      </c>
      <c r="AS241" s="9"/>
      <c r="AU241" s="17">
        <f ca="1">Table2[[#This Row],[Column20]]/Table2[[#This Row],[Column8]]</f>
        <v>30532.843149612152</v>
      </c>
      <c r="AW241" s="19">
        <f ca="1">IF(Table2[[#This Row],[Column27]]&gt;$AX$7,1,0)</f>
        <v>1</v>
      </c>
      <c r="AY241" s="21">
        <f ca="1">Table2[[#This Row],[Column19]]/Table2[[#This Row],[Column18]]</f>
        <v>0.77876900162446583</v>
      </c>
      <c r="AZ241" s="7">
        <f t="shared" ca="1" si="71"/>
        <v>0</v>
      </c>
      <c r="BA241" s="8"/>
      <c r="BB241" s="7">
        <f ca="1">IF(Table2[[#This Row],[Column17]]="bihar",Table2[[#This Row],[Column15]],0)</f>
        <v>0</v>
      </c>
      <c r="BC241" s="8">
        <f ca="1">IF(Table2[[#This Row],[Column17]]="UP",Table2[[#This Row],[Column15]],0)</f>
        <v>0</v>
      </c>
      <c r="BD241" s="8">
        <f ca="1">IF(Table2[[#This Row],[Column17]]="maharashtra",Table2[[#This Row],[Column15]],0)</f>
        <v>0</v>
      </c>
      <c r="BE241" s="8">
        <f ca="1">IF(Table2[[#This Row],[Column17]]="telangana",Table2[[#This Row],[Column15]],0)</f>
        <v>0</v>
      </c>
      <c r="BF241" s="8">
        <f ca="1">IF(Table2[[#This Row],[Column17]]="delhi",Table2[[#This Row],[Column15]],0)</f>
        <v>0</v>
      </c>
      <c r="BG241" s="8">
        <f ca="1">IF(Table2[[#This Row],[Column17]]="goa",Table2[[#This Row],[Column15]],0)</f>
        <v>0</v>
      </c>
      <c r="BH241" s="8">
        <f ca="1">IF(Table2[[#This Row],[Column17]]="kolkata",Table2[[#This Row],[Column15]],0)</f>
        <v>0</v>
      </c>
      <c r="BI241" s="8">
        <f ca="1">IF(Table2[[#This Row],[Column17]]="patna",Table2[[#This Row],[Column15]],0)</f>
        <v>0</v>
      </c>
      <c r="BJ241" s="8">
        <f ca="1">IF(Table2[[#This Row],[Column17]]="simultala",Table2[[#This Row],[Column15]],0)</f>
        <v>37473</v>
      </c>
      <c r="BK241" s="8">
        <f ca="1">IF(Table2[[#This Row],[Column17]]="panji",Table2[[#This Row],[Column15]],0)</f>
        <v>0</v>
      </c>
      <c r="BL241" s="8">
        <f ca="1">IF(Table2[[#This Row],[Column17]]="bangalore",Table2[[#This Row],[Column15]],0)</f>
        <v>0</v>
      </c>
      <c r="BM241" s="8">
        <f ca="1">IF(Table2[[#This Row],[Column17]]="florida",Table2[[#This Row],[Column15]],0)</f>
        <v>0</v>
      </c>
      <c r="BN241" s="8">
        <f ca="1">IF(Table2[[#This Row],[Column17]]="valmikinagar",Table2[[#This Row],[Column15]],0)</f>
        <v>0</v>
      </c>
      <c r="BO241" s="9">
        <f ca="1">IF(Table2[[#This Row],[Column17]]="gopalganj",Table2[[#This Row],[Column15]],0)</f>
        <v>0</v>
      </c>
      <c r="BP241" s="7">
        <f ca="1">IF(Table2[[#This Row],[Column4]]="teaching",Table2[[#This Row],[Column15]],0)</f>
        <v>37473</v>
      </c>
      <c r="BQ241" s="8">
        <f ca="1">IF(Table2[[#This Row],[Column4]]="health",Table2[[#This Row],[Column15]],0)</f>
        <v>0</v>
      </c>
      <c r="BR241" s="8">
        <f ca="1">IF(Table2[[#This Row],[Column4]]="agriculture",Table2[[#This Row],[Column15]],0)</f>
        <v>0</v>
      </c>
      <c r="BS241" s="8">
        <f ca="1">IF(Table2[[#This Row],[Column4]]="IT",Table2[[#This Row],[Column15]],0)</f>
        <v>0</v>
      </c>
      <c r="BT241" s="8">
        <f ca="1">IF(Table2[[#This Row],[Column4]]="construction",Table2[[#This Row],[Column15]],0)</f>
        <v>0</v>
      </c>
      <c r="BU241" s="9">
        <f ca="1">IF(Table2[[#This Row],[Column4]]="General work",Table2[[#This Row],[Column15]],0)</f>
        <v>0</v>
      </c>
      <c r="BV241" s="19">
        <f ca="1">IF(Table2[[#This Row],[Column27]]&gt;Table2[[#This Row],[Column15]],1,0)</f>
        <v>1</v>
      </c>
      <c r="CC241" s="19">
        <f ca="1">IF(Table2[[#This Row],[Column28]]&gt;$CD$6,Table2[[#This Row],[Column2]],0)</f>
        <v>30</v>
      </c>
    </row>
    <row r="242" spans="2:81" x14ac:dyDescent="0.35">
      <c r="B242">
        <f t="shared" ca="1" si="61"/>
        <v>2</v>
      </c>
      <c r="C242" t="str">
        <f ca="1">IF(B241=1,"men","women")</f>
        <v>women</v>
      </c>
      <c r="D242">
        <f t="shared" ca="1" si="63"/>
        <v>25</v>
      </c>
      <c r="E242">
        <f t="shared" ca="1" si="64"/>
        <v>3</v>
      </c>
      <c r="F242" t="str">
        <f ca="1">VLOOKUP(E242,$K$4:$L$10,2)</f>
        <v>teaching</v>
      </c>
      <c r="G242">
        <f t="shared" ca="1" si="65"/>
        <v>3</v>
      </c>
      <c r="H242" t="str">
        <f ca="1">VLOOKUP(G242,$N$4:$O$9,2)</f>
        <v>university</v>
      </c>
      <c r="I242">
        <f t="shared" ca="1" si="66"/>
        <v>0</v>
      </c>
      <c r="J242">
        <f t="shared" ca="1" si="62"/>
        <v>3</v>
      </c>
      <c r="Q242">
        <f t="shared" ca="1" si="67"/>
        <v>52492</v>
      </c>
      <c r="R242">
        <f t="shared" ca="1" si="68"/>
        <v>8</v>
      </c>
      <c r="S242" t="str">
        <f ca="1">VLOOKUP(R242,$Y$7:$Z$20,2)</f>
        <v>patna</v>
      </c>
      <c r="T242">
        <f t="shared" ca="1" si="72"/>
        <v>209968</v>
      </c>
      <c r="U242">
        <f t="shared" ca="1" si="69"/>
        <v>47182.118168817542</v>
      </c>
      <c r="V242">
        <f t="shared" ca="1" si="73"/>
        <v>27640.134452768016</v>
      </c>
      <c r="W242">
        <f t="shared" ca="1" si="70"/>
        <v>2714</v>
      </c>
      <c r="X242">
        <f t="shared" ca="1" si="74"/>
        <v>27310.117952988767</v>
      </c>
      <c r="AA242">
        <f t="shared" ca="1" si="75"/>
        <v>28767.236907494771</v>
      </c>
      <c r="AB242">
        <f t="shared" ca="1" si="76"/>
        <v>266375.3713602628</v>
      </c>
      <c r="AC242">
        <f t="shared" ca="1" si="77"/>
        <v>77206.236121806316</v>
      </c>
      <c r="AD242">
        <f t="shared" ca="1" si="78"/>
        <v>189169.13523845648</v>
      </c>
      <c r="AF242" s="7">
        <f ca="1">IF(Table2[[#This Row],[Column1]]="men",1,0)</f>
        <v>0</v>
      </c>
      <c r="AG242" s="8">
        <f ca="1">IF(Table2[[#This Row],[Column1]]="women",1,0)</f>
        <v>1</v>
      </c>
      <c r="AH242" s="8"/>
      <c r="AI242" s="8"/>
      <c r="AJ242" s="9"/>
      <c r="AM242" s="7">
        <f ca="1">IF(Table2[[#This Row],[Column4]]="teaching",1,0)</f>
        <v>1</v>
      </c>
      <c r="AN242" s="8">
        <f ca="1">IF(Table2[[#This Row],[Column4]]="health",1,0)</f>
        <v>0</v>
      </c>
      <c r="AO242" s="8">
        <f ca="1">IF(Table2[[#This Row],[Column4]]="agriculture",1,0)</f>
        <v>0</v>
      </c>
      <c r="AP242" s="8">
        <f ca="1">IF(Table2[[#This Row],[Column4]]="IT",1,0)</f>
        <v>0</v>
      </c>
      <c r="AQ242" s="8">
        <f ca="1">IF(Table2[[#This Row],[Column4]]="construction",1,0)</f>
        <v>0</v>
      </c>
      <c r="AR242" s="8">
        <f ca="1">IF(Table2[[#This Row],[Column4]]="General work",1,0)</f>
        <v>0</v>
      </c>
      <c r="AS242" s="9"/>
      <c r="AU242" s="17">
        <f ca="1">Table2[[#This Row],[Column20]]/Table2[[#This Row],[Column8]]</f>
        <v>9213.3781509226719</v>
      </c>
      <c r="AW242" s="19">
        <f ca="1">IF(Table2[[#This Row],[Column27]]&gt;$AX$7,1,0)</f>
        <v>0</v>
      </c>
      <c r="AY242" s="21">
        <f ca="1">Table2[[#This Row],[Column19]]/Table2[[#This Row],[Column18]]</f>
        <v>0.22471099486025273</v>
      </c>
      <c r="AZ242" s="7">
        <f t="shared" ca="1" si="71"/>
        <v>0</v>
      </c>
      <c r="BA242" s="8"/>
      <c r="BB242" s="7">
        <f ca="1">IF(Table2[[#This Row],[Column17]]="bihar",Table2[[#This Row],[Column15]],0)</f>
        <v>0</v>
      </c>
      <c r="BC242" s="8">
        <f ca="1">IF(Table2[[#This Row],[Column17]]="UP",Table2[[#This Row],[Column15]],0)</f>
        <v>0</v>
      </c>
      <c r="BD242" s="8">
        <f ca="1">IF(Table2[[#This Row],[Column17]]="maharashtra",Table2[[#This Row],[Column15]],0)</f>
        <v>0</v>
      </c>
      <c r="BE242" s="8">
        <f ca="1">IF(Table2[[#This Row],[Column17]]="telangana",Table2[[#This Row],[Column15]],0)</f>
        <v>0</v>
      </c>
      <c r="BF242" s="8">
        <f ca="1">IF(Table2[[#This Row],[Column17]]="delhi",Table2[[#This Row],[Column15]],0)</f>
        <v>0</v>
      </c>
      <c r="BG242" s="8">
        <f ca="1">IF(Table2[[#This Row],[Column17]]="goa",Table2[[#This Row],[Column15]],0)</f>
        <v>0</v>
      </c>
      <c r="BH242" s="8">
        <f ca="1">IF(Table2[[#This Row],[Column17]]="kolkata",Table2[[#This Row],[Column15]],0)</f>
        <v>0</v>
      </c>
      <c r="BI242" s="8">
        <f ca="1">IF(Table2[[#This Row],[Column17]]="patna",Table2[[#This Row],[Column15]],0)</f>
        <v>52492</v>
      </c>
      <c r="BJ242" s="8">
        <f ca="1">IF(Table2[[#This Row],[Column17]]="simultala",Table2[[#This Row],[Column15]],0)</f>
        <v>0</v>
      </c>
      <c r="BK242" s="8">
        <f ca="1">IF(Table2[[#This Row],[Column17]]="panji",Table2[[#This Row],[Column15]],0)</f>
        <v>0</v>
      </c>
      <c r="BL242" s="8">
        <f ca="1">IF(Table2[[#This Row],[Column17]]="bangalore",Table2[[#This Row],[Column15]],0)</f>
        <v>0</v>
      </c>
      <c r="BM242" s="8">
        <f ca="1">IF(Table2[[#This Row],[Column17]]="florida",Table2[[#This Row],[Column15]],0)</f>
        <v>0</v>
      </c>
      <c r="BN242" s="8">
        <f ca="1">IF(Table2[[#This Row],[Column17]]="valmikinagar",Table2[[#This Row],[Column15]],0)</f>
        <v>0</v>
      </c>
      <c r="BO242" s="9">
        <f ca="1">IF(Table2[[#This Row],[Column17]]="gopalganj",Table2[[#This Row],[Column15]],0)</f>
        <v>0</v>
      </c>
      <c r="BP242" s="7">
        <f ca="1">IF(Table2[[#This Row],[Column4]]="teaching",Table2[[#This Row],[Column15]],0)</f>
        <v>52492</v>
      </c>
      <c r="BQ242" s="8">
        <f ca="1">IF(Table2[[#This Row],[Column4]]="health",Table2[[#This Row],[Column15]],0)</f>
        <v>0</v>
      </c>
      <c r="BR242" s="8">
        <f ca="1">IF(Table2[[#This Row],[Column4]]="agriculture",Table2[[#This Row],[Column15]],0)</f>
        <v>0</v>
      </c>
      <c r="BS242" s="8">
        <f ca="1">IF(Table2[[#This Row],[Column4]]="IT",Table2[[#This Row],[Column15]],0)</f>
        <v>0</v>
      </c>
      <c r="BT242" s="8">
        <f ca="1">IF(Table2[[#This Row],[Column4]]="construction",Table2[[#This Row],[Column15]],0)</f>
        <v>0</v>
      </c>
      <c r="BU242" s="9">
        <f ca="1">IF(Table2[[#This Row],[Column4]]="General work",Table2[[#This Row],[Column15]],0)</f>
        <v>0</v>
      </c>
      <c r="BV242" s="19">
        <f ca="1">IF(Table2[[#This Row],[Column27]]&gt;Table2[[#This Row],[Column15]],1,0)</f>
        <v>1</v>
      </c>
      <c r="CC242" s="19">
        <f ca="1">IF(Table2[[#This Row],[Column28]]&gt;$CD$6,Table2[[#This Row],[Column2]],0)</f>
        <v>25</v>
      </c>
    </row>
    <row r="243" spans="2:81" x14ac:dyDescent="0.35">
      <c r="B243">
        <f t="shared" ca="1" si="61"/>
        <v>2</v>
      </c>
      <c r="C243" t="str">
        <f ca="1">IF(B242=1,"men","women")</f>
        <v>women</v>
      </c>
      <c r="D243">
        <f t="shared" ca="1" si="63"/>
        <v>36</v>
      </c>
      <c r="E243">
        <f t="shared" ca="1" si="64"/>
        <v>6</v>
      </c>
      <c r="F243" t="str">
        <f ca="1">VLOOKUP(E243,$K$4:$L$10,2)</f>
        <v>agriculture</v>
      </c>
      <c r="G243">
        <f t="shared" ca="1" si="65"/>
        <v>2</v>
      </c>
      <c r="H243" t="str">
        <f ca="1">VLOOKUP(G243,$N$4:$O$9,2)</f>
        <v>college</v>
      </c>
      <c r="I243">
        <f t="shared" ca="1" si="66"/>
        <v>2</v>
      </c>
      <c r="J243">
        <f t="shared" ca="1" si="62"/>
        <v>3</v>
      </c>
      <c r="Q243">
        <f t="shared" ca="1" si="67"/>
        <v>74527</v>
      </c>
      <c r="R243">
        <f t="shared" ca="1" si="68"/>
        <v>4</v>
      </c>
      <c r="S243" t="str">
        <f ca="1">VLOOKUP(R243,$Y$7:$Z$20,2)</f>
        <v>telangana</v>
      </c>
      <c r="T243">
        <f t="shared" ca="1" si="72"/>
        <v>447162</v>
      </c>
      <c r="U243">
        <f t="shared" ca="1" si="69"/>
        <v>72944.054037749986</v>
      </c>
      <c r="V243">
        <f t="shared" ca="1" si="73"/>
        <v>194765.4471340056</v>
      </c>
      <c r="W243">
        <f t="shared" ca="1" si="70"/>
        <v>130930</v>
      </c>
      <c r="X243">
        <f t="shared" ca="1" si="74"/>
        <v>3464.0837180279163</v>
      </c>
      <c r="AA243">
        <f t="shared" ca="1" si="75"/>
        <v>4019.1996251379251</v>
      </c>
      <c r="AB243">
        <f t="shared" ca="1" si="76"/>
        <v>645946.64675914356</v>
      </c>
      <c r="AC243">
        <f t="shared" ca="1" si="77"/>
        <v>207338.13775577792</v>
      </c>
      <c r="AD243">
        <f t="shared" ca="1" si="78"/>
        <v>438608.50900336565</v>
      </c>
      <c r="AF243" s="7">
        <f ca="1">IF(Table2[[#This Row],[Column1]]="men",1,0)</f>
        <v>0</v>
      </c>
      <c r="AG243" s="8">
        <f ca="1">IF(Table2[[#This Row],[Column1]]="women",1,0)</f>
        <v>1</v>
      </c>
      <c r="AH243" s="8"/>
      <c r="AI243" s="8"/>
      <c r="AJ243" s="9"/>
      <c r="AM243" s="7">
        <f ca="1">IF(Table2[[#This Row],[Column4]]="teaching",1,0)</f>
        <v>0</v>
      </c>
      <c r="AN243" s="8">
        <f ca="1">IF(Table2[[#This Row],[Column4]]="health",1,0)</f>
        <v>0</v>
      </c>
      <c r="AO243" s="8">
        <f ca="1">IF(Table2[[#This Row],[Column4]]="agriculture",1,0)</f>
        <v>1</v>
      </c>
      <c r="AP243" s="8">
        <f ca="1">IF(Table2[[#This Row],[Column4]]="IT",1,0)</f>
        <v>0</v>
      </c>
      <c r="AQ243" s="8">
        <f ca="1">IF(Table2[[#This Row],[Column4]]="construction",1,0)</f>
        <v>0</v>
      </c>
      <c r="AR243" s="8">
        <f ca="1">IF(Table2[[#This Row],[Column4]]="General work",1,0)</f>
        <v>0</v>
      </c>
      <c r="AS243" s="9"/>
      <c r="AU243" s="17">
        <f ca="1">Table2[[#This Row],[Column20]]/Table2[[#This Row],[Column8]]</f>
        <v>64921.815711335199</v>
      </c>
      <c r="AW243" s="19">
        <f ca="1">IF(Table2[[#This Row],[Column27]]&gt;$AX$7,1,0)</f>
        <v>1</v>
      </c>
      <c r="AY243" s="21">
        <f ca="1">Table2[[#This Row],[Column19]]/Table2[[#This Row],[Column18]]</f>
        <v>0.16312668347880629</v>
      </c>
      <c r="AZ243" s="7">
        <f t="shared" ca="1" si="71"/>
        <v>1</v>
      </c>
      <c r="BA243" s="8"/>
      <c r="BB243" s="7">
        <f ca="1">IF(Table2[[#This Row],[Column17]]="bihar",Table2[[#This Row],[Column15]],0)</f>
        <v>0</v>
      </c>
      <c r="BC243" s="8">
        <f ca="1">IF(Table2[[#This Row],[Column17]]="UP",Table2[[#This Row],[Column15]],0)</f>
        <v>0</v>
      </c>
      <c r="BD243" s="8">
        <f ca="1">IF(Table2[[#This Row],[Column17]]="maharashtra",Table2[[#This Row],[Column15]],0)</f>
        <v>0</v>
      </c>
      <c r="BE243" s="8">
        <f ca="1">IF(Table2[[#This Row],[Column17]]="telangana",Table2[[#This Row],[Column15]],0)</f>
        <v>74527</v>
      </c>
      <c r="BF243" s="8">
        <f ca="1">IF(Table2[[#This Row],[Column17]]="delhi",Table2[[#This Row],[Column15]],0)</f>
        <v>0</v>
      </c>
      <c r="BG243" s="8">
        <f ca="1">IF(Table2[[#This Row],[Column17]]="goa",Table2[[#This Row],[Column15]],0)</f>
        <v>0</v>
      </c>
      <c r="BH243" s="8">
        <f ca="1">IF(Table2[[#This Row],[Column17]]="kolkata",Table2[[#This Row],[Column15]],0)</f>
        <v>0</v>
      </c>
      <c r="BI243" s="8">
        <f ca="1">IF(Table2[[#This Row],[Column17]]="patna",Table2[[#This Row],[Column15]],0)</f>
        <v>0</v>
      </c>
      <c r="BJ243" s="8">
        <f ca="1">IF(Table2[[#This Row],[Column17]]="simultala",Table2[[#This Row],[Column15]],0)</f>
        <v>0</v>
      </c>
      <c r="BK243" s="8">
        <f ca="1">IF(Table2[[#This Row],[Column17]]="panji",Table2[[#This Row],[Column15]],0)</f>
        <v>0</v>
      </c>
      <c r="BL243" s="8">
        <f ca="1">IF(Table2[[#This Row],[Column17]]="bangalore",Table2[[#This Row],[Column15]],0)</f>
        <v>0</v>
      </c>
      <c r="BM243" s="8">
        <f ca="1">IF(Table2[[#This Row],[Column17]]="florida",Table2[[#This Row],[Column15]],0)</f>
        <v>0</v>
      </c>
      <c r="BN243" s="8">
        <f ca="1">IF(Table2[[#This Row],[Column17]]="valmikinagar",Table2[[#This Row],[Column15]],0)</f>
        <v>0</v>
      </c>
      <c r="BO243" s="9">
        <f ca="1">IF(Table2[[#This Row],[Column17]]="gopalganj",Table2[[#This Row],[Column15]],0)</f>
        <v>0</v>
      </c>
      <c r="BP243" s="7">
        <f ca="1">IF(Table2[[#This Row],[Column4]]="teaching",Table2[[#This Row],[Column15]],0)</f>
        <v>0</v>
      </c>
      <c r="BQ243" s="8">
        <f ca="1">IF(Table2[[#This Row],[Column4]]="health",Table2[[#This Row],[Column15]],0)</f>
        <v>0</v>
      </c>
      <c r="BR243" s="8">
        <f ca="1">IF(Table2[[#This Row],[Column4]]="agriculture",Table2[[#This Row],[Column15]],0)</f>
        <v>74527</v>
      </c>
      <c r="BS243" s="8">
        <f ca="1">IF(Table2[[#This Row],[Column4]]="IT",Table2[[#This Row],[Column15]],0)</f>
        <v>0</v>
      </c>
      <c r="BT243" s="8">
        <f ca="1">IF(Table2[[#This Row],[Column4]]="construction",Table2[[#This Row],[Column15]],0)</f>
        <v>0</v>
      </c>
      <c r="BU243" s="9">
        <f ca="1">IF(Table2[[#This Row],[Column4]]="General work",Table2[[#This Row],[Column15]],0)</f>
        <v>0</v>
      </c>
      <c r="BV243" s="19">
        <f ca="1">IF(Table2[[#This Row],[Column27]]&gt;Table2[[#This Row],[Column15]],1,0)</f>
        <v>1</v>
      </c>
      <c r="CC243" s="19">
        <f ca="1">IF(Table2[[#This Row],[Column28]]&gt;$CD$6,Table2[[#This Row],[Column2]],0)</f>
        <v>36</v>
      </c>
    </row>
    <row r="244" spans="2:81" x14ac:dyDescent="0.35">
      <c r="B244">
        <f t="shared" ca="1" si="61"/>
        <v>1</v>
      </c>
      <c r="C244" t="str">
        <f ca="1">IF(B243=1,"men","women")</f>
        <v>women</v>
      </c>
      <c r="D244">
        <f t="shared" ca="1" si="63"/>
        <v>41</v>
      </c>
      <c r="E244">
        <f t="shared" ca="1" si="64"/>
        <v>3</v>
      </c>
      <c r="F244" t="str">
        <f ca="1">VLOOKUP(E244,$K$4:$L$10,2)</f>
        <v>teaching</v>
      </c>
      <c r="G244">
        <f t="shared" ca="1" si="65"/>
        <v>2</v>
      </c>
      <c r="H244" t="str">
        <f ca="1">VLOOKUP(G244,$N$4:$O$9,2)</f>
        <v>college</v>
      </c>
      <c r="I244">
        <f t="shared" ca="1" si="66"/>
        <v>3</v>
      </c>
      <c r="J244">
        <f t="shared" ca="1" si="62"/>
        <v>1</v>
      </c>
      <c r="Q244">
        <f t="shared" ca="1" si="67"/>
        <v>63146</v>
      </c>
      <c r="R244">
        <f t="shared" ca="1" si="68"/>
        <v>8</v>
      </c>
      <c r="S244" t="str">
        <f ca="1">VLOOKUP(R244,$Y$7:$Z$20,2)</f>
        <v>patna</v>
      </c>
      <c r="T244">
        <f t="shared" ca="1" si="72"/>
        <v>252584</v>
      </c>
      <c r="U244">
        <f t="shared" ca="1" si="69"/>
        <v>127167.59985076166</v>
      </c>
      <c r="V244">
        <f t="shared" ca="1" si="73"/>
        <v>57100.551842008943</v>
      </c>
      <c r="W244">
        <f t="shared" ca="1" si="70"/>
        <v>46375</v>
      </c>
      <c r="X244">
        <f t="shared" ca="1" si="74"/>
        <v>9346.2894143477242</v>
      </c>
      <c r="AA244">
        <f t="shared" ca="1" si="75"/>
        <v>30444.217552760048</v>
      </c>
      <c r="AB244">
        <f t="shared" ca="1" si="76"/>
        <v>340128.76939476898</v>
      </c>
      <c r="AC244">
        <f t="shared" ca="1" si="77"/>
        <v>182888.88926510938</v>
      </c>
      <c r="AD244">
        <f t="shared" ca="1" si="78"/>
        <v>157239.88012965961</v>
      </c>
      <c r="AF244" s="7">
        <f ca="1">IF(Table2[[#This Row],[Column1]]="men",1,0)</f>
        <v>0</v>
      </c>
      <c r="AG244" s="8">
        <f ca="1">IF(Table2[[#This Row],[Column1]]="women",1,0)</f>
        <v>1</v>
      </c>
      <c r="AH244" s="8"/>
      <c r="AI244" s="8"/>
      <c r="AJ244" s="9"/>
      <c r="AM244" s="7">
        <f ca="1">IF(Table2[[#This Row],[Column4]]="teaching",1,0)</f>
        <v>1</v>
      </c>
      <c r="AN244" s="8">
        <f ca="1">IF(Table2[[#This Row],[Column4]]="health",1,0)</f>
        <v>0</v>
      </c>
      <c r="AO244" s="8">
        <f ca="1">IF(Table2[[#This Row],[Column4]]="agriculture",1,0)</f>
        <v>0</v>
      </c>
      <c r="AP244" s="8">
        <f ca="1">IF(Table2[[#This Row],[Column4]]="IT",1,0)</f>
        <v>0</v>
      </c>
      <c r="AQ244" s="8">
        <f ca="1">IF(Table2[[#This Row],[Column4]]="construction",1,0)</f>
        <v>0</v>
      </c>
      <c r="AR244" s="8">
        <f ca="1">IF(Table2[[#This Row],[Column4]]="General work",1,0)</f>
        <v>0</v>
      </c>
      <c r="AS244" s="9"/>
      <c r="AU244" s="17">
        <f ca="1">Table2[[#This Row],[Column20]]/Table2[[#This Row],[Column8]]</f>
        <v>57100.551842008943</v>
      </c>
      <c r="AW244" s="19">
        <f ca="1">IF(Table2[[#This Row],[Column27]]&gt;$AX$7,1,0)</f>
        <v>1</v>
      </c>
      <c r="AY244" s="21">
        <f ca="1">Table2[[#This Row],[Column19]]/Table2[[#This Row],[Column18]]</f>
        <v>0.5034665689464165</v>
      </c>
      <c r="AZ244" s="7">
        <f t="shared" ca="1" si="71"/>
        <v>0</v>
      </c>
      <c r="BA244" s="8"/>
      <c r="BB244" s="7">
        <f ca="1">IF(Table2[[#This Row],[Column17]]="bihar",Table2[[#This Row],[Column15]],0)</f>
        <v>0</v>
      </c>
      <c r="BC244" s="8">
        <f ca="1">IF(Table2[[#This Row],[Column17]]="UP",Table2[[#This Row],[Column15]],0)</f>
        <v>0</v>
      </c>
      <c r="BD244" s="8">
        <f ca="1">IF(Table2[[#This Row],[Column17]]="maharashtra",Table2[[#This Row],[Column15]],0)</f>
        <v>0</v>
      </c>
      <c r="BE244" s="8">
        <f ca="1">IF(Table2[[#This Row],[Column17]]="telangana",Table2[[#This Row],[Column15]],0)</f>
        <v>0</v>
      </c>
      <c r="BF244" s="8">
        <f ca="1">IF(Table2[[#This Row],[Column17]]="delhi",Table2[[#This Row],[Column15]],0)</f>
        <v>0</v>
      </c>
      <c r="BG244" s="8">
        <f ca="1">IF(Table2[[#This Row],[Column17]]="goa",Table2[[#This Row],[Column15]],0)</f>
        <v>0</v>
      </c>
      <c r="BH244" s="8">
        <f ca="1">IF(Table2[[#This Row],[Column17]]="kolkata",Table2[[#This Row],[Column15]],0)</f>
        <v>0</v>
      </c>
      <c r="BI244" s="8">
        <f ca="1">IF(Table2[[#This Row],[Column17]]="patna",Table2[[#This Row],[Column15]],0)</f>
        <v>63146</v>
      </c>
      <c r="BJ244" s="8">
        <f ca="1">IF(Table2[[#This Row],[Column17]]="simultala",Table2[[#This Row],[Column15]],0)</f>
        <v>0</v>
      </c>
      <c r="BK244" s="8">
        <f ca="1">IF(Table2[[#This Row],[Column17]]="panji",Table2[[#This Row],[Column15]],0)</f>
        <v>0</v>
      </c>
      <c r="BL244" s="8">
        <f ca="1">IF(Table2[[#This Row],[Column17]]="bangalore",Table2[[#This Row],[Column15]],0)</f>
        <v>0</v>
      </c>
      <c r="BM244" s="8">
        <f ca="1">IF(Table2[[#This Row],[Column17]]="florida",Table2[[#This Row],[Column15]],0)</f>
        <v>0</v>
      </c>
      <c r="BN244" s="8">
        <f ca="1">IF(Table2[[#This Row],[Column17]]="valmikinagar",Table2[[#This Row],[Column15]],0)</f>
        <v>0</v>
      </c>
      <c r="BO244" s="9">
        <f ca="1">IF(Table2[[#This Row],[Column17]]="gopalganj",Table2[[#This Row],[Column15]],0)</f>
        <v>0</v>
      </c>
      <c r="BP244" s="7">
        <f ca="1">IF(Table2[[#This Row],[Column4]]="teaching",Table2[[#This Row],[Column15]],0)</f>
        <v>63146</v>
      </c>
      <c r="BQ244" s="8">
        <f ca="1">IF(Table2[[#This Row],[Column4]]="health",Table2[[#This Row],[Column15]],0)</f>
        <v>0</v>
      </c>
      <c r="BR244" s="8">
        <f ca="1">IF(Table2[[#This Row],[Column4]]="agriculture",Table2[[#This Row],[Column15]],0)</f>
        <v>0</v>
      </c>
      <c r="BS244" s="8">
        <f ca="1">IF(Table2[[#This Row],[Column4]]="IT",Table2[[#This Row],[Column15]],0)</f>
        <v>0</v>
      </c>
      <c r="BT244" s="8">
        <f ca="1">IF(Table2[[#This Row],[Column4]]="construction",Table2[[#This Row],[Column15]],0)</f>
        <v>0</v>
      </c>
      <c r="BU244" s="9">
        <f ca="1">IF(Table2[[#This Row],[Column4]]="General work",Table2[[#This Row],[Column15]],0)</f>
        <v>0</v>
      </c>
      <c r="BV244" s="19">
        <f ca="1">IF(Table2[[#This Row],[Column27]]&gt;Table2[[#This Row],[Column15]],1,0)</f>
        <v>1</v>
      </c>
      <c r="CC244" s="19">
        <f ca="1">IF(Table2[[#This Row],[Column28]]&gt;$CD$6,Table2[[#This Row],[Column2]],0)</f>
        <v>41</v>
      </c>
    </row>
    <row r="245" spans="2:81" x14ac:dyDescent="0.35">
      <c r="B245">
        <f t="shared" ca="1" si="61"/>
        <v>1</v>
      </c>
      <c r="C245" t="str">
        <f ca="1">IF(B244=1,"men","women")</f>
        <v>men</v>
      </c>
      <c r="D245">
        <f t="shared" ca="1" si="63"/>
        <v>30</v>
      </c>
      <c r="E245">
        <f t="shared" ca="1" si="64"/>
        <v>6</v>
      </c>
      <c r="F245" t="str">
        <f ca="1">VLOOKUP(E245,$K$4:$L$10,2)</f>
        <v>agriculture</v>
      </c>
      <c r="G245">
        <f t="shared" ca="1" si="65"/>
        <v>1</v>
      </c>
      <c r="H245" t="str">
        <f ca="1">VLOOKUP(G245,$N$4:$O$9,2)</f>
        <v>high school</v>
      </c>
      <c r="I245">
        <f t="shared" ca="1" si="66"/>
        <v>0</v>
      </c>
      <c r="J245">
        <f t="shared" ca="1" si="62"/>
        <v>1</v>
      </c>
      <c r="Q245">
        <f t="shared" ca="1" si="67"/>
        <v>87059</v>
      </c>
      <c r="R245">
        <f t="shared" ca="1" si="68"/>
        <v>13</v>
      </c>
      <c r="S245" t="str">
        <f ca="1">VLOOKUP(R245,$Y$7:$Z$20,2)</f>
        <v>valmikinagar</v>
      </c>
      <c r="T245">
        <f t="shared" ca="1" si="72"/>
        <v>348236</v>
      </c>
      <c r="U245">
        <f t="shared" ca="1" si="69"/>
        <v>136328.06316646651</v>
      </c>
      <c r="V245">
        <f t="shared" ca="1" si="73"/>
        <v>82796.195726643404</v>
      </c>
      <c r="W245">
        <f t="shared" ca="1" si="70"/>
        <v>19065</v>
      </c>
      <c r="X245">
        <f t="shared" ca="1" si="74"/>
        <v>83706.955968749477</v>
      </c>
      <c r="AA245">
        <f t="shared" ca="1" si="75"/>
        <v>85579.964200887465</v>
      </c>
      <c r="AB245">
        <f t="shared" ca="1" si="76"/>
        <v>516612.15992753091</v>
      </c>
      <c r="AC245">
        <f t="shared" ca="1" si="77"/>
        <v>239100.01913521599</v>
      </c>
      <c r="AD245">
        <f t="shared" ca="1" si="78"/>
        <v>277512.14079231489</v>
      </c>
      <c r="AF245" s="7">
        <f ca="1">IF(Table2[[#This Row],[Column1]]="men",1,0)</f>
        <v>1</v>
      </c>
      <c r="AG245" s="8">
        <f ca="1">IF(Table2[[#This Row],[Column1]]="women",1,0)</f>
        <v>0</v>
      </c>
      <c r="AH245" s="8"/>
      <c r="AI245" s="8"/>
      <c r="AJ245" s="9"/>
      <c r="AM245" s="7">
        <f ca="1">IF(Table2[[#This Row],[Column4]]="teaching",1,0)</f>
        <v>0</v>
      </c>
      <c r="AN245" s="8">
        <f ca="1">IF(Table2[[#This Row],[Column4]]="health",1,0)</f>
        <v>0</v>
      </c>
      <c r="AO245" s="8">
        <f ca="1">IF(Table2[[#This Row],[Column4]]="agriculture",1,0)</f>
        <v>1</v>
      </c>
      <c r="AP245" s="8">
        <f ca="1">IF(Table2[[#This Row],[Column4]]="IT",1,0)</f>
        <v>0</v>
      </c>
      <c r="AQ245" s="8">
        <f ca="1">IF(Table2[[#This Row],[Column4]]="construction",1,0)</f>
        <v>0</v>
      </c>
      <c r="AR245" s="8">
        <f ca="1">IF(Table2[[#This Row],[Column4]]="General work",1,0)</f>
        <v>0</v>
      </c>
      <c r="AS245" s="9"/>
      <c r="AU245" s="17">
        <f ca="1">Table2[[#This Row],[Column20]]/Table2[[#This Row],[Column8]]</f>
        <v>82796.195726643404</v>
      </c>
      <c r="AW245" s="19">
        <f ca="1">IF(Table2[[#This Row],[Column27]]&gt;$AX$7,1,0)</f>
        <v>1</v>
      </c>
      <c r="AY245" s="21">
        <f ca="1">Table2[[#This Row],[Column19]]/Table2[[#This Row],[Column18]]</f>
        <v>0.39148182027839312</v>
      </c>
      <c r="AZ245" s="7">
        <f t="shared" ca="1" si="71"/>
        <v>0</v>
      </c>
      <c r="BA245" s="8"/>
      <c r="BB245" s="7">
        <f ca="1">IF(Table2[[#This Row],[Column17]]="bihar",Table2[[#This Row],[Column15]],0)</f>
        <v>0</v>
      </c>
      <c r="BC245" s="8">
        <f ca="1">IF(Table2[[#This Row],[Column17]]="UP",Table2[[#This Row],[Column15]],0)</f>
        <v>0</v>
      </c>
      <c r="BD245" s="8">
        <f ca="1">IF(Table2[[#This Row],[Column17]]="maharashtra",Table2[[#This Row],[Column15]],0)</f>
        <v>0</v>
      </c>
      <c r="BE245" s="8">
        <f ca="1">IF(Table2[[#This Row],[Column17]]="telangana",Table2[[#This Row],[Column15]],0)</f>
        <v>0</v>
      </c>
      <c r="BF245" s="8">
        <f ca="1">IF(Table2[[#This Row],[Column17]]="delhi",Table2[[#This Row],[Column15]],0)</f>
        <v>0</v>
      </c>
      <c r="BG245" s="8">
        <f ca="1">IF(Table2[[#This Row],[Column17]]="goa",Table2[[#This Row],[Column15]],0)</f>
        <v>0</v>
      </c>
      <c r="BH245" s="8">
        <f ca="1">IF(Table2[[#This Row],[Column17]]="kolkata",Table2[[#This Row],[Column15]],0)</f>
        <v>0</v>
      </c>
      <c r="BI245" s="8">
        <f ca="1">IF(Table2[[#This Row],[Column17]]="patna",Table2[[#This Row],[Column15]],0)</f>
        <v>0</v>
      </c>
      <c r="BJ245" s="8">
        <f ca="1">IF(Table2[[#This Row],[Column17]]="simultala",Table2[[#This Row],[Column15]],0)</f>
        <v>0</v>
      </c>
      <c r="BK245" s="8">
        <f ca="1">IF(Table2[[#This Row],[Column17]]="panji",Table2[[#This Row],[Column15]],0)</f>
        <v>0</v>
      </c>
      <c r="BL245" s="8">
        <f ca="1">IF(Table2[[#This Row],[Column17]]="bangalore",Table2[[#This Row],[Column15]],0)</f>
        <v>0</v>
      </c>
      <c r="BM245" s="8">
        <f ca="1">IF(Table2[[#This Row],[Column17]]="florida",Table2[[#This Row],[Column15]],0)</f>
        <v>0</v>
      </c>
      <c r="BN245" s="8">
        <f ca="1">IF(Table2[[#This Row],[Column17]]="valmikinagar",Table2[[#This Row],[Column15]],0)</f>
        <v>87059</v>
      </c>
      <c r="BO245" s="9">
        <f ca="1">IF(Table2[[#This Row],[Column17]]="gopalganj",Table2[[#This Row],[Column15]],0)</f>
        <v>0</v>
      </c>
      <c r="BP245" s="7">
        <f ca="1">IF(Table2[[#This Row],[Column4]]="teaching",Table2[[#This Row],[Column15]],0)</f>
        <v>0</v>
      </c>
      <c r="BQ245" s="8">
        <f ca="1">IF(Table2[[#This Row],[Column4]]="health",Table2[[#This Row],[Column15]],0)</f>
        <v>0</v>
      </c>
      <c r="BR245" s="8">
        <f ca="1">IF(Table2[[#This Row],[Column4]]="agriculture",Table2[[#This Row],[Column15]],0)</f>
        <v>87059</v>
      </c>
      <c r="BS245" s="8">
        <f ca="1">IF(Table2[[#This Row],[Column4]]="IT",Table2[[#This Row],[Column15]],0)</f>
        <v>0</v>
      </c>
      <c r="BT245" s="8">
        <f ca="1">IF(Table2[[#This Row],[Column4]]="construction",Table2[[#This Row],[Column15]],0)</f>
        <v>0</v>
      </c>
      <c r="BU245" s="9">
        <f ca="1">IF(Table2[[#This Row],[Column4]]="General work",Table2[[#This Row],[Column15]],0)</f>
        <v>0</v>
      </c>
      <c r="BV245" s="19">
        <f ca="1">IF(Table2[[#This Row],[Column27]]&gt;Table2[[#This Row],[Column15]],1,0)</f>
        <v>1</v>
      </c>
      <c r="CC245" s="19">
        <f ca="1">IF(Table2[[#This Row],[Column28]]&gt;$CD$6,Table2[[#This Row],[Column2]],0)</f>
        <v>30</v>
      </c>
    </row>
    <row r="246" spans="2:81" x14ac:dyDescent="0.35">
      <c r="B246">
        <f t="shared" ca="1" si="61"/>
        <v>2</v>
      </c>
      <c r="C246" t="str">
        <f ca="1">IF(B245=1,"men","women")</f>
        <v>men</v>
      </c>
      <c r="D246">
        <f t="shared" ca="1" si="63"/>
        <v>32</v>
      </c>
      <c r="E246">
        <f t="shared" ca="1" si="64"/>
        <v>2</v>
      </c>
      <c r="F246" t="str">
        <f ca="1">VLOOKUP(E246,$K$4:$L$10,2)</f>
        <v>construction</v>
      </c>
      <c r="G246">
        <f t="shared" ca="1" si="65"/>
        <v>4</v>
      </c>
      <c r="H246" t="str">
        <f ca="1">VLOOKUP(G246,$N$4:$O$9,2)</f>
        <v>technical</v>
      </c>
      <c r="I246">
        <f t="shared" ca="1" si="66"/>
        <v>2</v>
      </c>
      <c r="J246">
        <f t="shared" ca="1" si="62"/>
        <v>2</v>
      </c>
      <c r="Q246">
        <f t="shared" ca="1" si="67"/>
        <v>84156</v>
      </c>
      <c r="R246">
        <f t="shared" ca="1" si="68"/>
        <v>9</v>
      </c>
      <c r="S246" t="str">
        <f ca="1">VLOOKUP(R246,$Y$7:$Z$20,2)</f>
        <v>simultala</v>
      </c>
      <c r="T246">
        <f t="shared" ca="1" si="72"/>
        <v>252468</v>
      </c>
      <c r="U246">
        <f t="shared" ca="1" si="69"/>
        <v>124058.24856089479</v>
      </c>
      <c r="V246">
        <f t="shared" ca="1" si="73"/>
        <v>2168.3966312020793</v>
      </c>
      <c r="W246">
        <f t="shared" ca="1" si="70"/>
        <v>1582</v>
      </c>
      <c r="X246">
        <f t="shared" ca="1" si="74"/>
        <v>29140.203133625258</v>
      </c>
      <c r="AA246">
        <f t="shared" ca="1" si="75"/>
        <v>109862.33161666375</v>
      </c>
      <c r="AB246">
        <f t="shared" ca="1" si="76"/>
        <v>364498.7282478658</v>
      </c>
      <c r="AC246">
        <f t="shared" ca="1" si="77"/>
        <v>154780.45169452004</v>
      </c>
      <c r="AD246">
        <f t="shared" ca="1" si="78"/>
        <v>209718.27655334576</v>
      </c>
      <c r="AF246" s="7">
        <f ca="1">IF(Table2[[#This Row],[Column1]]="men",1,0)</f>
        <v>1</v>
      </c>
      <c r="AG246" s="8">
        <f ca="1">IF(Table2[[#This Row],[Column1]]="women",1,0)</f>
        <v>0</v>
      </c>
      <c r="AH246" s="8"/>
      <c r="AI246" s="8"/>
      <c r="AJ246" s="9"/>
      <c r="AM246" s="7">
        <f ca="1">IF(Table2[[#This Row],[Column4]]="teaching",1,0)</f>
        <v>0</v>
      </c>
      <c r="AN246" s="8">
        <f ca="1">IF(Table2[[#This Row],[Column4]]="health",1,0)</f>
        <v>0</v>
      </c>
      <c r="AO246" s="8">
        <f ca="1">IF(Table2[[#This Row],[Column4]]="agriculture",1,0)</f>
        <v>0</v>
      </c>
      <c r="AP246" s="8">
        <f ca="1">IF(Table2[[#This Row],[Column4]]="IT",1,0)</f>
        <v>0</v>
      </c>
      <c r="AQ246" s="8">
        <f ca="1">IF(Table2[[#This Row],[Column4]]="construction",1,0)</f>
        <v>1</v>
      </c>
      <c r="AR246" s="8">
        <f ca="1">IF(Table2[[#This Row],[Column4]]="General work",1,0)</f>
        <v>0</v>
      </c>
      <c r="AS246" s="9"/>
      <c r="AU246" s="17">
        <f ca="1">Table2[[#This Row],[Column20]]/Table2[[#This Row],[Column8]]</f>
        <v>1084.1983156010397</v>
      </c>
      <c r="AW246" s="19">
        <f ca="1">IF(Table2[[#This Row],[Column27]]&gt;$AX$7,1,0)</f>
        <v>1</v>
      </c>
      <c r="AY246" s="21">
        <f ca="1">Table2[[#This Row],[Column19]]/Table2[[#This Row],[Column18]]</f>
        <v>0.49138207044415444</v>
      </c>
      <c r="AZ246" s="7">
        <f t="shared" ca="1" si="71"/>
        <v>0</v>
      </c>
      <c r="BA246" s="8"/>
      <c r="BB246" s="7">
        <f ca="1">IF(Table2[[#This Row],[Column17]]="bihar",Table2[[#This Row],[Column15]],0)</f>
        <v>0</v>
      </c>
      <c r="BC246" s="8">
        <f ca="1">IF(Table2[[#This Row],[Column17]]="UP",Table2[[#This Row],[Column15]],0)</f>
        <v>0</v>
      </c>
      <c r="BD246" s="8">
        <f ca="1">IF(Table2[[#This Row],[Column17]]="maharashtra",Table2[[#This Row],[Column15]],0)</f>
        <v>0</v>
      </c>
      <c r="BE246" s="8">
        <f ca="1">IF(Table2[[#This Row],[Column17]]="telangana",Table2[[#This Row],[Column15]],0)</f>
        <v>0</v>
      </c>
      <c r="BF246" s="8">
        <f ca="1">IF(Table2[[#This Row],[Column17]]="delhi",Table2[[#This Row],[Column15]],0)</f>
        <v>0</v>
      </c>
      <c r="BG246" s="8">
        <f ca="1">IF(Table2[[#This Row],[Column17]]="goa",Table2[[#This Row],[Column15]],0)</f>
        <v>0</v>
      </c>
      <c r="BH246" s="8">
        <f ca="1">IF(Table2[[#This Row],[Column17]]="kolkata",Table2[[#This Row],[Column15]],0)</f>
        <v>0</v>
      </c>
      <c r="BI246" s="8">
        <f ca="1">IF(Table2[[#This Row],[Column17]]="patna",Table2[[#This Row],[Column15]],0)</f>
        <v>0</v>
      </c>
      <c r="BJ246" s="8">
        <f ca="1">IF(Table2[[#This Row],[Column17]]="simultala",Table2[[#This Row],[Column15]],0)</f>
        <v>84156</v>
      </c>
      <c r="BK246" s="8">
        <f ca="1">IF(Table2[[#This Row],[Column17]]="panji",Table2[[#This Row],[Column15]],0)</f>
        <v>0</v>
      </c>
      <c r="BL246" s="8">
        <f ca="1">IF(Table2[[#This Row],[Column17]]="bangalore",Table2[[#This Row],[Column15]],0)</f>
        <v>0</v>
      </c>
      <c r="BM246" s="8">
        <f ca="1">IF(Table2[[#This Row],[Column17]]="florida",Table2[[#This Row],[Column15]],0)</f>
        <v>0</v>
      </c>
      <c r="BN246" s="8">
        <f ca="1">IF(Table2[[#This Row],[Column17]]="valmikinagar",Table2[[#This Row],[Column15]],0)</f>
        <v>0</v>
      </c>
      <c r="BO246" s="9">
        <f ca="1">IF(Table2[[#This Row],[Column17]]="gopalganj",Table2[[#This Row],[Column15]],0)</f>
        <v>0</v>
      </c>
      <c r="BP246" s="7">
        <f ca="1">IF(Table2[[#This Row],[Column4]]="teaching",Table2[[#This Row],[Column15]],0)</f>
        <v>0</v>
      </c>
      <c r="BQ246" s="8">
        <f ca="1">IF(Table2[[#This Row],[Column4]]="health",Table2[[#This Row],[Column15]],0)</f>
        <v>0</v>
      </c>
      <c r="BR246" s="8">
        <f ca="1">IF(Table2[[#This Row],[Column4]]="agriculture",Table2[[#This Row],[Column15]],0)</f>
        <v>0</v>
      </c>
      <c r="BS246" s="8">
        <f ca="1">IF(Table2[[#This Row],[Column4]]="IT",Table2[[#This Row],[Column15]],0)</f>
        <v>0</v>
      </c>
      <c r="BT246" s="8">
        <f ca="1">IF(Table2[[#This Row],[Column4]]="construction",Table2[[#This Row],[Column15]],0)</f>
        <v>84156</v>
      </c>
      <c r="BU246" s="9">
        <f ca="1">IF(Table2[[#This Row],[Column4]]="General work",Table2[[#This Row],[Column15]],0)</f>
        <v>0</v>
      </c>
      <c r="BV246" s="19">
        <f ca="1">IF(Table2[[#This Row],[Column27]]&gt;Table2[[#This Row],[Column15]],1,0)</f>
        <v>1</v>
      </c>
      <c r="CC246" s="19">
        <f ca="1">IF(Table2[[#This Row],[Column28]]&gt;$CD$6,Table2[[#This Row],[Column2]],0)</f>
        <v>32</v>
      </c>
    </row>
    <row r="247" spans="2:81" x14ac:dyDescent="0.35">
      <c r="B247">
        <f t="shared" ca="1" si="61"/>
        <v>1</v>
      </c>
      <c r="C247" t="str">
        <f ca="1">IF(B246=1,"men","women")</f>
        <v>women</v>
      </c>
      <c r="D247">
        <f t="shared" ca="1" si="63"/>
        <v>29</v>
      </c>
      <c r="E247">
        <f t="shared" ca="1" si="64"/>
        <v>4</v>
      </c>
      <c r="F247" t="str">
        <f ca="1">VLOOKUP(E247,$K$4:$L$10,2)</f>
        <v>IT</v>
      </c>
      <c r="G247">
        <f t="shared" ca="1" si="65"/>
        <v>2</v>
      </c>
      <c r="H247" t="str">
        <f ca="1">VLOOKUP(G247,$N$4:$O$9,2)</f>
        <v>college</v>
      </c>
      <c r="I247">
        <f t="shared" ca="1" si="66"/>
        <v>2</v>
      </c>
      <c r="J247">
        <f t="shared" ca="1" si="62"/>
        <v>2</v>
      </c>
      <c r="Q247">
        <f t="shared" ca="1" si="67"/>
        <v>44057</v>
      </c>
      <c r="R247">
        <f t="shared" ca="1" si="68"/>
        <v>6</v>
      </c>
      <c r="S247" t="str">
        <f ca="1">VLOOKUP(R247,$Y$7:$Z$20,2)</f>
        <v>goa</v>
      </c>
      <c r="T247">
        <f t="shared" ca="1" si="72"/>
        <v>220285</v>
      </c>
      <c r="U247">
        <f t="shared" ca="1" si="69"/>
        <v>143668.98976176899</v>
      </c>
      <c r="V247">
        <f t="shared" ca="1" si="73"/>
        <v>25701.393192442538</v>
      </c>
      <c r="W247">
        <f t="shared" ca="1" si="70"/>
        <v>24109</v>
      </c>
      <c r="X247">
        <f t="shared" ca="1" si="74"/>
        <v>81109.57387007268</v>
      </c>
      <c r="AA247">
        <f t="shared" ca="1" si="75"/>
        <v>14215.584838738045</v>
      </c>
      <c r="AB247">
        <f t="shared" ca="1" si="76"/>
        <v>260201.9780311806</v>
      </c>
      <c r="AC247">
        <f t="shared" ca="1" si="77"/>
        <v>248887.56363184168</v>
      </c>
      <c r="AD247">
        <f t="shared" ca="1" si="78"/>
        <v>11314.414399338915</v>
      </c>
      <c r="AF247" s="7">
        <f ca="1">IF(Table2[[#This Row],[Column1]]="men",1,0)</f>
        <v>0</v>
      </c>
      <c r="AG247" s="8">
        <f ca="1">IF(Table2[[#This Row],[Column1]]="women",1,0)</f>
        <v>1</v>
      </c>
      <c r="AH247" s="8"/>
      <c r="AI247" s="8"/>
      <c r="AJ247" s="9"/>
      <c r="AM247" s="7">
        <f ca="1">IF(Table2[[#This Row],[Column4]]="teaching",1,0)</f>
        <v>0</v>
      </c>
      <c r="AN247" s="8">
        <f ca="1">IF(Table2[[#This Row],[Column4]]="health",1,0)</f>
        <v>0</v>
      </c>
      <c r="AO247" s="8">
        <f ca="1">IF(Table2[[#This Row],[Column4]]="agriculture",1,0)</f>
        <v>0</v>
      </c>
      <c r="AP247" s="8">
        <f ca="1">IF(Table2[[#This Row],[Column4]]="IT",1,0)</f>
        <v>1</v>
      </c>
      <c r="AQ247" s="8">
        <f ca="1">IF(Table2[[#This Row],[Column4]]="construction",1,0)</f>
        <v>0</v>
      </c>
      <c r="AR247" s="8">
        <f ca="1">IF(Table2[[#This Row],[Column4]]="General work",1,0)</f>
        <v>0</v>
      </c>
      <c r="AS247" s="9"/>
      <c r="AU247" s="17">
        <f ca="1">Table2[[#This Row],[Column20]]/Table2[[#This Row],[Column8]]</f>
        <v>12850.696596221269</v>
      </c>
      <c r="AW247" s="19">
        <f ca="1">IF(Table2[[#This Row],[Column27]]&gt;$AX$7,1,0)</f>
        <v>1</v>
      </c>
      <c r="AY247" s="21">
        <f ca="1">Table2[[#This Row],[Column19]]/Table2[[#This Row],[Column18]]</f>
        <v>0.65219597231663062</v>
      </c>
      <c r="AZ247" s="7">
        <f t="shared" ca="1" si="71"/>
        <v>0</v>
      </c>
      <c r="BA247" s="8"/>
      <c r="BB247" s="7">
        <f ca="1">IF(Table2[[#This Row],[Column17]]="bihar",Table2[[#This Row],[Column15]],0)</f>
        <v>0</v>
      </c>
      <c r="BC247" s="8">
        <f ca="1">IF(Table2[[#This Row],[Column17]]="UP",Table2[[#This Row],[Column15]],0)</f>
        <v>0</v>
      </c>
      <c r="BD247" s="8">
        <f ca="1">IF(Table2[[#This Row],[Column17]]="maharashtra",Table2[[#This Row],[Column15]],0)</f>
        <v>0</v>
      </c>
      <c r="BE247" s="8">
        <f ca="1">IF(Table2[[#This Row],[Column17]]="telangana",Table2[[#This Row],[Column15]],0)</f>
        <v>0</v>
      </c>
      <c r="BF247" s="8">
        <f ca="1">IF(Table2[[#This Row],[Column17]]="delhi",Table2[[#This Row],[Column15]],0)</f>
        <v>0</v>
      </c>
      <c r="BG247" s="8">
        <f ca="1">IF(Table2[[#This Row],[Column17]]="goa",Table2[[#This Row],[Column15]],0)</f>
        <v>44057</v>
      </c>
      <c r="BH247" s="8">
        <f ca="1">IF(Table2[[#This Row],[Column17]]="kolkata",Table2[[#This Row],[Column15]],0)</f>
        <v>0</v>
      </c>
      <c r="BI247" s="8">
        <f ca="1">IF(Table2[[#This Row],[Column17]]="patna",Table2[[#This Row],[Column15]],0)</f>
        <v>0</v>
      </c>
      <c r="BJ247" s="8">
        <f ca="1">IF(Table2[[#This Row],[Column17]]="simultala",Table2[[#This Row],[Column15]],0)</f>
        <v>0</v>
      </c>
      <c r="BK247" s="8">
        <f ca="1">IF(Table2[[#This Row],[Column17]]="panji",Table2[[#This Row],[Column15]],0)</f>
        <v>0</v>
      </c>
      <c r="BL247" s="8">
        <f ca="1">IF(Table2[[#This Row],[Column17]]="bangalore",Table2[[#This Row],[Column15]],0)</f>
        <v>0</v>
      </c>
      <c r="BM247" s="8">
        <f ca="1">IF(Table2[[#This Row],[Column17]]="florida",Table2[[#This Row],[Column15]],0)</f>
        <v>0</v>
      </c>
      <c r="BN247" s="8">
        <f ca="1">IF(Table2[[#This Row],[Column17]]="valmikinagar",Table2[[#This Row],[Column15]],0)</f>
        <v>0</v>
      </c>
      <c r="BO247" s="9">
        <f ca="1">IF(Table2[[#This Row],[Column17]]="gopalganj",Table2[[#This Row],[Column15]],0)</f>
        <v>0</v>
      </c>
      <c r="BP247" s="7">
        <f ca="1">IF(Table2[[#This Row],[Column4]]="teaching",Table2[[#This Row],[Column15]],0)</f>
        <v>0</v>
      </c>
      <c r="BQ247" s="8">
        <f ca="1">IF(Table2[[#This Row],[Column4]]="health",Table2[[#This Row],[Column15]],0)</f>
        <v>0</v>
      </c>
      <c r="BR247" s="8">
        <f ca="1">IF(Table2[[#This Row],[Column4]]="agriculture",Table2[[#This Row],[Column15]],0)</f>
        <v>0</v>
      </c>
      <c r="BS247" s="8">
        <f ca="1">IF(Table2[[#This Row],[Column4]]="IT",Table2[[#This Row],[Column15]],0)</f>
        <v>44057</v>
      </c>
      <c r="BT247" s="8">
        <f ca="1">IF(Table2[[#This Row],[Column4]]="construction",Table2[[#This Row],[Column15]],0)</f>
        <v>0</v>
      </c>
      <c r="BU247" s="9">
        <f ca="1">IF(Table2[[#This Row],[Column4]]="General work",Table2[[#This Row],[Column15]],0)</f>
        <v>0</v>
      </c>
      <c r="BV247" s="19">
        <f ca="1">IF(Table2[[#This Row],[Column27]]&gt;Table2[[#This Row],[Column15]],1,0)</f>
        <v>1</v>
      </c>
      <c r="CC247" s="19">
        <f ca="1">IF(Table2[[#This Row],[Column28]]&gt;$CD$6,Table2[[#This Row],[Column2]],0)</f>
        <v>29</v>
      </c>
    </row>
    <row r="248" spans="2:81" x14ac:dyDescent="0.35">
      <c r="B248">
        <f t="shared" ca="1" si="61"/>
        <v>2</v>
      </c>
      <c r="C248" t="str">
        <f ca="1">IF(B247=1,"men","women")</f>
        <v>men</v>
      </c>
      <c r="D248">
        <f t="shared" ca="1" si="63"/>
        <v>34</v>
      </c>
      <c r="E248">
        <f t="shared" ca="1" si="64"/>
        <v>6</v>
      </c>
      <c r="F248" t="str">
        <f ca="1">VLOOKUP(E248,$K$4:$L$10,2)</f>
        <v>agriculture</v>
      </c>
      <c r="G248">
        <f t="shared" ca="1" si="65"/>
        <v>3</v>
      </c>
      <c r="H248" t="str">
        <f ca="1">VLOOKUP(G248,$N$4:$O$9,2)</f>
        <v>university</v>
      </c>
      <c r="I248">
        <f t="shared" ca="1" si="66"/>
        <v>2</v>
      </c>
      <c r="J248">
        <f t="shared" ca="1" si="62"/>
        <v>3</v>
      </c>
      <c r="Q248">
        <f t="shared" ca="1" si="67"/>
        <v>69594</v>
      </c>
      <c r="R248">
        <f t="shared" ca="1" si="68"/>
        <v>9</v>
      </c>
      <c r="S248" t="str">
        <f ca="1">VLOOKUP(R248,$Y$7:$Z$20,2)</f>
        <v>simultala</v>
      </c>
      <c r="T248">
        <f t="shared" ca="1" si="72"/>
        <v>347970</v>
      </c>
      <c r="U248">
        <f t="shared" ca="1" si="69"/>
        <v>187476.79184174517</v>
      </c>
      <c r="V248">
        <f t="shared" ca="1" si="73"/>
        <v>41450.811919800282</v>
      </c>
      <c r="W248">
        <f t="shared" ca="1" si="70"/>
        <v>18640</v>
      </c>
      <c r="X248">
        <f t="shared" ca="1" si="74"/>
        <v>109614.95724542845</v>
      </c>
      <c r="AA248">
        <f t="shared" ca="1" si="75"/>
        <v>73397.116329476834</v>
      </c>
      <c r="AB248">
        <f t="shared" ca="1" si="76"/>
        <v>462817.92824927712</v>
      </c>
      <c r="AC248">
        <f t="shared" ca="1" si="77"/>
        <v>315731.74908717361</v>
      </c>
      <c r="AD248">
        <f t="shared" ca="1" si="78"/>
        <v>147086.17916210351</v>
      </c>
      <c r="AF248" s="7">
        <f ca="1">IF(Table2[[#This Row],[Column1]]="men",1,0)</f>
        <v>1</v>
      </c>
      <c r="AG248" s="8">
        <f ca="1">IF(Table2[[#This Row],[Column1]]="women",1,0)</f>
        <v>0</v>
      </c>
      <c r="AH248" s="8"/>
      <c r="AI248" s="8"/>
      <c r="AJ248" s="9"/>
      <c r="AM248" s="7">
        <f ca="1">IF(Table2[[#This Row],[Column4]]="teaching",1,0)</f>
        <v>0</v>
      </c>
      <c r="AN248" s="8">
        <f ca="1">IF(Table2[[#This Row],[Column4]]="health",1,0)</f>
        <v>0</v>
      </c>
      <c r="AO248" s="8">
        <f ca="1">IF(Table2[[#This Row],[Column4]]="agriculture",1,0)</f>
        <v>1</v>
      </c>
      <c r="AP248" s="8">
        <f ca="1">IF(Table2[[#This Row],[Column4]]="IT",1,0)</f>
        <v>0</v>
      </c>
      <c r="AQ248" s="8">
        <f ca="1">IF(Table2[[#This Row],[Column4]]="construction",1,0)</f>
        <v>0</v>
      </c>
      <c r="AR248" s="8">
        <f ca="1">IF(Table2[[#This Row],[Column4]]="General work",1,0)</f>
        <v>0</v>
      </c>
      <c r="AS248" s="9"/>
      <c r="AU248" s="17">
        <f ca="1">Table2[[#This Row],[Column20]]/Table2[[#This Row],[Column8]]</f>
        <v>13816.937306600094</v>
      </c>
      <c r="AW248" s="19">
        <f ca="1">IF(Table2[[#This Row],[Column27]]&gt;$AX$7,1,0)</f>
        <v>1</v>
      </c>
      <c r="AY248" s="21">
        <f ca="1">Table2[[#This Row],[Column19]]/Table2[[#This Row],[Column18]]</f>
        <v>0.53877285927449259</v>
      </c>
      <c r="AZ248" s="7">
        <f t="shared" ca="1" si="71"/>
        <v>0</v>
      </c>
      <c r="BA248" s="8"/>
      <c r="BB248" s="7">
        <f ca="1">IF(Table2[[#This Row],[Column17]]="bihar",Table2[[#This Row],[Column15]],0)</f>
        <v>0</v>
      </c>
      <c r="BC248" s="8">
        <f ca="1">IF(Table2[[#This Row],[Column17]]="UP",Table2[[#This Row],[Column15]],0)</f>
        <v>0</v>
      </c>
      <c r="BD248" s="8">
        <f ca="1">IF(Table2[[#This Row],[Column17]]="maharashtra",Table2[[#This Row],[Column15]],0)</f>
        <v>0</v>
      </c>
      <c r="BE248" s="8">
        <f ca="1">IF(Table2[[#This Row],[Column17]]="telangana",Table2[[#This Row],[Column15]],0)</f>
        <v>0</v>
      </c>
      <c r="BF248" s="8">
        <f ca="1">IF(Table2[[#This Row],[Column17]]="delhi",Table2[[#This Row],[Column15]],0)</f>
        <v>0</v>
      </c>
      <c r="BG248" s="8">
        <f ca="1">IF(Table2[[#This Row],[Column17]]="goa",Table2[[#This Row],[Column15]],0)</f>
        <v>0</v>
      </c>
      <c r="BH248" s="8">
        <f ca="1">IF(Table2[[#This Row],[Column17]]="kolkata",Table2[[#This Row],[Column15]],0)</f>
        <v>0</v>
      </c>
      <c r="BI248" s="8">
        <f ca="1">IF(Table2[[#This Row],[Column17]]="patna",Table2[[#This Row],[Column15]],0)</f>
        <v>0</v>
      </c>
      <c r="BJ248" s="8">
        <f ca="1">IF(Table2[[#This Row],[Column17]]="simultala",Table2[[#This Row],[Column15]],0)</f>
        <v>69594</v>
      </c>
      <c r="BK248" s="8">
        <f ca="1">IF(Table2[[#This Row],[Column17]]="panji",Table2[[#This Row],[Column15]],0)</f>
        <v>0</v>
      </c>
      <c r="BL248" s="8">
        <f ca="1">IF(Table2[[#This Row],[Column17]]="bangalore",Table2[[#This Row],[Column15]],0)</f>
        <v>0</v>
      </c>
      <c r="BM248" s="8">
        <f ca="1">IF(Table2[[#This Row],[Column17]]="florida",Table2[[#This Row],[Column15]],0)</f>
        <v>0</v>
      </c>
      <c r="BN248" s="8">
        <f ca="1">IF(Table2[[#This Row],[Column17]]="valmikinagar",Table2[[#This Row],[Column15]],0)</f>
        <v>0</v>
      </c>
      <c r="BO248" s="9">
        <f ca="1">IF(Table2[[#This Row],[Column17]]="gopalganj",Table2[[#This Row],[Column15]],0)</f>
        <v>0</v>
      </c>
      <c r="BP248" s="7">
        <f ca="1">IF(Table2[[#This Row],[Column4]]="teaching",Table2[[#This Row],[Column15]],0)</f>
        <v>0</v>
      </c>
      <c r="BQ248" s="8">
        <f ca="1">IF(Table2[[#This Row],[Column4]]="health",Table2[[#This Row],[Column15]],0)</f>
        <v>0</v>
      </c>
      <c r="BR248" s="8">
        <f ca="1">IF(Table2[[#This Row],[Column4]]="agriculture",Table2[[#This Row],[Column15]],0)</f>
        <v>69594</v>
      </c>
      <c r="BS248" s="8">
        <f ca="1">IF(Table2[[#This Row],[Column4]]="IT",Table2[[#This Row],[Column15]],0)</f>
        <v>0</v>
      </c>
      <c r="BT248" s="8">
        <f ca="1">IF(Table2[[#This Row],[Column4]]="construction",Table2[[#This Row],[Column15]],0)</f>
        <v>0</v>
      </c>
      <c r="BU248" s="9">
        <f ca="1">IF(Table2[[#This Row],[Column4]]="General work",Table2[[#This Row],[Column15]],0)</f>
        <v>0</v>
      </c>
      <c r="BV248" s="19">
        <f ca="1">IF(Table2[[#This Row],[Column27]]&gt;Table2[[#This Row],[Column15]],1,0)</f>
        <v>1</v>
      </c>
      <c r="CC248" s="19">
        <f ca="1">IF(Table2[[#This Row],[Column28]]&gt;$CD$6,Table2[[#This Row],[Column2]],0)</f>
        <v>34</v>
      </c>
    </row>
    <row r="249" spans="2:81" x14ac:dyDescent="0.35">
      <c r="B249">
        <f t="shared" ca="1" si="61"/>
        <v>2</v>
      </c>
      <c r="C249" t="str">
        <f ca="1">IF(B248=1,"men","women")</f>
        <v>women</v>
      </c>
      <c r="D249">
        <f t="shared" ca="1" si="63"/>
        <v>28</v>
      </c>
      <c r="E249">
        <f t="shared" ca="1" si="64"/>
        <v>2</v>
      </c>
      <c r="F249" t="str">
        <f ca="1">VLOOKUP(E249,$K$4:$L$10,2)</f>
        <v>construction</v>
      </c>
      <c r="G249">
        <f t="shared" ca="1" si="65"/>
        <v>3</v>
      </c>
      <c r="H249" t="str">
        <f ca="1">VLOOKUP(G249,$N$4:$O$9,2)</f>
        <v>university</v>
      </c>
      <c r="I249">
        <f t="shared" ca="1" si="66"/>
        <v>4</v>
      </c>
      <c r="J249">
        <f t="shared" ca="1" si="62"/>
        <v>3</v>
      </c>
      <c r="Q249">
        <f t="shared" ca="1" si="67"/>
        <v>82363</v>
      </c>
      <c r="R249">
        <f t="shared" ca="1" si="68"/>
        <v>12</v>
      </c>
      <c r="S249" t="str">
        <f ca="1">VLOOKUP(R249,$Y$7:$Z$20,2)</f>
        <v>florida</v>
      </c>
      <c r="T249">
        <f t="shared" ca="1" si="72"/>
        <v>329452</v>
      </c>
      <c r="U249">
        <f t="shared" ca="1" si="69"/>
        <v>91792.345490828186</v>
      </c>
      <c r="V249">
        <f t="shared" ca="1" si="73"/>
        <v>1744.6816730406661</v>
      </c>
      <c r="W249">
        <f t="shared" ca="1" si="70"/>
        <v>976</v>
      </c>
      <c r="X249">
        <f t="shared" ca="1" si="74"/>
        <v>81805.132879151846</v>
      </c>
      <c r="AA249">
        <f t="shared" ca="1" si="75"/>
        <v>20175.635624475697</v>
      </c>
      <c r="AB249">
        <f t="shared" ca="1" si="76"/>
        <v>351372.31729751639</v>
      </c>
      <c r="AC249">
        <f t="shared" ca="1" si="77"/>
        <v>174573.47836998003</v>
      </c>
      <c r="AD249">
        <f t="shared" ca="1" si="78"/>
        <v>176798.83892753636</v>
      </c>
      <c r="AF249" s="7">
        <f ca="1">IF(Table2[[#This Row],[Column1]]="men",1,0)</f>
        <v>0</v>
      </c>
      <c r="AG249" s="8">
        <f ca="1">IF(Table2[[#This Row],[Column1]]="women",1,0)</f>
        <v>1</v>
      </c>
      <c r="AH249" s="8"/>
      <c r="AI249" s="8"/>
      <c r="AJ249" s="9"/>
      <c r="AM249" s="7">
        <f ca="1">IF(Table2[[#This Row],[Column4]]="teaching",1,0)</f>
        <v>0</v>
      </c>
      <c r="AN249" s="8">
        <f ca="1">IF(Table2[[#This Row],[Column4]]="health",1,0)</f>
        <v>0</v>
      </c>
      <c r="AO249" s="8">
        <f ca="1">IF(Table2[[#This Row],[Column4]]="agriculture",1,0)</f>
        <v>0</v>
      </c>
      <c r="AP249" s="8">
        <f ca="1">IF(Table2[[#This Row],[Column4]]="IT",1,0)</f>
        <v>0</v>
      </c>
      <c r="AQ249" s="8">
        <f ca="1">IF(Table2[[#This Row],[Column4]]="construction",1,0)</f>
        <v>1</v>
      </c>
      <c r="AR249" s="8">
        <f ca="1">IF(Table2[[#This Row],[Column4]]="General work",1,0)</f>
        <v>0</v>
      </c>
      <c r="AS249" s="9"/>
      <c r="AU249" s="17">
        <f ca="1">Table2[[#This Row],[Column20]]/Table2[[#This Row],[Column8]]</f>
        <v>581.56055768022202</v>
      </c>
      <c r="AW249" s="19">
        <f ca="1">IF(Table2[[#This Row],[Column27]]&gt;$AX$7,1,0)</f>
        <v>1</v>
      </c>
      <c r="AY249" s="21">
        <f ca="1">Table2[[#This Row],[Column19]]/Table2[[#This Row],[Column18]]</f>
        <v>0.27862130292372844</v>
      </c>
      <c r="AZ249" s="7">
        <f t="shared" ca="1" si="71"/>
        <v>0</v>
      </c>
      <c r="BA249" s="8"/>
      <c r="BB249" s="7">
        <f ca="1">IF(Table2[[#This Row],[Column17]]="bihar",Table2[[#This Row],[Column15]],0)</f>
        <v>0</v>
      </c>
      <c r="BC249" s="8">
        <f ca="1">IF(Table2[[#This Row],[Column17]]="UP",Table2[[#This Row],[Column15]],0)</f>
        <v>0</v>
      </c>
      <c r="BD249" s="8">
        <f ca="1">IF(Table2[[#This Row],[Column17]]="maharashtra",Table2[[#This Row],[Column15]],0)</f>
        <v>0</v>
      </c>
      <c r="BE249" s="8">
        <f ca="1">IF(Table2[[#This Row],[Column17]]="telangana",Table2[[#This Row],[Column15]],0)</f>
        <v>0</v>
      </c>
      <c r="BF249" s="8">
        <f ca="1">IF(Table2[[#This Row],[Column17]]="delhi",Table2[[#This Row],[Column15]],0)</f>
        <v>0</v>
      </c>
      <c r="BG249" s="8">
        <f ca="1">IF(Table2[[#This Row],[Column17]]="goa",Table2[[#This Row],[Column15]],0)</f>
        <v>0</v>
      </c>
      <c r="BH249" s="8">
        <f ca="1">IF(Table2[[#This Row],[Column17]]="kolkata",Table2[[#This Row],[Column15]],0)</f>
        <v>0</v>
      </c>
      <c r="BI249" s="8">
        <f ca="1">IF(Table2[[#This Row],[Column17]]="patna",Table2[[#This Row],[Column15]],0)</f>
        <v>0</v>
      </c>
      <c r="BJ249" s="8">
        <f ca="1">IF(Table2[[#This Row],[Column17]]="simultala",Table2[[#This Row],[Column15]],0)</f>
        <v>0</v>
      </c>
      <c r="BK249" s="8">
        <f ca="1">IF(Table2[[#This Row],[Column17]]="panji",Table2[[#This Row],[Column15]],0)</f>
        <v>0</v>
      </c>
      <c r="BL249" s="8">
        <f ca="1">IF(Table2[[#This Row],[Column17]]="bangalore",Table2[[#This Row],[Column15]],0)</f>
        <v>0</v>
      </c>
      <c r="BM249" s="8">
        <f ca="1">IF(Table2[[#This Row],[Column17]]="florida",Table2[[#This Row],[Column15]],0)</f>
        <v>82363</v>
      </c>
      <c r="BN249" s="8">
        <f ca="1">IF(Table2[[#This Row],[Column17]]="valmikinagar",Table2[[#This Row],[Column15]],0)</f>
        <v>0</v>
      </c>
      <c r="BO249" s="9">
        <f ca="1">IF(Table2[[#This Row],[Column17]]="gopalganj",Table2[[#This Row],[Column15]],0)</f>
        <v>0</v>
      </c>
      <c r="BP249" s="7">
        <f ca="1">IF(Table2[[#This Row],[Column4]]="teaching",Table2[[#This Row],[Column15]],0)</f>
        <v>0</v>
      </c>
      <c r="BQ249" s="8">
        <f ca="1">IF(Table2[[#This Row],[Column4]]="health",Table2[[#This Row],[Column15]],0)</f>
        <v>0</v>
      </c>
      <c r="BR249" s="8">
        <f ca="1">IF(Table2[[#This Row],[Column4]]="agriculture",Table2[[#This Row],[Column15]],0)</f>
        <v>0</v>
      </c>
      <c r="BS249" s="8">
        <f ca="1">IF(Table2[[#This Row],[Column4]]="IT",Table2[[#This Row],[Column15]],0)</f>
        <v>0</v>
      </c>
      <c r="BT249" s="8">
        <f ca="1">IF(Table2[[#This Row],[Column4]]="construction",Table2[[#This Row],[Column15]],0)</f>
        <v>82363</v>
      </c>
      <c r="BU249" s="9">
        <f ca="1">IF(Table2[[#This Row],[Column4]]="General work",Table2[[#This Row],[Column15]],0)</f>
        <v>0</v>
      </c>
      <c r="BV249" s="19">
        <f ca="1">IF(Table2[[#This Row],[Column27]]&gt;Table2[[#This Row],[Column15]],1,0)</f>
        <v>1</v>
      </c>
      <c r="CC249" s="19">
        <f ca="1">IF(Table2[[#This Row],[Column28]]&gt;$CD$6,Table2[[#This Row],[Column2]],0)</f>
        <v>28</v>
      </c>
    </row>
    <row r="250" spans="2:81" x14ac:dyDescent="0.35">
      <c r="B250">
        <f t="shared" ca="1" si="61"/>
        <v>1</v>
      </c>
      <c r="C250" t="str">
        <f ca="1">IF(B249=1,"men","women")</f>
        <v>women</v>
      </c>
      <c r="D250">
        <f t="shared" ca="1" si="63"/>
        <v>32</v>
      </c>
      <c r="E250">
        <f t="shared" ca="1" si="64"/>
        <v>2</v>
      </c>
      <c r="F250" t="str">
        <f ca="1">VLOOKUP(E250,$K$4:$L$10,2)</f>
        <v>construction</v>
      </c>
      <c r="G250">
        <f t="shared" ca="1" si="65"/>
        <v>3</v>
      </c>
      <c r="H250" t="str">
        <f ca="1">VLOOKUP(G250,$N$4:$O$9,2)</f>
        <v>university</v>
      </c>
      <c r="I250">
        <f t="shared" ca="1" si="66"/>
        <v>1</v>
      </c>
      <c r="J250">
        <f t="shared" ca="1" si="62"/>
        <v>1</v>
      </c>
      <c r="Q250">
        <f t="shared" ca="1" si="67"/>
        <v>30314</v>
      </c>
      <c r="R250">
        <f t="shared" ca="1" si="68"/>
        <v>11</v>
      </c>
      <c r="S250" t="str">
        <f ca="1">VLOOKUP(R250,$Y$7:$Z$20,2)</f>
        <v>bangalore</v>
      </c>
      <c r="T250">
        <f t="shared" ca="1" si="72"/>
        <v>181884</v>
      </c>
      <c r="U250">
        <f t="shared" ca="1" si="69"/>
        <v>84565.446312565153</v>
      </c>
      <c r="V250">
        <f t="shared" ca="1" si="73"/>
        <v>19309.113290576872</v>
      </c>
      <c r="W250">
        <f t="shared" ca="1" si="70"/>
        <v>4438</v>
      </c>
      <c r="X250">
        <f t="shared" ca="1" si="74"/>
        <v>44608.371039516431</v>
      </c>
      <c r="AA250">
        <f t="shared" ca="1" si="75"/>
        <v>9217.4773546876568</v>
      </c>
      <c r="AB250">
        <f t="shared" ca="1" si="76"/>
        <v>210410.59064526454</v>
      </c>
      <c r="AC250">
        <f t="shared" ca="1" si="77"/>
        <v>133611.81735208159</v>
      </c>
      <c r="AD250">
        <f t="shared" ca="1" si="78"/>
        <v>76798.773293182952</v>
      </c>
      <c r="AF250" s="7">
        <f ca="1">IF(Table2[[#This Row],[Column1]]="men",1,0)</f>
        <v>0</v>
      </c>
      <c r="AG250" s="8">
        <f ca="1">IF(Table2[[#This Row],[Column1]]="women",1,0)</f>
        <v>1</v>
      </c>
      <c r="AH250" s="8"/>
      <c r="AI250" s="8"/>
      <c r="AJ250" s="9"/>
      <c r="AM250" s="7">
        <f ca="1">IF(Table2[[#This Row],[Column4]]="teaching",1,0)</f>
        <v>0</v>
      </c>
      <c r="AN250" s="8">
        <f ca="1">IF(Table2[[#This Row],[Column4]]="health",1,0)</f>
        <v>0</v>
      </c>
      <c r="AO250" s="8">
        <f ca="1">IF(Table2[[#This Row],[Column4]]="agriculture",1,0)</f>
        <v>0</v>
      </c>
      <c r="AP250" s="8">
        <f ca="1">IF(Table2[[#This Row],[Column4]]="IT",1,0)</f>
        <v>0</v>
      </c>
      <c r="AQ250" s="8">
        <f ca="1">IF(Table2[[#This Row],[Column4]]="construction",1,0)</f>
        <v>1</v>
      </c>
      <c r="AR250" s="8">
        <f ca="1">IF(Table2[[#This Row],[Column4]]="General work",1,0)</f>
        <v>0</v>
      </c>
      <c r="AS250" s="9"/>
      <c r="AU250" s="17">
        <f ca="1">Table2[[#This Row],[Column20]]/Table2[[#This Row],[Column8]]</f>
        <v>19309.113290576872</v>
      </c>
      <c r="AW250" s="19">
        <f ca="1">IF(Table2[[#This Row],[Column27]]&gt;$AX$7,1,0)</f>
        <v>1</v>
      </c>
      <c r="AY250" s="21">
        <f ca="1">Table2[[#This Row],[Column19]]/Table2[[#This Row],[Column18]]</f>
        <v>0.46494164584331305</v>
      </c>
      <c r="AZ250" s="7">
        <f t="shared" ca="1" si="71"/>
        <v>0</v>
      </c>
      <c r="BA250" s="8"/>
      <c r="BB250" s="7">
        <f ca="1">IF(Table2[[#This Row],[Column17]]="bihar",Table2[[#This Row],[Column15]],0)</f>
        <v>0</v>
      </c>
      <c r="BC250" s="8">
        <f ca="1">IF(Table2[[#This Row],[Column17]]="UP",Table2[[#This Row],[Column15]],0)</f>
        <v>0</v>
      </c>
      <c r="BD250" s="8">
        <f ca="1">IF(Table2[[#This Row],[Column17]]="maharashtra",Table2[[#This Row],[Column15]],0)</f>
        <v>0</v>
      </c>
      <c r="BE250" s="8">
        <f ca="1">IF(Table2[[#This Row],[Column17]]="telangana",Table2[[#This Row],[Column15]],0)</f>
        <v>0</v>
      </c>
      <c r="BF250" s="8">
        <f ca="1">IF(Table2[[#This Row],[Column17]]="delhi",Table2[[#This Row],[Column15]],0)</f>
        <v>0</v>
      </c>
      <c r="BG250" s="8">
        <f ca="1">IF(Table2[[#This Row],[Column17]]="goa",Table2[[#This Row],[Column15]],0)</f>
        <v>0</v>
      </c>
      <c r="BH250" s="8">
        <f ca="1">IF(Table2[[#This Row],[Column17]]="kolkata",Table2[[#This Row],[Column15]],0)</f>
        <v>0</v>
      </c>
      <c r="BI250" s="8">
        <f ca="1">IF(Table2[[#This Row],[Column17]]="patna",Table2[[#This Row],[Column15]],0)</f>
        <v>0</v>
      </c>
      <c r="BJ250" s="8">
        <f ca="1">IF(Table2[[#This Row],[Column17]]="simultala",Table2[[#This Row],[Column15]],0)</f>
        <v>0</v>
      </c>
      <c r="BK250" s="8">
        <f ca="1">IF(Table2[[#This Row],[Column17]]="panji",Table2[[#This Row],[Column15]],0)</f>
        <v>0</v>
      </c>
      <c r="BL250" s="8">
        <f ca="1">IF(Table2[[#This Row],[Column17]]="bangalore",Table2[[#This Row],[Column15]],0)</f>
        <v>30314</v>
      </c>
      <c r="BM250" s="8">
        <f ca="1">IF(Table2[[#This Row],[Column17]]="florida",Table2[[#This Row],[Column15]],0)</f>
        <v>0</v>
      </c>
      <c r="BN250" s="8">
        <f ca="1">IF(Table2[[#This Row],[Column17]]="valmikinagar",Table2[[#This Row],[Column15]],0)</f>
        <v>0</v>
      </c>
      <c r="BO250" s="9">
        <f ca="1">IF(Table2[[#This Row],[Column17]]="gopalganj",Table2[[#This Row],[Column15]],0)</f>
        <v>0</v>
      </c>
      <c r="BP250" s="7">
        <f ca="1">IF(Table2[[#This Row],[Column4]]="teaching",Table2[[#This Row],[Column15]],0)</f>
        <v>0</v>
      </c>
      <c r="BQ250" s="8">
        <f ca="1">IF(Table2[[#This Row],[Column4]]="health",Table2[[#This Row],[Column15]],0)</f>
        <v>0</v>
      </c>
      <c r="BR250" s="8">
        <f ca="1">IF(Table2[[#This Row],[Column4]]="agriculture",Table2[[#This Row],[Column15]],0)</f>
        <v>0</v>
      </c>
      <c r="BS250" s="8">
        <f ca="1">IF(Table2[[#This Row],[Column4]]="IT",Table2[[#This Row],[Column15]],0)</f>
        <v>0</v>
      </c>
      <c r="BT250" s="8">
        <f ca="1">IF(Table2[[#This Row],[Column4]]="construction",Table2[[#This Row],[Column15]],0)</f>
        <v>30314</v>
      </c>
      <c r="BU250" s="9">
        <f ca="1">IF(Table2[[#This Row],[Column4]]="General work",Table2[[#This Row],[Column15]],0)</f>
        <v>0</v>
      </c>
      <c r="BV250" s="19">
        <f ca="1">IF(Table2[[#This Row],[Column27]]&gt;Table2[[#This Row],[Column15]],1,0)</f>
        <v>1</v>
      </c>
      <c r="CC250" s="19">
        <f ca="1">IF(Table2[[#This Row],[Column28]]&gt;$CD$6,Table2[[#This Row],[Column2]],0)</f>
        <v>32</v>
      </c>
    </row>
    <row r="251" spans="2:81" x14ac:dyDescent="0.35">
      <c r="B251">
        <f t="shared" ca="1" si="61"/>
        <v>2</v>
      </c>
      <c r="C251" t="str">
        <f ca="1">IF(B250=1,"men","women")</f>
        <v>men</v>
      </c>
      <c r="D251">
        <f t="shared" ca="1" si="63"/>
        <v>43</v>
      </c>
      <c r="E251">
        <f t="shared" ca="1" si="64"/>
        <v>6</v>
      </c>
      <c r="F251" t="str">
        <f ca="1">VLOOKUP(E251,$K$4:$L$10,2)</f>
        <v>agriculture</v>
      </c>
      <c r="G251">
        <f t="shared" ca="1" si="65"/>
        <v>4</v>
      </c>
      <c r="H251" t="str">
        <f ca="1">VLOOKUP(G251,$N$4:$O$9,2)</f>
        <v>technical</v>
      </c>
      <c r="I251">
        <f t="shared" ca="1" si="66"/>
        <v>2</v>
      </c>
      <c r="J251">
        <f t="shared" ca="1" si="62"/>
        <v>2</v>
      </c>
      <c r="Q251">
        <f t="shared" ca="1" si="67"/>
        <v>74738</v>
      </c>
      <c r="R251">
        <f t="shared" ca="1" si="68"/>
        <v>8</v>
      </c>
      <c r="S251" t="str">
        <f ca="1">VLOOKUP(R251,$Y$7:$Z$20,2)</f>
        <v>patna</v>
      </c>
      <c r="T251">
        <f t="shared" ca="1" si="72"/>
        <v>298952</v>
      </c>
      <c r="U251">
        <f t="shared" ca="1" si="69"/>
        <v>152156.13319779452</v>
      </c>
      <c r="V251">
        <f t="shared" ca="1" si="73"/>
        <v>70138.637480425357</v>
      </c>
      <c r="W251">
        <f t="shared" ca="1" si="70"/>
        <v>23227</v>
      </c>
      <c r="X251">
        <f t="shared" ca="1" si="74"/>
        <v>32250.326487224302</v>
      </c>
      <c r="AA251">
        <f t="shared" ca="1" si="75"/>
        <v>582.27333548354022</v>
      </c>
      <c r="AB251">
        <f t="shared" ca="1" si="76"/>
        <v>369672.91081590892</v>
      </c>
      <c r="AC251">
        <f t="shared" ca="1" si="77"/>
        <v>207633.45968501881</v>
      </c>
      <c r="AD251">
        <f t="shared" ca="1" si="78"/>
        <v>162039.45113089011</v>
      </c>
      <c r="AF251" s="7">
        <f ca="1">IF(Table2[[#This Row],[Column1]]="men",1,0)</f>
        <v>1</v>
      </c>
      <c r="AG251" s="8">
        <f ca="1">IF(Table2[[#This Row],[Column1]]="women",1,0)</f>
        <v>0</v>
      </c>
      <c r="AH251" s="8"/>
      <c r="AI251" s="8"/>
      <c r="AJ251" s="9"/>
      <c r="AM251" s="7">
        <f ca="1">IF(Table2[[#This Row],[Column4]]="teaching",1,0)</f>
        <v>0</v>
      </c>
      <c r="AN251" s="8">
        <f ca="1">IF(Table2[[#This Row],[Column4]]="health",1,0)</f>
        <v>0</v>
      </c>
      <c r="AO251" s="8">
        <f ca="1">IF(Table2[[#This Row],[Column4]]="agriculture",1,0)</f>
        <v>1</v>
      </c>
      <c r="AP251" s="8">
        <f ca="1">IF(Table2[[#This Row],[Column4]]="IT",1,0)</f>
        <v>0</v>
      </c>
      <c r="AQ251" s="8">
        <f ca="1">IF(Table2[[#This Row],[Column4]]="construction",1,0)</f>
        <v>0</v>
      </c>
      <c r="AR251" s="8">
        <f ca="1">IF(Table2[[#This Row],[Column4]]="General work",1,0)</f>
        <v>0</v>
      </c>
      <c r="AS251" s="9"/>
      <c r="AU251" s="17">
        <f ca="1">Table2[[#This Row],[Column20]]/Table2[[#This Row],[Column8]]</f>
        <v>35069.318740212679</v>
      </c>
      <c r="AW251" s="19">
        <f ca="1">IF(Table2[[#This Row],[Column27]]&gt;$AX$7,1,0)</f>
        <v>1</v>
      </c>
      <c r="AY251" s="21">
        <f ca="1">Table2[[#This Row],[Column19]]/Table2[[#This Row],[Column18]]</f>
        <v>0.50896509539255308</v>
      </c>
      <c r="AZ251" s="7">
        <f t="shared" ca="1" si="71"/>
        <v>0</v>
      </c>
      <c r="BA251" s="8"/>
      <c r="BB251" s="7">
        <f ca="1">IF(Table2[[#This Row],[Column17]]="bihar",Table2[[#This Row],[Column15]],0)</f>
        <v>0</v>
      </c>
      <c r="BC251" s="8">
        <f ca="1">IF(Table2[[#This Row],[Column17]]="UP",Table2[[#This Row],[Column15]],0)</f>
        <v>0</v>
      </c>
      <c r="BD251" s="8">
        <f ca="1">IF(Table2[[#This Row],[Column17]]="maharashtra",Table2[[#This Row],[Column15]],0)</f>
        <v>0</v>
      </c>
      <c r="BE251" s="8">
        <f ca="1">IF(Table2[[#This Row],[Column17]]="telangana",Table2[[#This Row],[Column15]],0)</f>
        <v>0</v>
      </c>
      <c r="BF251" s="8">
        <f ca="1">IF(Table2[[#This Row],[Column17]]="delhi",Table2[[#This Row],[Column15]],0)</f>
        <v>0</v>
      </c>
      <c r="BG251" s="8">
        <f ca="1">IF(Table2[[#This Row],[Column17]]="goa",Table2[[#This Row],[Column15]],0)</f>
        <v>0</v>
      </c>
      <c r="BH251" s="8">
        <f ca="1">IF(Table2[[#This Row],[Column17]]="kolkata",Table2[[#This Row],[Column15]],0)</f>
        <v>0</v>
      </c>
      <c r="BI251" s="8">
        <f ca="1">IF(Table2[[#This Row],[Column17]]="patna",Table2[[#This Row],[Column15]],0)</f>
        <v>74738</v>
      </c>
      <c r="BJ251" s="8">
        <f ca="1">IF(Table2[[#This Row],[Column17]]="simultala",Table2[[#This Row],[Column15]],0)</f>
        <v>0</v>
      </c>
      <c r="BK251" s="8">
        <f ca="1">IF(Table2[[#This Row],[Column17]]="panji",Table2[[#This Row],[Column15]],0)</f>
        <v>0</v>
      </c>
      <c r="BL251" s="8">
        <f ca="1">IF(Table2[[#This Row],[Column17]]="bangalore",Table2[[#This Row],[Column15]],0)</f>
        <v>0</v>
      </c>
      <c r="BM251" s="8">
        <f ca="1">IF(Table2[[#This Row],[Column17]]="florida",Table2[[#This Row],[Column15]],0)</f>
        <v>0</v>
      </c>
      <c r="BN251" s="8">
        <f ca="1">IF(Table2[[#This Row],[Column17]]="valmikinagar",Table2[[#This Row],[Column15]],0)</f>
        <v>0</v>
      </c>
      <c r="BO251" s="9">
        <f ca="1">IF(Table2[[#This Row],[Column17]]="gopalganj",Table2[[#This Row],[Column15]],0)</f>
        <v>0</v>
      </c>
      <c r="BP251" s="7">
        <f ca="1">IF(Table2[[#This Row],[Column4]]="teaching",Table2[[#This Row],[Column15]],0)</f>
        <v>0</v>
      </c>
      <c r="BQ251" s="8">
        <f ca="1">IF(Table2[[#This Row],[Column4]]="health",Table2[[#This Row],[Column15]],0)</f>
        <v>0</v>
      </c>
      <c r="BR251" s="8">
        <f ca="1">IF(Table2[[#This Row],[Column4]]="agriculture",Table2[[#This Row],[Column15]],0)</f>
        <v>74738</v>
      </c>
      <c r="BS251" s="8">
        <f ca="1">IF(Table2[[#This Row],[Column4]]="IT",Table2[[#This Row],[Column15]],0)</f>
        <v>0</v>
      </c>
      <c r="BT251" s="8">
        <f ca="1">IF(Table2[[#This Row],[Column4]]="construction",Table2[[#This Row],[Column15]],0)</f>
        <v>0</v>
      </c>
      <c r="BU251" s="9">
        <f ca="1">IF(Table2[[#This Row],[Column4]]="General work",Table2[[#This Row],[Column15]],0)</f>
        <v>0</v>
      </c>
      <c r="BV251" s="19">
        <f ca="1">IF(Table2[[#This Row],[Column27]]&gt;Table2[[#This Row],[Column15]],1,0)</f>
        <v>1</v>
      </c>
      <c r="CC251" s="19">
        <f ca="1">IF(Table2[[#This Row],[Column28]]&gt;$CD$6,Table2[[#This Row],[Column2]],0)</f>
        <v>43</v>
      </c>
    </row>
    <row r="252" spans="2:81" x14ac:dyDescent="0.35">
      <c r="B252">
        <f t="shared" ca="1" si="61"/>
        <v>2</v>
      </c>
      <c r="C252" t="str">
        <f ca="1">IF(B251=1,"men","women")</f>
        <v>women</v>
      </c>
      <c r="D252">
        <f t="shared" ca="1" si="63"/>
        <v>29</v>
      </c>
      <c r="E252">
        <f t="shared" ca="1" si="64"/>
        <v>2</v>
      </c>
      <c r="F252" t="str">
        <f ca="1">VLOOKUP(E252,$K$4:$L$10,2)</f>
        <v>construction</v>
      </c>
      <c r="G252">
        <f t="shared" ca="1" si="65"/>
        <v>5</v>
      </c>
      <c r="H252" t="str">
        <f ca="1">VLOOKUP(G252,$N$4:$O$9,2)</f>
        <v>other</v>
      </c>
      <c r="I252">
        <f t="shared" ca="1" si="66"/>
        <v>1</v>
      </c>
      <c r="J252">
        <f t="shared" ca="1" si="62"/>
        <v>1</v>
      </c>
      <c r="Q252">
        <f t="shared" ca="1" si="67"/>
        <v>72520</v>
      </c>
      <c r="R252">
        <f t="shared" ca="1" si="68"/>
        <v>13</v>
      </c>
      <c r="S252" t="str">
        <f ca="1">VLOOKUP(R252,$Y$7:$Z$20,2)</f>
        <v>valmikinagar</v>
      </c>
      <c r="T252">
        <f t="shared" ca="1" si="72"/>
        <v>362600</v>
      </c>
      <c r="U252">
        <f t="shared" ca="1" si="69"/>
        <v>87605.233382046063</v>
      </c>
      <c r="V252">
        <f t="shared" ca="1" si="73"/>
        <v>24207.528280003287</v>
      </c>
      <c r="W252">
        <f t="shared" ca="1" si="70"/>
        <v>8938</v>
      </c>
      <c r="X252">
        <f t="shared" ca="1" si="74"/>
        <v>117421.34312067034</v>
      </c>
      <c r="AA252">
        <f t="shared" ca="1" si="75"/>
        <v>65667.779325215204</v>
      </c>
      <c r="AB252">
        <f t="shared" ca="1" si="76"/>
        <v>452475.30760521849</v>
      </c>
      <c r="AC252">
        <f t="shared" ca="1" si="77"/>
        <v>213964.5765027164</v>
      </c>
      <c r="AD252">
        <f t="shared" ca="1" si="78"/>
        <v>238510.73110250209</v>
      </c>
      <c r="AF252" s="7">
        <f ca="1">IF(Table2[[#This Row],[Column1]]="men",1,0)</f>
        <v>0</v>
      </c>
      <c r="AG252" s="8">
        <f ca="1">IF(Table2[[#This Row],[Column1]]="women",1,0)</f>
        <v>1</v>
      </c>
      <c r="AH252" s="8"/>
      <c r="AI252" s="8"/>
      <c r="AJ252" s="9"/>
      <c r="AM252" s="7">
        <f ca="1">IF(Table2[[#This Row],[Column4]]="teaching",1,0)</f>
        <v>0</v>
      </c>
      <c r="AN252" s="8">
        <f ca="1">IF(Table2[[#This Row],[Column4]]="health",1,0)</f>
        <v>0</v>
      </c>
      <c r="AO252" s="8">
        <f ca="1">IF(Table2[[#This Row],[Column4]]="agriculture",1,0)</f>
        <v>0</v>
      </c>
      <c r="AP252" s="8">
        <f ca="1">IF(Table2[[#This Row],[Column4]]="IT",1,0)</f>
        <v>0</v>
      </c>
      <c r="AQ252" s="8">
        <f ca="1">IF(Table2[[#This Row],[Column4]]="construction",1,0)</f>
        <v>1</v>
      </c>
      <c r="AR252" s="8">
        <f ca="1">IF(Table2[[#This Row],[Column4]]="General work",1,0)</f>
        <v>0</v>
      </c>
      <c r="AS252" s="9"/>
      <c r="AU252" s="17">
        <f ca="1">Table2[[#This Row],[Column20]]/Table2[[#This Row],[Column8]]</f>
        <v>24207.528280003287</v>
      </c>
      <c r="AW252" s="19">
        <f ca="1">IF(Table2[[#This Row],[Column27]]&gt;$AX$7,1,0)</f>
        <v>1</v>
      </c>
      <c r="AY252" s="21">
        <f ca="1">Table2[[#This Row],[Column19]]/Table2[[#This Row],[Column18]]</f>
        <v>0.24160296023730299</v>
      </c>
      <c r="AZ252" s="7">
        <f t="shared" ca="1" si="71"/>
        <v>0</v>
      </c>
      <c r="BA252" s="8"/>
      <c r="BB252" s="7">
        <f ca="1">IF(Table2[[#This Row],[Column17]]="bihar",Table2[[#This Row],[Column15]],0)</f>
        <v>0</v>
      </c>
      <c r="BC252" s="8">
        <f ca="1">IF(Table2[[#This Row],[Column17]]="UP",Table2[[#This Row],[Column15]],0)</f>
        <v>0</v>
      </c>
      <c r="BD252" s="8">
        <f ca="1">IF(Table2[[#This Row],[Column17]]="maharashtra",Table2[[#This Row],[Column15]],0)</f>
        <v>0</v>
      </c>
      <c r="BE252" s="8">
        <f ca="1">IF(Table2[[#This Row],[Column17]]="telangana",Table2[[#This Row],[Column15]],0)</f>
        <v>0</v>
      </c>
      <c r="BF252" s="8">
        <f ca="1">IF(Table2[[#This Row],[Column17]]="delhi",Table2[[#This Row],[Column15]],0)</f>
        <v>0</v>
      </c>
      <c r="BG252" s="8">
        <f ca="1">IF(Table2[[#This Row],[Column17]]="goa",Table2[[#This Row],[Column15]],0)</f>
        <v>0</v>
      </c>
      <c r="BH252" s="8">
        <f ca="1">IF(Table2[[#This Row],[Column17]]="kolkata",Table2[[#This Row],[Column15]],0)</f>
        <v>0</v>
      </c>
      <c r="BI252" s="8">
        <f ca="1">IF(Table2[[#This Row],[Column17]]="patna",Table2[[#This Row],[Column15]],0)</f>
        <v>0</v>
      </c>
      <c r="BJ252" s="8">
        <f ca="1">IF(Table2[[#This Row],[Column17]]="simultala",Table2[[#This Row],[Column15]],0)</f>
        <v>0</v>
      </c>
      <c r="BK252" s="8">
        <f ca="1">IF(Table2[[#This Row],[Column17]]="panji",Table2[[#This Row],[Column15]],0)</f>
        <v>0</v>
      </c>
      <c r="BL252" s="8">
        <f ca="1">IF(Table2[[#This Row],[Column17]]="bangalore",Table2[[#This Row],[Column15]],0)</f>
        <v>0</v>
      </c>
      <c r="BM252" s="8">
        <f ca="1">IF(Table2[[#This Row],[Column17]]="florida",Table2[[#This Row],[Column15]],0)</f>
        <v>0</v>
      </c>
      <c r="BN252" s="8">
        <f ca="1">IF(Table2[[#This Row],[Column17]]="valmikinagar",Table2[[#This Row],[Column15]],0)</f>
        <v>72520</v>
      </c>
      <c r="BO252" s="9">
        <f ca="1">IF(Table2[[#This Row],[Column17]]="gopalganj",Table2[[#This Row],[Column15]],0)</f>
        <v>0</v>
      </c>
      <c r="BP252" s="7">
        <f ca="1">IF(Table2[[#This Row],[Column4]]="teaching",Table2[[#This Row],[Column15]],0)</f>
        <v>0</v>
      </c>
      <c r="BQ252" s="8">
        <f ca="1">IF(Table2[[#This Row],[Column4]]="health",Table2[[#This Row],[Column15]],0)</f>
        <v>0</v>
      </c>
      <c r="BR252" s="8">
        <f ca="1">IF(Table2[[#This Row],[Column4]]="agriculture",Table2[[#This Row],[Column15]],0)</f>
        <v>0</v>
      </c>
      <c r="BS252" s="8">
        <f ca="1">IF(Table2[[#This Row],[Column4]]="IT",Table2[[#This Row],[Column15]],0)</f>
        <v>0</v>
      </c>
      <c r="BT252" s="8">
        <f ca="1">IF(Table2[[#This Row],[Column4]]="construction",Table2[[#This Row],[Column15]],0)</f>
        <v>72520</v>
      </c>
      <c r="BU252" s="9">
        <f ca="1">IF(Table2[[#This Row],[Column4]]="General work",Table2[[#This Row],[Column15]],0)</f>
        <v>0</v>
      </c>
      <c r="BV252" s="19">
        <f ca="1">IF(Table2[[#This Row],[Column27]]&gt;Table2[[#This Row],[Column15]],1,0)</f>
        <v>1</v>
      </c>
      <c r="CC252" s="19">
        <f ca="1">IF(Table2[[#This Row],[Column28]]&gt;$CD$6,Table2[[#This Row],[Column2]],0)</f>
        <v>29</v>
      </c>
    </row>
    <row r="253" spans="2:81" x14ac:dyDescent="0.35">
      <c r="B253">
        <f t="shared" ca="1" si="61"/>
        <v>2</v>
      </c>
      <c r="C253" t="str">
        <f ca="1">IF(B252=1,"men","women")</f>
        <v>women</v>
      </c>
      <c r="D253">
        <f t="shared" ca="1" si="63"/>
        <v>32</v>
      </c>
      <c r="E253">
        <f t="shared" ca="1" si="64"/>
        <v>6</v>
      </c>
      <c r="F253" t="str">
        <f ca="1">VLOOKUP(E253,$K$4:$L$10,2)</f>
        <v>agriculture</v>
      </c>
      <c r="G253">
        <f t="shared" ca="1" si="65"/>
        <v>2</v>
      </c>
      <c r="H253" t="str">
        <f ca="1">VLOOKUP(G253,$N$4:$O$9,2)</f>
        <v>college</v>
      </c>
      <c r="I253">
        <f t="shared" ca="1" si="66"/>
        <v>1</v>
      </c>
      <c r="J253">
        <f t="shared" ca="1" si="62"/>
        <v>3</v>
      </c>
      <c r="Q253">
        <f t="shared" ca="1" si="67"/>
        <v>66752</v>
      </c>
      <c r="R253">
        <f t="shared" ca="1" si="68"/>
        <v>4</v>
      </c>
      <c r="S253" t="str">
        <f ca="1">VLOOKUP(R253,$Y$7:$Z$20,2)</f>
        <v>telangana</v>
      </c>
      <c r="T253">
        <f t="shared" ca="1" si="72"/>
        <v>200256</v>
      </c>
      <c r="U253">
        <f t="shared" ca="1" si="69"/>
        <v>138873.66780808562</v>
      </c>
      <c r="V253">
        <f t="shared" ca="1" si="73"/>
        <v>143565.00000751059</v>
      </c>
      <c r="W253">
        <f t="shared" ca="1" si="70"/>
        <v>99268</v>
      </c>
      <c r="X253">
        <f t="shared" ca="1" si="74"/>
        <v>100301.24521241098</v>
      </c>
      <c r="AA253">
        <f t="shared" ca="1" si="75"/>
        <v>61428.833293938791</v>
      </c>
      <c r="AB253">
        <f t="shared" ca="1" si="76"/>
        <v>405249.83330144937</v>
      </c>
      <c r="AC253">
        <f t="shared" ca="1" si="77"/>
        <v>338442.91302049661</v>
      </c>
      <c r="AD253">
        <f t="shared" ca="1" si="78"/>
        <v>66806.920280952763</v>
      </c>
      <c r="AF253" s="7">
        <f ca="1">IF(Table2[[#This Row],[Column1]]="men",1,0)</f>
        <v>0</v>
      </c>
      <c r="AG253" s="8">
        <f ca="1">IF(Table2[[#This Row],[Column1]]="women",1,0)</f>
        <v>1</v>
      </c>
      <c r="AH253" s="8"/>
      <c r="AI253" s="8"/>
      <c r="AJ253" s="9"/>
      <c r="AM253" s="7">
        <f ca="1">IF(Table2[[#This Row],[Column4]]="teaching",1,0)</f>
        <v>0</v>
      </c>
      <c r="AN253" s="8">
        <f ca="1">IF(Table2[[#This Row],[Column4]]="health",1,0)</f>
        <v>0</v>
      </c>
      <c r="AO253" s="8">
        <f ca="1">IF(Table2[[#This Row],[Column4]]="agriculture",1,0)</f>
        <v>1</v>
      </c>
      <c r="AP253" s="8">
        <f ca="1">IF(Table2[[#This Row],[Column4]]="IT",1,0)</f>
        <v>0</v>
      </c>
      <c r="AQ253" s="8">
        <f ca="1">IF(Table2[[#This Row],[Column4]]="construction",1,0)</f>
        <v>0</v>
      </c>
      <c r="AR253" s="8">
        <f ca="1">IF(Table2[[#This Row],[Column4]]="General work",1,0)</f>
        <v>0</v>
      </c>
      <c r="AS253" s="9"/>
      <c r="AU253" s="17">
        <f ca="1">Table2[[#This Row],[Column20]]/Table2[[#This Row],[Column8]]</f>
        <v>47855.000002503533</v>
      </c>
      <c r="AW253" s="19">
        <f ca="1">IF(Table2[[#This Row],[Column27]]&gt;$AX$7,1,0)</f>
        <v>1</v>
      </c>
      <c r="AY253" s="21">
        <f ca="1">Table2[[#This Row],[Column19]]/Table2[[#This Row],[Column18]]</f>
        <v>0.69348068376520866</v>
      </c>
      <c r="AZ253" s="7">
        <f t="shared" ca="1" si="71"/>
        <v>0</v>
      </c>
      <c r="BA253" s="8"/>
      <c r="BB253" s="7">
        <f ca="1">IF(Table2[[#This Row],[Column17]]="bihar",Table2[[#This Row],[Column15]],0)</f>
        <v>0</v>
      </c>
      <c r="BC253" s="8">
        <f ca="1">IF(Table2[[#This Row],[Column17]]="UP",Table2[[#This Row],[Column15]],0)</f>
        <v>0</v>
      </c>
      <c r="BD253" s="8">
        <f ca="1">IF(Table2[[#This Row],[Column17]]="maharashtra",Table2[[#This Row],[Column15]],0)</f>
        <v>0</v>
      </c>
      <c r="BE253" s="8">
        <f ca="1">IF(Table2[[#This Row],[Column17]]="telangana",Table2[[#This Row],[Column15]],0)</f>
        <v>66752</v>
      </c>
      <c r="BF253" s="8">
        <f ca="1">IF(Table2[[#This Row],[Column17]]="delhi",Table2[[#This Row],[Column15]],0)</f>
        <v>0</v>
      </c>
      <c r="BG253" s="8">
        <f ca="1">IF(Table2[[#This Row],[Column17]]="goa",Table2[[#This Row],[Column15]],0)</f>
        <v>0</v>
      </c>
      <c r="BH253" s="8">
        <f ca="1">IF(Table2[[#This Row],[Column17]]="kolkata",Table2[[#This Row],[Column15]],0)</f>
        <v>0</v>
      </c>
      <c r="BI253" s="8">
        <f ca="1">IF(Table2[[#This Row],[Column17]]="patna",Table2[[#This Row],[Column15]],0)</f>
        <v>0</v>
      </c>
      <c r="BJ253" s="8">
        <f ca="1">IF(Table2[[#This Row],[Column17]]="simultala",Table2[[#This Row],[Column15]],0)</f>
        <v>0</v>
      </c>
      <c r="BK253" s="8">
        <f ca="1">IF(Table2[[#This Row],[Column17]]="panji",Table2[[#This Row],[Column15]],0)</f>
        <v>0</v>
      </c>
      <c r="BL253" s="8">
        <f ca="1">IF(Table2[[#This Row],[Column17]]="bangalore",Table2[[#This Row],[Column15]],0)</f>
        <v>0</v>
      </c>
      <c r="BM253" s="8">
        <f ca="1">IF(Table2[[#This Row],[Column17]]="florida",Table2[[#This Row],[Column15]],0)</f>
        <v>0</v>
      </c>
      <c r="BN253" s="8">
        <f ca="1">IF(Table2[[#This Row],[Column17]]="valmikinagar",Table2[[#This Row],[Column15]],0)</f>
        <v>0</v>
      </c>
      <c r="BO253" s="9">
        <f ca="1">IF(Table2[[#This Row],[Column17]]="gopalganj",Table2[[#This Row],[Column15]],0)</f>
        <v>0</v>
      </c>
      <c r="BP253" s="7">
        <f ca="1">IF(Table2[[#This Row],[Column4]]="teaching",Table2[[#This Row],[Column15]],0)</f>
        <v>0</v>
      </c>
      <c r="BQ253" s="8">
        <f ca="1">IF(Table2[[#This Row],[Column4]]="health",Table2[[#This Row],[Column15]],0)</f>
        <v>0</v>
      </c>
      <c r="BR253" s="8">
        <f ca="1">IF(Table2[[#This Row],[Column4]]="agriculture",Table2[[#This Row],[Column15]],0)</f>
        <v>66752</v>
      </c>
      <c r="BS253" s="8">
        <f ca="1">IF(Table2[[#This Row],[Column4]]="IT",Table2[[#This Row],[Column15]],0)</f>
        <v>0</v>
      </c>
      <c r="BT253" s="8">
        <f ca="1">IF(Table2[[#This Row],[Column4]]="construction",Table2[[#This Row],[Column15]],0)</f>
        <v>0</v>
      </c>
      <c r="BU253" s="9">
        <f ca="1">IF(Table2[[#This Row],[Column4]]="General work",Table2[[#This Row],[Column15]],0)</f>
        <v>0</v>
      </c>
      <c r="BV253" s="19">
        <f ca="1">IF(Table2[[#This Row],[Column27]]&gt;Table2[[#This Row],[Column15]],1,0)</f>
        <v>1</v>
      </c>
      <c r="CC253" s="19">
        <f ca="1">IF(Table2[[#This Row],[Column28]]&gt;$CD$6,Table2[[#This Row],[Column2]],0)</f>
        <v>32</v>
      </c>
    </row>
    <row r="254" spans="2:81" x14ac:dyDescent="0.35">
      <c r="B254">
        <f t="shared" ca="1" si="61"/>
        <v>1</v>
      </c>
      <c r="C254" t="str">
        <f ca="1">IF(B253=1,"men","women")</f>
        <v>women</v>
      </c>
      <c r="D254">
        <f t="shared" ca="1" si="63"/>
        <v>41</v>
      </c>
      <c r="E254">
        <f t="shared" ca="1" si="64"/>
        <v>6</v>
      </c>
      <c r="F254" t="str">
        <f ca="1">VLOOKUP(E254,$K$4:$L$10,2)</f>
        <v>agriculture</v>
      </c>
      <c r="G254">
        <f t="shared" ca="1" si="65"/>
        <v>4</v>
      </c>
      <c r="H254" t="str">
        <f ca="1">VLOOKUP(G254,$N$4:$O$9,2)</f>
        <v>technical</v>
      </c>
      <c r="I254">
        <f t="shared" ca="1" si="66"/>
        <v>1</v>
      </c>
      <c r="J254">
        <f t="shared" ca="1" si="62"/>
        <v>3</v>
      </c>
      <c r="Q254">
        <f t="shared" ca="1" si="67"/>
        <v>39415</v>
      </c>
      <c r="R254">
        <f t="shared" ca="1" si="68"/>
        <v>9</v>
      </c>
      <c r="S254" t="str">
        <f ca="1">VLOOKUP(R254,$Y$7:$Z$20,2)</f>
        <v>simultala</v>
      </c>
      <c r="T254">
        <f t="shared" ca="1" si="72"/>
        <v>236490</v>
      </c>
      <c r="U254">
        <f t="shared" ca="1" si="69"/>
        <v>209994.87169307558</v>
      </c>
      <c r="V254">
        <f t="shared" ca="1" si="73"/>
        <v>48402.03232013934</v>
      </c>
      <c r="W254">
        <f t="shared" ca="1" si="70"/>
        <v>43163</v>
      </c>
      <c r="X254">
        <f t="shared" ca="1" si="74"/>
        <v>14236.483870380902</v>
      </c>
      <c r="AA254">
        <f t="shared" ca="1" si="75"/>
        <v>56386.271984957799</v>
      </c>
      <c r="AB254">
        <f t="shared" ca="1" si="76"/>
        <v>341278.30430509715</v>
      </c>
      <c r="AC254">
        <f t="shared" ca="1" si="77"/>
        <v>267394.35556345648</v>
      </c>
      <c r="AD254">
        <f t="shared" ca="1" si="78"/>
        <v>73883.948741640663</v>
      </c>
      <c r="AF254" s="7">
        <f ca="1">IF(Table2[[#This Row],[Column1]]="men",1,0)</f>
        <v>0</v>
      </c>
      <c r="AG254" s="8">
        <f ca="1">IF(Table2[[#This Row],[Column1]]="women",1,0)</f>
        <v>1</v>
      </c>
      <c r="AH254" s="8"/>
      <c r="AI254" s="8"/>
      <c r="AJ254" s="9"/>
      <c r="AM254" s="7">
        <f ca="1">IF(Table2[[#This Row],[Column4]]="teaching",1,0)</f>
        <v>0</v>
      </c>
      <c r="AN254" s="8">
        <f ca="1">IF(Table2[[#This Row],[Column4]]="health",1,0)</f>
        <v>0</v>
      </c>
      <c r="AO254" s="8">
        <f ca="1">IF(Table2[[#This Row],[Column4]]="agriculture",1,0)</f>
        <v>1</v>
      </c>
      <c r="AP254" s="8">
        <f ca="1">IF(Table2[[#This Row],[Column4]]="IT",1,0)</f>
        <v>0</v>
      </c>
      <c r="AQ254" s="8">
        <f ca="1">IF(Table2[[#This Row],[Column4]]="construction",1,0)</f>
        <v>0</v>
      </c>
      <c r="AR254" s="8">
        <f ca="1">IF(Table2[[#This Row],[Column4]]="General work",1,0)</f>
        <v>0</v>
      </c>
      <c r="AS254" s="9"/>
      <c r="AU254" s="17">
        <f ca="1">Table2[[#This Row],[Column20]]/Table2[[#This Row],[Column8]]</f>
        <v>16134.010773379779</v>
      </c>
      <c r="AW254" s="19">
        <f ca="1">IF(Table2[[#This Row],[Column27]]&gt;$AX$7,1,0)</f>
        <v>1</v>
      </c>
      <c r="AY254" s="21">
        <f ca="1">Table2[[#This Row],[Column19]]/Table2[[#This Row],[Column18]]</f>
        <v>0.88796512196319322</v>
      </c>
      <c r="AZ254" s="7">
        <f t="shared" ca="1" si="71"/>
        <v>0</v>
      </c>
      <c r="BA254" s="8"/>
      <c r="BB254" s="7">
        <f ca="1">IF(Table2[[#This Row],[Column17]]="bihar",Table2[[#This Row],[Column15]],0)</f>
        <v>0</v>
      </c>
      <c r="BC254" s="8">
        <f ca="1">IF(Table2[[#This Row],[Column17]]="UP",Table2[[#This Row],[Column15]],0)</f>
        <v>0</v>
      </c>
      <c r="BD254" s="8">
        <f ca="1">IF(Table2[[#This Row],[Column17]]="maharashtra",Table2[[#This Row],[Column15]],0)</f>
        <v>0</v>
      </c>
      <c r="BE254" s="8">
        <f ca="1">IF(Table2[[#This Row],[Column17]]="telangana",Table2[[#This Row],[Column15]],0)</f>
        <v>0</v>
      </c>
      <c r="BF254" s="8">
        <f ca="1">IF(Table2[[#This Row],[Column17]]="delhi",Table2[[#This Row],[Column15]],0)</f>
        <v>0</v>
      </c>
      <c r="BG254" s="8">
        <f ca="1">IF(Table2[[#This Row],[Column17]]="goa",Table2[[#This Row],[Column15]],0)</f>
        <v>0</v>
      </c>
      <c r="BH254" s="8">
        <f ca="1">IF(Table2[[#This Row],[Column17]]="kolkata",Table2[[#This Row],[Column15]],0)</f>
        <v>0</v>
      </c>
      <c r="BI254" s="8">
        <f ca="1">IF(Table2[[#This Row],[Column17]]="patna",Table2[[#This Row],[Column15]],0)</f>
        <v>0</v>
      </c>
      <c r="BJ254" s="8">
        <f ca="1">IF(Table2[[#This Row],[Column17]]="simultala",Table2[[#This Row],[Column15]],0)</f>
        <v>39415</v>
      </c>
      <c r="BK254" s="8">
        <f ca="1">IF(Table2[[#This Row],[Column17]]="panji",Table2[[#This Row],[Column15]],0)</f>
        <v>0</v>
      </c>
      <c r="BL254" s="8">
        <f ca="1">IF(Table2[[#This Row],[Column17]]="bangalore",Table2[[#This Row],[Column15]],0)</f>
        <v>0</v>
      </c>
      <c r="BM254" s="8">
        <f ca="1">IF(Table2[[#This Row],[Column17]]="florida",Table2[[#This Row],[Column15]],0)</f>
        <v>0</v>
      </c>
      <c r="BN254" s="8">
        <f ca="1">IF(Table2[[#This Row],[Column17]]="valmikinagar",Table2[[#This Row],[Column15]],0)</f>
        <v>0</v>
      </c>
      <c r="BO254" s="9">
        <f ca="1">IF(Table2[[#This Row],[Column17]]="gopalganj",Table2[[#This Row],[Column15]],0)</f>
        <v>0</v>
      </c>
      <c r="BP254" s="7">
        <f ca="1">IF(Table2[[#This Row],[Column4]]="teaching",Table2[[#This Row],[Column15]],0)</f>
        <v>0</v>
      </c>
      <c r="BQ254" s="8">
        <f ca="1">IF(Table2[[#This Row],[Column4]]="health",Table2[[#This Row],[Column15]],0)</f>
        <v>0</v>
      </c>
      <c r="BR254" s="8">
        <f ca="1">IF(Table2[[#This Row],[Column4]]="agriculture",Table2[[#This Row],[Column15]],0)</f>
        <v>39415</v>
      </c>
      <c r="BS254" s="8">
        <f ca="1">IF(Table2[[#This Row],[Column4]]="IT",Table2[[#This Row],[Column15]],0)</f>
        <v>0</v>
      </c>
      <c r="BT254" s="8">
        <f ca="1">IF(Table2[[#This Row],[Column4]]="construction",Table2[[#This Row],[Column15]],0)</f>
        <v>0</v>
      </c>
      <c r="BU254" s="9">
        <f ca="1">IF(Table2[[#This Row],[Column4]]="General work",Table2[[#This Row],[Column15]],0)</f>
        <v>0</v>
      </c>
      <c r="BV254" s="19">
        <f ca="1">IF(Table2[[#This Row],[Column27]]&gt;Table2[[#This Row],[Column15]],1,0)</f>
        <v>1</v>
      </c>
      <c r="CC254" s="19">
        <f ca="1">IF(Table2[[#This Row],[Column28]]&gt;$CD$6,Table2[[#This Row],[Column2]],0)</f>
        <v>41</v>
      </c>
    </row>
    <row r="255" spans="2:81" x14ac:dyDescent="0.35">
      <c r="B255">
        <f t="shared" ca="1" si="61"/>
        <v>1</v>
      </c>
      <c r="C255" t="str">
        <f ca="1">IF(B254=1,"men","women")</f>
        <v>men</v>
      </c>
      <c r="D255">
        <f t="shared" ca="1" si="63"/>
        <v>40</v>
      </c>
      <c r="E255">
        <f t="shared" ca="1" si="64"/>
        <v>4</v>
      </c>
      <c r="F255" t="str">
        <f ca="1">VLOOKUP(E255,$K$4:$L$10,2)</f>
        <v>IT</v>
      </c>
      <c r="G255">
        <f t="shared" ca="1" si="65"/>
        <v>2</v>
      </c>
      <c r="H255" t="str">
        <f ca="1">VLOOKUP(G255,$N$4:$O$9,2)</f>
        <v>college</v>
      </c>
      <c r="I255">
        <f t="shared" ca="1" si="66"/>
        <v>1</v>
      </c>
      <c r="J255">
        <f t="shared" ca="1" si="62"/>
        <v>1</v>
      </c>
      <c r="Q255">
        <f t="shared" ca="1" si="67"/>
        <v>83142</v>
      </c>
      <c r="R255">
        <f t="shared" ca="1" si="68"/>
        <v>11</v>
      </c>
      <c r="S255" t="str">
        <f ca="1">VLOOKUP(R255,$Y$7:$Z$20,2)</f>
        <v>bangalore</v>
      </c>
      <c r="T255">
        <f t="shared" ca="1" si="72"/>
        <v>415710</v>
      </c>
      <c r="U255">
        <f t="shared" ca="1" si="69"/>
        <v>230690.69000216603</v>
      </c>
      <c r="V255">
        <f t="shared" ca="1" si="73"/>
        <v>62211.944348113779</v>
      </c>
      <c r="W255">
        <f t="shared" ca="1" si="70"/>
        <v>49963</v>
      </c>
      <c r="X255">
        <f t="shared" ca="1" si="74"/>
        <v>92587.765967344807</v>
      </c>
      <c r="AA255">
        <f t="shared" ca="1" si="75"/>
        <v>65373.491248273509</v>
      </c>
      <c r="AB255">
        <f t="shared" ca="1" si="76"/>
        <v>543295.43559638725</v>
      </c>
      <c r="AC255">
        <f t="shared" ca="1" si="77"/>
        <v>373241.45596951083</v>
      </c>
      <c r="AD255">
        <f t="shared" ca="1" si="78"/>
        <v>170053.97962687642</v>
      </c>
      <c r="AF255" s="7">
        <f ca="1">IF(Table2[[#This Row],[Column1]]="men",1,0)</f>
        <v>1</v>
      </c>
      <c r="AG255" s="8">
        <f ca="1">IF(Table2[[#This Row],[Column1]]="women",1,0)</f>
        <v>0</v>
      </c>
      <c r="AH255" s="8"/>
      <c r="AI255" s="8"/>
      <c r="AJ255" s="9"/>
      <c r="AM255" s="7">
        <f ca="1">IF(Table2[[#This Row],[Column4]]="teaching",1,0)</f>
        <v>0</v>
      </c>
      <c r="AN255" s="8">
        <f ca="1">IF(Table2[[#This Row],[Column4]]="health",1,0)</f>
        <v>0</v>
      </c>
      <c r="AO255" s="8">
        <f ca="1">IF(Table2[[#This Row],[Column4]]="agriculture",1,0)</f>
        <v>0</v>
      </c>
      <c r="AP255" s="8">
        <f ca="1">IF(Table2[[#This Row],[Column4]]="IT",1,0)</f>
        <v>1</v>
      </c>
      <c r="AQ255" s="8">
        <f ca="1">IF(Table2[[#This Row],[Column4]]="construction",1,0)</f>
        <v>0</v>
      </c>
      <c r="AR255" s="8">
        <f ca="1">IF(Table2[[#This Row],[Column4]]="General work",1,0)</f>
        <v>0</v>
      </c>
      <c r="AS255" s="9"/>
      <c r="AU255" s="17">
        <f ca="1">Table2[[#This Row],[Column20]]/Table2[[#This Row],[Column8]]</f>
        <v>62211.944348113779</v>
      </c>
      <c r="AW255" s="19">
        <f ca="1">IF(Table2[[#This Row],[Column27]]&gt;$AX$7,1,0)</f>
        <v>1</v>
      </c>
      <c r="AY255" s="21">
        <f ca="1">Table2[[#This Row],[Column19]]/Table2[[#This Row],[Column18]]</f>
        <v>0.55493177937063343</v>
      </c>
      <c r="AZ255" s="7">
        <f t="shared" ca="1" si="71"/>
        <v>0</v>
      </c>
      <c r="BA255" s="8"/>
      <c r="BB255" s="7">
        <f ca="1">IF(Table2[[#This Row],[Column17]]="bihar",Table2[[#This Row],[Column15]],0)</f>
        <v>0</v>
      </c>
      <c r="BC255" s="8">
        <f ca="1">IF(Table2[[#This Row],[Column17]]="UP",Table2[[#This Row],[Column15]],0)</f>
        <v>0</v>
      </c>
      <c r="BD255" s="8">
        <f ca="1">IF(Table2[[#This Row],[Column17]]="maharashtra",Table2[[#This Row],[Column15]],0)</f>
        <v>0</v>
      </c>
      <c r="BE255" s="8">
        <f ca="1">IF(Table2[[#This Row],[Column17]]="telangana",Table2[[#This Row],[Column15]],0)</f>
        <v>0</v>
      </c>
      <c r="BF255" s="8">
        <f ca="1">IF(Table2[[#This Row],[Column17]]="delhi",Table2[[#This Row],[Column15]],0)</f>
        <v>0</v>
      </c>
      <c r="BG255" s="8">
        <f ca="1">IF(Table2[[#This Row],[Column17]]="goa",Table2[[#This Row],[Column15]],0)</f>
        <v>0</v>
      </c>
      <c r="BH255" s="8">
        <f ca="1">IF(Table2[[#This Row],[Column17]]="kolkata",Table2[[#This Row],[Column15]],0)</f>
        <v>0</v>
      </c>
      <c r="BI255" s="8">
        <f ca="1">IF(Table2[[#This Row],[Column17]]="patna",Table2[[#This Row],[Column15]],0)</f>
        <v>0</v>
      </c>
      <c r="BJ255" s="8">
        <f ca="1">IF(Table2[[#This Row],[Column17]]="simultala",Table2[[#This Row],[Column15]],0)</f>
        <v>0</v>
      </c>
      <c r="BK255" s="8">
        <f ca="1">IF(Table2[[#This Row],[Column17]]="panji",Table2[[#This Row],[Column15]],0)</f>
        <v>0</v>
      </c>
      <c r="BL255" s="8">
        <f ca="1">IF(Table2[[#This Row],[Column17]]="bangalore",Table2[[#This Row],[Column15]],0)</f>
        <v>83142</v>
      </c>
      <c r="BM255" s="8">
        <f ca="1">IF(Table2[[#This Row],[Column17]]="florida",Table2[[#This Row],[Column15]],0)</f>
        <v>0</v>
      </c>
      <c r="BN255" s="8">
        <f ca="1">IF(Table2[[#This Row],[Column17]]="valmikinagar",Table2[[#This Row],[Column15]],0)</f>
        <v>0</v>
      </c>
      <c r="BO255" s="9">
        <f ca="1">IF(Table2[[#This Row],[Column17]]="gopalganj",Table2[[#This Row],[Column15]],0)</f>
        <v>0</v>
      </c>
      <c r="BP255" s="7">
        <f ca="1">IF(Table2[[#This Row],[Column4]]="teaching",Table2[[#This Row],[Column15]],0)</f>
        <v>0</v>
      </c>
      <c r="BQ255" s="8">
        <f ca="1">IF(Table2[[#This Row],[Column4]]="health",Table2[[#This Row],[Column15]],0)</f>
        <v>0</v>
      </c>
      <c r="BR255" s="8">
        <f ca="1">IF(Table2[[#This Row],[Column4]]="agriculture",Table2[[#This Row],[Column15]],0)</f>
        <v>0</v>
      </c>
      <c r="BS255" s="8">
        <f ca="1">IF(Table2[[#This Row],[Column4]]="IT",Table2[[#This Row],[Column15]],0)</f>
        <v>83142</v>
      </c>
      <c r="BT255" s="8">
        <f ca="1">IF(Table2[[#This Row],[Column4]]="construction",Table2[[#This Row],[Column15]],0)</f>
        <v>0</v>
      </c>
      <c r="BU255" s="9">
        <f ca="1">IF(Table2[[#This Row],[Column4]]="General work",Table2[[#This Row],[Column15]],0)</f>
        <v>0</v>
      </c>
      <c r="BV255" s="19">
        <f ca="1">IF(Table2[[#This Row],[Column27]]&gt;Table2[[#This Row],[Column15]],1,0)</f>
        <v>1</v>
      </c>
      <c r="CC255" s="19">
        <f ca="1">IF(Table2[[#This Row],[Column28]]&gt;$CD$6,Table2[[#This Row],[Column2]],0)</f>
        <v>40</v>
      </c>
    </row>
    <row r="256" spans="2:81" x14ac:dyDescent="0.35">
      <c r="B256">
        <f t="shared" ca="1" si="61"/>
        <v>2</v>
      </c>
      <c r="C256" t="str">
        <f ca="1">IF(B255=1,"men","women")</f>
        <v>men</v>
      </c>
      <c r="D256">
        <f t="shared" ca="1" si="63"/>
        <v>32</v>
      </c>
      <c r="E256">
        <f t="shared" ca="1" si="64"/>
        <v>1</v>
      </c>
      <c r="F256" t="str">
        <f ca="1">VLOOKUP(E256,$K$4:$L$10,2)</f>
        <v xml:space="preserve">health </v>
      </c>
      <c r="G256">
        <f t="shared" ca="1" si="65"/>
        <v>5</v>
      </c>
      <c r="H256" t="str">
        <f ca="1">VLOOKUP(G256,$N$4:$O$9,2)</f>
        <v>other</v>
      </c>
      <c r="I256">
        <f t="shared" ca="1" si="66"/>
        <v>0</v>
      </c>
      <c r="J256">
        <f t="shared" ca="1" si="62"/>
        <v>3</v>
      </c>
      <c r="Q256">
        <f t="shared" ca="1" si="67"/>
        <v>52902</v>
      </c>
      <c r="R256">
        <f t="shared" ca="1" si="68"/>
        <v>12</v>
      </c>
      <c r="S256" t="str">
        <f ca="1">VLOOKUP(R256,$Y$7:$Z$20,2)</f>
        <v>florida</v>
      </c>
      <c r="T256">
        <f t="shared" ca="1" si="72"/>
        <v>317412</v>
      </c>
      <c r="U256">
        <f t="shared" ca="1" si="69"/>
        <v>190470.66791618484</v>
      </c>
      <c r="V256">
        <f t="shared" ca="1" si="73"/>
        <v>141952.45083867942</v>
      </c>
      <c r="W256">
        <f t="shared" ca="1" si="70"/>
        <v>28330</v>
      </c>
      <c r="X256">
        <f t="shared" ca="1" si="74"/>
        <v>88536.088873810964</v>
      </c>
      <c r="AA256">
        <f t="shared" ca="1" si="75"/>
        <v>46877.955079497086</v>
      </c>
      <c r="AB256">
        <f t="shared" ca="1" si="76"/>
        <v>506242.40591817652</v>
      </c>
      <c r="AC256">
        <f t="shared" ca="1" si="77"/>
        <v>307336.75678999582</v>
      </c>
      <c r="AD256">
        <f t="shared" ca="1" si="78"/>
        <v>198905.6491281807</v>
      </c>
      <c r="AF256" s="7">
        <f ca="1">IF(Table2[[#This Row],[Column1]]="men",1,0)</f>
        <v>1</v>
      </c>
      <c r="AG256" s="8">
        <f ca="1">IF(Table2[[#This Row],[Column1]]="women",1,0)</f>
        <v>0</v>
      </c>
      <c r="AH256" s="8"/>
      <c r="AI256" s="8"/>
      <c r="AJ256" s="9"/>
      <c r="AM256" s="7">
        <f ca="1">IF(Table2[[#This Row],[Column4]]="teaching",1,0)</f>
        <v>0</v>
      </c>
      <c r="AN256" s="8">
        <f ca="1">IF(Table2[[#This Row],[Column4]]="health",1,0)</f>
        <v>0</v>
      </c>
      <c r="AO256" s="8">
        <f ca="1">IF(Table2[[#This Row],[Column4]]="agriculture",1,0)</f>
        <v>0</v>
      </c>
      <c r="AP256" s="8">
        <f ca="1">IF(Table2[[#This Row],[Column4]]="IT",1,0)</f>
        <v>0</v>
      </c>
      <c r="AQ256" s="8">
        <f ca="1">IF(Table2[[#This Row],[Column4]]="construction",1,0)</f>
        <v>0</v>
      </c>
      <c r="AR256" s="8">
        <f ca="1">IF(Table2[[#This Row],[Column4]]="General work",1,0)</f>
        <v>0</v>
      </c>
      <c r="AS256" s="9"/>
      <c r="AU256" s="17">
        <f ca="1">Table2[[#This Row],[Column20]]/Table2[[#This Row],[Column8]]</f>
        <v>47317.483612893142</v>
      </c>
      <c r="AW256" s="19">
        <f ca="1">IF(Table2[[#This Row],[Column27]]&gt;$AX$7,1,0)</f>
        <v>1</v>
      </c>
      <c r="AY256" s="21">
        <f ca="1">Table2[[#This Row],[Column19]]/Table2[[#This Row],[Column18]]</f>
        <v>0.60007393518891805</v>
      </c>
      <c r="AZ256" s="7">
        <f t="shared" ca="1" si="71"/>
        <v>0</v>
      </c>
      <c r="BA256" s="8"/>
      <c r="BB256" s="7">
        <f ca="1">IF(Table2[[#This Row],[Column17]]="bihar",Table2[[#This Row],[Column15]],0)</f>
        <v>0</v>
      </c>
      <c r="BC256" s="8">
        <f ca="1">IF(Table2[[#This Row],[Column17]]="UP",Table2[[#This Row],[Column15]],0)</f>
        <v>0</v>
      </c>
      <c r="BD256" s="8">
        <f ca="1">IF(Table2[[#This Row],[Column17]]="maharashtra",Table2[[#This Row],[Column15]],0)</f>
        <v>0</v>
      </c>
      <c r="BE256" s="8">
        <f ca="1">IF(Table2[[#This Row],[Column17]]="telangana",Table2[[#This Row],[Column15]],0)</f>
        <v>0</v>
      </c>
      <c r="BF256" s="8">
        <f ca="1">IF(Table2[[#This Row],[Column17]]="delhi",Table2[[#This Row],[Column15]],0)</f>
        <v>0</v>
      </c>
      <c r="BG256" s="8">
        <f ca="1">IF(Table2[[#This Row],[Column17]]="goa",Table2[[#This Row],[Column15]],0)</f>
        <v>0</v>
      </c>
      <c r="BH256" s="8">
        <f ca="1">IF(Table2[[#This Row],[Column17]]="kolkata",Table2[[#This Row],[Column15]],0)</f>
        <v>0</v>
      </c>
      <c r="BI256" s="8">
        <f ca="1">IF(Table2[[#This Row],[Column17]]="patna",Table2[[#This Row],[Column15]],0)</f>
        <v>0</v>
      </c>
      <c r="BJ256" s="8">
        <f ca="1">IF(Table2[[#This Row],[Column17]]="simultala",Table2[[#This Row],[Column15]],0)</f>
        <v>0</v>
      </c>
      <c r="BK256" s="8">
        <f ca="1">IF(Table2[[#This Row],[Column17]]="panji",Table2[[#This Row],[Column15]],0)</f>
        <v>0</v>
      </c>
      <c r="BL256" s="8">
        <f ca="1">IF(Table2[[#This Row],[Column17]]="bangalore",Table2[[#This Row],[Column15]],0)</f>
        <v>0</v>
      </c>
      <c r="BM256" s="8">
        <f ca="1">IF(Table2[[#This Row],[Column17]]="florida",Table2[[#This Row],[Column15]],0)</f>
        <v>52902</v>
      </c>
      <c r="BN256" s="8">
        <f ca="1">IF(Table2[[#This Row],[Column17]]="valmikinagar",Table2[[#This Row],[Column15]],0)</f>
        <v>0</v>
      </c>
      <c r="BO256" s="9">
        <f ca="1">IF(Table2[[#This Row],[Column17]]="gopalganj",Table2[[#This Row],[Column15]],0)</f>
        <v>0</v>
      </c>
      <c r="BP256" s="7">
        <f ca="1">IF(Table2[[#This Row],[Column4]]="teaching",Table2[[#This Row],[Column15]],0)</f>
        <v>0</v>
      </c>
      <c r="BQ256" s="8">
        <f ca="1">IF(Table2[[#This Row],[Column4]]="health",Table2[[#This Row],[Column15]],0)</f>
        <v>0</v>
      </c>
      <c r="BR256" s="8">
        <f ca="1">IF(Table2[[#This Row],[Column4]]="agriculture",Table2[[#This Row],[Column15]],0)</f>
        <v>0</v>
      </c>
      <c r="BS256" s="8">
        <f ca="1">IF(Table2[[#This Row],[Column4]]="IT",Table2[[#This Row],[Column15]],0)</f>
        <v>0</v>
      </c>
      <c r="BT256" s="8">
        <f ca="1">IF(Table2[[#This Row],[Column4]]="construction",Table2[[#This Row],[Column15]],0)</f>
        <v>0</v>
      </c>
      <c r="BU256" s="9">
        <f ca="1">IF(Table2[[#This Row],[Column4]]="General work",Table2[[#This Row],[Column15]],0)</f>
        <v>0</v>
      </c>
      <c r="BV256" s="19">
        <f ca="1">IF(Table2[[#This Row],[Column27]]&gt;Table2[[#This Row],[Column15]],1,0)</f>
        <v>1</v>
      </c>
      <c r="CC256" s="19">
        <f ca="1">IF(Table2[[#This Row],[Column28]]&gt;$CD$6,Table2[[#This Row],[Column2]],0)</f>
        <v>32</v>
      </c>
    </row>
    <row r="257" spans="2:81" x14ac:dyDescent="0.35">
      <c r="B257">
        <f t="shared" ca="1" si="61"/>
        <v>2</v>
      </c>
      <c r="C257" t="str">
        <f ca="1">IF(B256=1,"men","women")</f>
        <v>women</v>
      </c>
      <c r="D257">
        <f t="shared" ca="1" si="63"/>
        <v>43</v>
      </c>
      <c r="E257">
        <f t="shared" ca="1" si="64"/>
        <v>2</v>
      </c>
      <c r="F257" t="str">
        <f ca="1">VLOOKUP(E257,$K$4:$L$10,2)</f>
        <v>construction</v>
      </c>
      <c r="G257">
        <f t="shared" ca="1" si="65"/>
        <v>3</v>
      </c>
      <c r="H257" t="str">
        <f ca="1">VLOOKUP(G257,$N$4:$O$9,2)</f>
        <v>university</v>
      </c>
      <c r="I257">
        <f t="shared" ca="1" si="66"/>
        <v>2</v>
      </c>
      <c r="J257">
        <f t="shared" ca="1" si="62"/>
        <v>3</v>
      </c>
      <c r="Q257">
        <f t="shared" ca="1" si="67"/>
        <v>68225</v>
      </c>
      <c r="R257">
        <f t="shared" ca="1" si="68"/>
        <v>14</v>
      </c>
      <c r="S257" t="str">
        <f ca="1">VLOOKUP(R257,$Y$7:$Z$20,2)</f>
        <v>gopalganj</v>
      </c>
      <c r="T257">
        <f t="shared" ca="1" si="72"/>
        <v>409350</v>
      </c>
      <c r="U257">
        <f t="shared" ca="1" si="69"/>
        <v>14133.867979644221</v>
      </c>
      <c r="V257">
        <f t="shared" ca="1" si="73"/>
        <v>76160.680044983194</v>
      </c>
      <c r="W257">
        <f t="shared" ca="1" si="70"/>
        <v>32076</v>
      </c>
      <c r="X257">
        <f t="shared" ca="1" si="74"/>
        <v>68550.118077875086</v>
      </c>
      <c r="AA257">
        <f t="shared" ca="1" si="75"/>
        <v>83013.778787250281</v>
      </c>
      <c r="AB257">
        <f t="shared" ca="1" si="76"/>
        <v>568524.45883223345</v>
      </c>
      <c r="AC257">
        <f t="shared" ca="1" si="77"/>
        <v>114759.9860575193</v>
      </c>
      <c r="AD257">
        <f t="shared" ca="1" si="78"/>
        <v>453764.47277471412</v>
      </c>
      <c r="AF257" s="7">
        <f ca="1">IF(Table2[[#This Row],[Column1]]="men",1,0)</f>
        <v>0</v>
      </c>
      <c r="AG257" s="8">
        <f ca="1">IF(Table2[[#This Row],[Column1]]="women",1,0)</f>
        <v>1</v>
      </c>
      <c r="AH257" s="8"/>
      <c r="AI257" s="8"/>
      <c r="AJ257" s="9"/>
      <c r="AM257" s="7">
        <f ca="1">IF(Table2[[#This Row],[Column4]]="teaching",1,0)</f>
        <v>0</v>
      </c>
      <c r="AN257" s="8">
        <f ca="1">IF(Table2[[#This Row],[Column4]]="health",1,0)</f>
        <v>0</v>
      </c>
      <c r="AO257" s="8">
        <f ca="1">IF(Table2[[#This Row],[Column4]]="agriculture",1,0)</f>
        <v>0</v>
      </c>
      <c r="AP257" s="8">
        <f ca="1">IF(Table2[[#This Row],[Column4]]="IT",1,0)</f>
        <v>0</v>
      </c>
      <c r="AQ257" s="8">
        <f ca="1">IF(Table2[[#This Row],[Column4]]="construction",1,0)</f>
        <v>1</v>
      </c>
      <c r="AR257" s="8">
        <f ca="1">IF(Table2[[#This Row],[Column4]]="General work",1,0)</f>
        <v>0</v>
      </c>
      <c r="AS257" s="9"/>
      <c r="AU257" s="17">
        <f ca="1">Table2[[#This Row],[Column20]]/Table2[[#This Row],[Column8]]</f>
        <v>25386.893348327732</v>
      </c>
      <c r="AW257" s="19">
        <f ca="1">IF(Table2[[#This Row],[Column27]]&gt;$AX$7,1,0)</f>
        <v>1</v>
      </c>
      <c r="AY257" s="21">
        <f ca="1">Table2[[#This Row],[Column19]]/Table2[[#This Row],[Column18]]</f>
        <v>3.4527587589212705E-2</v>
      </c>
      <c r="AZ257" s="7">
        <f t="shared" ca="1" si="71"/>
        <v>1</v>
      </c>
      <c r="BA257" s="8"/>
      <c r="BB257" s="7">
        <f ca="1">IF(Table2[[#This Row],[Column17]]="bihar",Table2[[#This Row],[Column15]],0)</f>
        <v>0</v>
      </c>
      <c r="BC257" s="8">
        <f ca="1">IF(Table2[[#This Row],[Column17]]="UP",Table2[[#This Row],[Column15]],0)</f>
        <v>0</v>
      </c>
      <c r="BD257" s="8">
        <f ca="1">IF(Table2[[#This Row],[Column17]]="maharashtra",Table2[[#This Row],[Column15]],0)</f>
        <v>0</v>
      </c>
      <c r="BE257" s="8">
        <f ca="1">IF(Table2[[#This Row],[Column17]]="telangana",Table2[[#This Row],[Column15]],0)</f>
        <v>0</v>
      </c>
      <c r="BF257" s="8">
        <f ca="1">IF(Table2[[#This Row],[Column17]]="delhi",Table2[[#This Row],[Column15]],0)</f>
        <v>0</v>
      </c>
      <c r="BG257" s="8">
        <f ca="1">IF(Table2[[#This Row],[Column17]]="goa",Table2[[#This Row],[Column15]],0)</f>
        <v>0</v>
      </c>
      <c r="BH257" s="8">
        <f ca="1">IF(Table2[[#This Row],[Column17]]="kolkata",Table2[[#This Row],[Column15]],0)</f>
        <v>0</v>
      </c>
      <c r="BI257" s="8">
        <f ca="1">IF(Table2[[#This Row],[Column17]]="patna",Table2[[#This Row],[Column15]],0)</f>
        <v>0</v>
      </c>
      <c r="BJ257" s="8">
        <f ca="1">IF(Table2[[#This Row],[Column17]]="simultala",Table2[[#This Row],[Column15]],0)</f>
        <v>0</v>
      </c>
      <c r="BK257" s="8">
        <f ca="1">IF(Table2[[#This Row],[Column17]]="panji",Table2[[#This Row],[Column15]],0)</f>
        <v>0</v>
      </c>
      <c r="BL257" s="8">
        <f ca="1">IF(Table2[[#This Row],[Column17]]="bangalore",Table2[[#This Row],[Column15]],0)</f>
        <v>0</v>
      </c>
      <c r="BM257" s="8">
        <f ca="1">IF(Table2[[#This Row],[Column17]]="florida",Table2[[#This Row],[Column15]],0)</f>
        <v>0</v>
      </c>
      <c r="BN257" s="8">
        <f ca="1">IF(Table2[[#This Row],[Column17]]="valmikinagar",Table2[[#This Row],[Column15]],0)</f>
        <v>0</v>
      </c>
      <c r="BO257" s="9">
        <f ca="1">IF(Table2[[#This Row],[Column17]]="gopalganj",Table2[[#This Row],[Column15]],0)</f>
        <v>68225</v>
      </c>
      <c r="BP257" s="7">
        <f ca="1">IF(Table2[[#This Row],[Column4]]="teaching",Table2[[#This Row],[Column15]],0)</f>
        <v>0</v>
      </c>
      <c r="BQ257" s="8">
        <f ca="1">IF(Table2[[#This Row],[Column4]]="health",Table2[[#This Row],[Column15]],0)</f>
        <v>0</v>
      </c>
      <c r="BR257" s="8">
        <f ca="1">IF(Table2[[#This Row],[Column4]]="agriculture",Table2[[#This Row],[Column15]],0)</f>
        <v>0</v>
      </c>
      <c r="BS257" s="8">
        <f ca="1">IF(Table2[[#This Row],[Column4]]="IT",Table2[[#This Row],[Column15]],0)</f>
        <v>0</v>
      </c>
      <c r="BT257" s="8">
        <f ca="1">IF(Table2[[#This Row],[Column4]]="construction",Table2[[#This Row],[Column15]],0)</f>
        <v>68225</v>
      </c>
      <c r="BU257" s="9">
        <f ca="1">IF(Table2[[#This Row],[Column4]]="General work",Table2[[#This Row],[Column15]],0)</f>
        <v>0</v>
      </c>
      <c r="BV257" s="19">
        <f ca="1">IF(Table2[[#This Row],[Column27]]&gt;Table2[[#This Row],[Column15]],1,0)</f>
        <v>1</v>
      </c>
      <c r="CC257" s="19">
        <f ca="1">IF(Table2[[#This Row],[Column28]]&gt;$CD$6,Table2[[#This Row],[Column2]],0)</f>
        <v>43</v>
      </c>
    </row>
    <row r="258" spans="2:81" x14ac:dyDescent="0.35">
      <c r="B258">
        <f t="shared" ca="1" si="61"/>
        <v>1</v>
      </c>
      <c r="C258" t="str">
        <f ca="1">IF(B257=1,"men","women")</f>
        <v>women</v>
      </c>
      <c r="D258">
        <f t="shared" ca="1" si="63"/>
        <v>35</v>
      </c>
      <c r="E258">
        <f t="shared" ca="1" si="64"/>
        <v>3</v>
      </c>
      <c r="F258" t="str">
        <f ca="1">VLOOKUP(E258,$K$4:$L$10,2)</f>
        <v>teaching</v>
      </c>
      <c r="G258">
        <f t="shared" ca="1" si="65"/>
        <v>1</v>
      </c>
      <c r="H258" t="str">
        <f ca="1">VLOOKUP(G258,$N$4:$O$9,2)</f>
        <v>high school</v>
      </c>
      <c r="I258">
        <f t="shared" ca="1" si="66"/>
        <v>4</v>
      </c>
      <c r="J258">
        <f t="shared" ca="1" si="62"/>
        <v>1</v>
      </c>
      <c r="Q258">
        <f t="shared" ca="1" si="67"/>
        <v>78708</v>
      </c>
      <c r="R258">
        <f t="shared" ca="1" si="68"/>
        <v>12</v>
      </c>
      <c r="S258" t="str">
        <f ca="1">VLOOKUP(R258,$Y$7:$Z$20,2)</f>
        <v>florida</v>
      </c>
      <c r="T258">
        <f t="shared" ca="1" si="72"/>
        <v>472248</v>
      </c>
      <c r="U258">
        <f t="shared" ca="1" si="69"/>
        <v>384333.79899917578</v>
      </c>
      <c r="V258">
        <f t="shared" ca="1" si="73"/>
        <v>58446.467006285995</v>
      </c>
      <c r="W258">
        <f t="shared" ca="1" si="70"/>
        <v>15123</v>
      </c>
      <c r="X258">
        <f t="shared" ca="1" si="74"/>
        <v>1872.286195801134</v>
      </c>
      <c r="AA258">
        <f t="shared" ca="1" si="75"/>
        <v>66251.658312069281</v>
      </c>
      <c r="AB258">
        <f t="shared" ca="1" si="76"/>
        <v>596946.12531835528</v>
      </c>
      <c r="AC258">
        <f t="shared" ca="1" si="77"/>
        <v>401329.08519497688</v>
      </c>
      <c r="AD258">
        <f t="shared" ca="1" si="78"/>
        <v>195617.04012337839</v>
      </c>
      <c r="AF258" s="7">
        <f ca="1">IF(Table2[[#This Row],[Column1]]="men",1,0)</f>
        <v>0</v>
      </c>
      <c r="AG258" s="8">
        <f ca="1">IF(Table2[[#This Row],[Column1]]="women",1,0)</f>
        <v>1</v>
      </c>
      <c r="AH258" s="8"/>
      <c r="AI258" s="8"/>
      <c r="AJ258" s="9"/>
      <c r="AM258" s="7">
        <f ca="1">IF(Table2[[#This Row],[Column4]]="teaching",1,0)</f>
        <v>1</v>
      </c>
      <c r="AN258" s="8">
        <f ca="1">IF(Table2[[#This Row],[Column4]]="health",1,0)</f>
        <v>0</v>
      </c>
      <c r="AO258" s="8">
        <f ca="1">IF(Table2[[#This Row],[Column4]]="agriculture",1,0)</f>
        <v>0</v>
      </c>
      <c r="AP258" s="8">
        <f ca="1">IF(Table2[[#This Row],[Column4]]="IT",1,0)</f>
        <v>0</v>
      </c>
      <c r="AQ258" s="8">
        <f ca="1">IF(Table2[[#This Row],[Column4]]="construction",1,0)</f>
        <v>0</v>
      </c>
      <c r="AR258" s="8">
        <f ca="1">IF(Table2[[#This Row],[Column4]]="General work",1,0)</f>
        <v>0</v>
      </c>
      <c r="AS258" s="9"/>
      <c r="AU258" s="17">
        <f ca="1">Table2[[#This Row],[Column20]]/Table2[[#This Row],[Column8]]</f>
        <v>58446.467006285995</v>
      </c>
      <c r="AW258" s="19">
        <f ca="1">IF(Table2[[#This Row],[Column27]]&gt;$AX$7,1,0)</f>
        <v>1</v>
      </c>
      <c r="AY258" s="21">
        <f ca="1">Table2[[#This Row],[Column19]]/Table2[[#This Row],[Column18]]</f>
        <v>0.81383891302700229</v>
      </c>
      <c r="AZ258" s="7">
        <f t="shared" ca="1" si="71"/>
        <v>0</v>
      </c>
      <c r="BA258" s="8"/>
      <c r="BB258" s="7">
        <f ca="1">IF(Table2[[#This Row],[Column17]]="bihar",Table2[[#This Row],[Column15]],0)</f>
        <v>0</v>
      </c>
      <c r="BC258" s="8">
        <f ca="1">IF(Table2[[#This Row],[Column17]]="UP",Table2[[#This Row],[Column15]],0)</f>
        <v>0</v>
      </c>
      <c r="BD258" s="8">
        <f ca="1">IF(Table2[[#This Row],[Column17]]="maharashtra",Table2[[#This Row],[Column15]],0)</f>
        <v>0</v>
      </c>
      <c r="BE258" s="8">
        <f ca="1">IF(Table2[[#This Row],[Column17]]="telangana",Table2[[#This Row],[Column15]],0)</f>
        <v>0</v>
      </c>
      <c r="BF258" s="8">
        <f ca="1">IF(Table2[[#This Row],[Column17]]="delhi",Table2[[#This Row],[Column15]],0)</f>
        <v>0</v>
      </c>
      <c r="BG258" s="8">
        <f ca="1">IF(Table2[[#This Row],[Column17]]="goa",Table2[[#This Row],[Column15]],0)</f>
        <v>0</v>
      </c>
      <c r="BH258" s="8">
        <f ca="1">IF(Table2[[#This Row],[Column17]]="kolkata",Table2[[#This Row],[Column15]],0)</f>
        <v>0</v>
      </c>
      <c r="BI258" s="8">
        <f ca="1">IF(Table2[[#This Row],[Column17]]="patna",Table2[[#This Row],[Column15]],0)</f>
        <v>0</v>
      </c>
      <c r="BJ258" s="8">
        <f ca="1">IF(Table2[[#This Row],[Column17]]="simultala",Table2[[#This Row],[Column15]],0)</f>
        <v>0</v>
      </c>
      <c r="BK258" s="8">
        <f ca="1">IF(Table2[[#This Row],[Column17]]="panji",Table2[[#This Row],[Column15]],0)</f>
        <v>0</v>
      </c>
      <c r="BL258" s="8">
        <f ca="1">IF(Table2[[#This Row],[Column17]]="bangalore",Table2[[#This Row],[Column15]],0)</f>
        <v>0</v>
      </c>
      <c r="BM258" s="8">
        <f ca="1">IF(Table2[[#This Row],[Column17]]="florida",Table2[[#This Row],[Column15]],0)</f>
        <v>78708</v>
      </c>
      <c r="BN258" s="8">
        <f ca="1">IF(Table2[[#This Row],[Column17]]="valmikinagar",Table2[[#This Row],[Column15]],0)</f>
        <v>0</v>
      </c>
      <c r="BO258" s="9">
        <f ca="1">IF(Table2[[#This Row],[Column17]]="gopalganj",Table2[[#This Row],[Column15]],0)</f>
        <v>0</v>
      </c>
      <c r="BP258" s="7">
        <f ca="1">IF(Table2[[#This Row],[Column4]]="teaching",Table2[[#This Row],[Column15]],0)</f>
        <v>78708</v>
      </c>
      <c r="BQ258" s="8">
        <f ca="1">IF(Table2[[#This Row],[Column4]]="health",Table2[[#This Row],[Column15]],0)</f>
        <v>0</v>
      </c>
      <c r="BR258" s="8">
        <f ca="1">IF(Table2[[#This Row],[Column4]]="agriculture",Table2[[#This Row],[Column15]],0)</f>
        <v>0</v>
      </c>
      <c r="BS258" s="8">
        <f ca="1">IF(Table2[[#This Row],[Column4]]="IT",Table2[[#This Row],[Column15]],0)</f>
        <v>0</v>
      </c>
      <c r="BT258" s="8">
        <f ca="1">IF(Table2[[#This Row],[Column4]]="construction",Table2[[#This Row],[Column15]],0)</f>
        <v>0</v>
      </c>
      <c r="BU258" s="9">
        <f ca="1">IF(Table2[[#This Row],[Column4]]="General work",Table2[[#This Row],[Column15]],0)</f>
        <v>0</v>
      </c>
      <c r="BV258" s="19">
        <f ca="1">IF(Table2[[#This Row],[Column27]]&gt;Table2[[#This Row],[Column15]],1,0)</f>
        <v>1</v>
      </c>
      <c r="CC258" s="19">
        <f ca="1">IF(Table2[[#This Row],[Column28]]&gt;$CD$6,Table2[[#This Row],[Column2]],0)</f>
        <v>35</v>
      </c>
    </row>
    <row r="259" spans="2:81" x14ac:dyDescent="0.35">
      <c r="B259">
        <f t="shared" ca="1" si="61"/>
        <v>1</v>
      </c>
      <c r="C259" t="str">
        <f ca="1">IF(B258=1,"men","women")</f>
        <v>men</v>
      </c>
      <c r="D259">
        <f t="shared" ca="1" si="63"/>
        <v>44</v>
      </c>
      <c r="E259">
        <f t="shared" ca="1" si="64"/>
        <v>2</v>
      </c>
      <c r="F259" t="str">
        <f ca="1">VLOOKUP(E259,$K$4:$L$10,2)</f>
        <v>construction</v>
      </c>
      <c r="G259">
        <f t="shared" ca="1" si="65"/>
        <v>3</v>
      </c>
      <c r="H259" t="str">
        <f ca="1">VLOOKUP(G259,$N$4:$O$9,2)</f>
        <v>university</v>
      </c>
      <c r="I259">
        <f t="shared" ca="1" si="66"/>
        <v>1</v>
      </c>
      <c r="J259">
        <f t="shared" ca="1" si="62"/>
        <v>2</v>
      </c>
      <c r="Q259">
        <f t="shared" ca="1" si="67"/>
        <v>39087</v>
      </c>
      <c r="R259">
        <f t="shared" ca="1" si="68"/>
        <v>1</v>
      </c>
      <c r="S259" t="str">
        <f ca="1">VLOOKUP(R259,$Y$7:$Z$20,2)</f>
        <v>bihar</v>
      </c>
      <c r="T259">
        <f t="shared" ca="1" si="72"/>
        <v>117261</v>
      </c>
      <c r="U259">
        <f t="shared" ca="1" si="69"/>
        <v>79503.204489706375</v>
      </c>
      <c r="V259">
        <f t="shared" ca="1" si="73"/>
        <v>55406.655024011714</v>
      </c>
      <c r="W259">
        <f t="shared" ca="1" si="70"/>
        <v>3618</v>
      </c>
      <c r="X259">
        <f t="shared" ca="1" si="74"/>
        <v>73558.160583492659</v>
      </c>
      <c r="AA259">
        <f t="shared" ca="1" si="75"/>
        <v>18003.384811396798</v>
      </c>
      <c r="AB259">
        <f t="shared" ca="1" si="76"/>
        <v>190671.0398354085</v>
      </c>
      <c r="AC259">
        <f t="shared" ca="1" si="77"/>
        <v>156679.36507319903</v>
      </c>
      <c r="AD259">
        <f t="shared" ca="1" si="78"/>
        <v>33991.67476220947</v>
      </c>
      <c r="AF259" s="7">
        <f ca="1">IF(Table2[[#This Row],[Column1]]="men",1,0)</f>
        <v>1</v>
      </c>
      <c r="AG259" s="8">
        <f ca="1">IF(Table2[[#This Row],[Column1]]="women",1,0)</f>
        <v>0</v>
      </c>
      <c r="AH259" s="8"/>
      <c r="AI259" s="8"/>
      <c r="AJ259" s="9"/>
      <c r="AM259" s="7">
        <f ca="1">IF(Table2[[#This Row],[Column4]]="teaching",1,0)</f>
        <v>0</v>
      </c>
      <c r="AN259" s="8">
        <f ca="1">IF(Table2[[#This Row],[Column4]]="health",1,0)</f>
        <v>0</v>
      </c>
      <c r="AO259" s="8">
        <f ca="1">IF(Table2[[#This Row],[Column4]]="agriculture",1,0)</f>
        <v>0</v>
      </c>
      <c r="AP259" s="8">
        <f ca="1">IF(Table2[[#This Row],[Column4]]="IT",1,0)</f>
        <v>0</v>
      </c>
      <c r="AQ259" s="8">
        <f ca="1">IF(Table2[[#This Row],[Column4]]="construction",1,0)</f>
        <v>1</v>
      </c>
      <c r="AR259" s="8">
        <f ca="1">IF(Table2[[#This Row],[Column4]]="General work",1,0)</f>
        <v>0</v>
      </c>
      <c r="AS259" s="9"/>
      <c r="AU259" s="17">
        <f ca="1">Table2[[#This Row],[Column20]]/Table2[[#This Row],[Column8]]</f>
        <v>27703.327512005857</v>
      </c>
      <c r="AW259" s="19">
        <f ca="1">IF(Table2[[#This Row],[Column27]]&gt;$AX$7,1,0)</f>
        <v>1</v>
      </c>
      <c r="AY259" s="21">
        <f ca="1">Table2[[#This Row],[Column19]]/Table2[[#This Row],[Column18]]</f>
        <v>0.67800210206041545</v>
      </c>
      <c r="AZ259" s="7">
        <f t="shared" ca="1" si="71"/>
        <v>0</v>
      </c>
      <c r="BA259" s="8"/>
      <c r="BB259" s="7">
        <f ca="1">IF(Table2[[#This Row],[Column17]]="bihar",Table2[[#This Row],[Column15]],0)</f>
        <v>39087</v>
      </c>
      <c r="BC259" s="8">
        <f ca="1">IF(Table2[[#This Row],[Column17]]="UP",Table2[[#This Row],[Column15]],0)</f>
        <v>0</v>
      </c>
      <c r="BD259" s="8">
        <f ca="1">IF(Table2[[#This Row],[Column17]]="maharashtra",Table2[[#This Row],[Column15]],0)</f>
        <v>0</v>
      </c>
      <c r="BE259" s="8">
        <f ca="1">IF(Table2[[#This Row],[Column17]]="telangana",Table2[[#This Row],[Column15]],0)</f>
        <v>0</v>
      </c>
      <c r="BF259" s="8">
        <f ca="1">IF(Table2[[#This Row],[Column17]]="delhi",Table2[[#This Row],[Column15]],0)</f>
        <v>0</v>
      </c>
      <c r="BG259" s="8">
        <f ca="1">IF(Table2[[#This Row],[Column17]]="goa",Table2[[#This Row],[Column15]],0)</f>
        <v>0</v>
      </c>
      <c r="BH259" s="8">
        <f ca="1">IF(Table2[[#This Row],[Column17]]="kolkata",Table2[[#This Row],[Column15]],0)</f>
        <v>0</v>
      </c>
      <c r="BI259" s="8">
        <f ca="1">IF(Table2[[#This Row],[Column17]]="patna",Table2[[#This Row],[Column15]],0)</f>
        <v>0</v>
      </c>
      <c r="BJ259" s="8">
        <f ca="1">IF(Table2[[#This Row],[Column17]]="simultala",Table2[[#This Row],[Column15]],0)</f>
        <v>0</v>
      </c>
      <c r="BK259" s="8">
        <f ca="1">IF(Table2[[#This Row],[Column17]]="panji",Table2[[#This Row],[Column15]],0)</f>
        <v>0</v>
      </c>
      <c r="BL259" s="8">
        <f ca="1">IF(Table2[[#This Row],[Column17]]="bangalore",Table2[[#This Row],[Column15]],0)</f>
        <v>0</v>
      </c>
      <c r="BM259" s="8">
        <f ca="1">IF(Table2[[#This Row],[Column17]]="florida",Table2[[#This Row],[Column15]],0)</f>
        <v>0</v>
      </c>
      <c r="BN259" s="8">
        <f ca="1">IF(Table2[[#This Row],[Column17]]="valmikinagar",Table2[[#This Row],[Column15]],0)</f>
        <v>0</v>
      </c>
      <c r="BO259" s="9">
        <f ca="1">IF(Table2[[#This Row],[Column17]]="gopalganj",Table2[[#This Row],[Column15]],0)</f>
        <v>0</v>
      </c>
      <c r="BP259" s="7">
        <f ca="1">IF(Table2[[#This Row],[Column4]]="teaching",Table2[[#This Row],[Column15]],0)</f>
        <v>0</v>
      </c>
      <c r="BQ259" s="8">
        <f ca="1">IF(Table2[[#This Row],[Column4]]="health",Table2[[#This Row],[Column15]],0)</f>
        <v>0</v>
      </c>
      <c r="BR259" s="8">
        <f ca="1">IF(Table2[[#This Row],[Column4]]="agriculture",Table2[[#This Row],[Column15]],0)</f>
        <v>0</v>
      </c>
      <c r="BS259" s="8">
        <f ca="1">IF(Table2[[#This Row],[Column4]]="IT",Table2[[#This Row],[Column15]],0)</f>
        <v>0</v>
      </c>
      <c r="BT259" s="8">
        <f ca="1">IF(Table2[[#This Row],[Column4]]="construction",Table2[[#This Row],[Column15]],0)</f>
        <v>39087</v>
      </c>
      <c r="BU259" s="9">
        <f ca="1">IF(Table2[[#This Row],[Column4]]="General work",Table2[[#This Row],[Column15]],0)</f>
        <v>0</v>
      </c>
      <c r="BV259" s="19">
        <f ca="1">IF(Table2[[#This Row],[Column27]]&gt;Table2[[#This Row],[Column15]],1,0)</f>
        <v>1</v>
      </c>
      <c r="CC259" s="19">
        <f ca="1">IF(Table2[[#This Row],[Column28]]&gt;$CD$6,Table2[[#This Row],[Column2]],0)</f>
        <v>44</v>
      </c>
    </row>
    <row r="260" spans="2:81" x14ac:dyDescent="0.35">
      <c r="B260">
        <f t="shared" ca="1" si="61"/>
        <v>2</v>
      </c>
      <c r="C260" t="str">
        <f ca="1">IF(B259=1,"men","women")</f>
        <v>men</v>
      </c>
      <c r="D260">
        <f t="shared" ca="1" si="63"/>
        <v>37</v>
      </c>
      <c r="E260">
        <f t="shared" ca="1" si="64"/>
        <v>4</v>
      </c>
      <c r="F260" t="str">
        <f ca="1">VLOOKUP(E260,$K$4:$L$10,2)</f>
        <v>IT</v>
      </c>
      <c r="G260">
        <f t="shared" ca="1" si="65"/>
        <v>4</v>
      </c>
      <c r="H260" t="str">
        <f ca="1">VLOOKUP(G260,$N$4:$O$9,2)</f>
        <v>technical</v>
      </c>
      <c r="I260">
        <f t="shared" ca="1" si="66"/>
        <v>4</v>
      </c>
      <c r="J260">
        <f t="shared" ca="1" si="62"/>
        <v>3</v>
      </c>
      <c r="Q260">
        <f t="shared" ca="1" si="67"/>
        <v>64929</v>
      </c>
      <c r="R260">
        <f t="shared" ca="1" si="68"/>
        <v>1</v>
      </c>
      <c r="S260" t="str">
        <f ca="1">VLOOKUP(R260,$Y$7:$Z$20,2)</f>
        <v>bihar</v>
      </c>
      <c r="T260">
        <f t="shared" ca="1" si="72"/>
        <v>389574</v>
      </c>
      <c r="U260">
        <f t="shared" ca="1" si="69"/>
        <v>58285.557407365406</v>
      </c>
      <c r="V260">
        <f t="shared" ca="1" si="73"/>
        <v>13005.058986318096</v>
      </c>
      <c r="W260">
        <f t="shared" ca="1" si="70"/>
        <v>2710</v>
      </c>
      <c r="X260">
        <f t="shared" ca="1" si="74"/>
        <v>46456.595610875695</v>
      </c>
      <c r="AA260">
        <f t="shared" ca="1" si="75"/>
        <v>21186.871630211292</v>
      </c>
      <c r="AB260">
        <f t="shared" ca="1" si="76"/>
        <v>423765.93061652943</v>
      </c>
      <c r="AC260">
        <f t="shared" ca="1" si="77"/>
        <v>107452.15301824111</v>
      </c>
      <c r="AD260">
        <f t="shared" ca="1" si="78"/>
        <v>316313.77759828832</v>
      </c>
      <c r="AF260" s="7">
        <f ca="1">IF(Table2[[#This Row],[Column1]]="men",1,0)</f>
        <v>1</v>
      </c>
      <c r="AG260" s="8">
        <f ca="1">IF(Table2[[#This Row],[Column1]]="women",1,0)</f>
        <v>0</v>
      </c>
      <c r="AH260" s="8"/>
      <c r="AI260" s="8"/>
      <c r="AJ260" s="9"/>
      <c r="AM260" s="7">
        <f ca="1">IF(Table2[[#This Row],[Column4]]="teaching",1,0)</f>
        <v>0</v>
      </c>
      <c r="AN260" s="8">
        <f ca="1">IF(Table2[[#This Row],[Column4]]="health",1,0)</f>
        <v>0</v>
      </c>
      <c r="AO260" s="8">
        <f ca="1">IF(Table2[[#This Row],[Column4]]="agriculture",1,0)</f>
        <v>0</v>
      </c>
      <c r="AP260" s="8">
        <f ca="1">IF(Table2[[#This Row],[Column4]]="IT",1,0)</f>
        <v>1</v>
      </c>
      <c r="AQ260" s="8">
        <f ca="1">IF(Table2[[#This Row],[Column4]]="construction",1,0)</f>
        <v>0</v>
      </c>
      <c r="AR260" s="8">
        <f ca="1">IF(Table2[[#This Row],[Column4]]="General work",1,0)</f>
        <v>0</v>
      </c>
      <c r="AS260" s="9"/>
      <c r="AU260" s="17">
        <f ca="1">Table2[[#This Row],[Column20]]/Table2[[#This Row],[Column8]]</f>
        <v>4335.0196621060322</v>
      </c>
      <c r="AW260" s="19">
        <f ca="1">IF(Table2[[#This Row],[Column27]]&gt;$AX$7,1,0)</f>
        <v>1</v>
      </c>
      <c r="AY260" s="21">
        <f ca="1">Table2[[#This Row],[Column19]]/Table2[[#This Row],[Column18]]</f>
        <v>0.14961357125312624</v>
      </c>
      <c r="AZ260" s="7">
        <f t="shared" ca="1" si="71"/>
        <v>1</v>
      </c>
      <c r="BA260" s="8"/>
      <c r="BB260" s="7">
        <f ca="1">IF(Table2[[#This Row],[Column17]]="bihar",Table2[[#This Row],[Column15]],0)</f>
        <v>64929</v>
      </c>
      <c r="BC260" s="8">
        <f ca="1">IF(Table2[[#This Row],[Column17]]="UP",Table2[[#This Row],[Column15]],0)</f>
        <v>0</v>
      </c>
      <c r="BD260" s="8">
        <f ca="1">IF(Table2[[#This Row],[Column17]]="maharashtra",Table2[[#This Row],[Column15]],0)</f>
        <v>0</v>
      </c>
      <c r="BE260" s="8">
        <f ca="1">IF(Table2[[#This Row],[Column17]]="telangana",Table2[[#This Row],[Column15]],0)</f>
        <v>0</v>
      </c>
      <c r="BF260" s="8">
        <f ca="1">IF(Table2[[#This Row],[Column17]]="delhi",Table2[[#This Row],[Column15]],0)</f>
        <v>0</v>
      </c>
      <c r="BG260" s="8">
        <f ca="1">IF(Table2[[#This Row],[Column17]]="goa",Table2[[#This Row],[Column15]],0)</f>
        <v>0</v>
      </c>
      <c r="BH260" s="8">
        <f ca="1">IF(Table2[[#This Row],[Column17]]="kolkata",Table2[[#This Row],[Column15]],0)</f>
        <v>0</v>
      </c>
      <c r="BI260" s="8">
        <f ca="1">IF(Table2[[#This Row],[Column17]]="patna",Table2[[#This Row],[Column15]],0)</f>
        <v>0</v>
      </c>
      <c r="BJ260" s="8">
        <f ca="1">IF(Table2[[#This Row],[Column17]]="simultala",Table2[[#This Row],[Column15]],0)</f>
        <v>0</v>
      </c>
      <c r="BK260" s="8">
        <f ca="1">IF(Table2[[#This Row],[Column17]]="panji",Table2[[#This Row],[Column15]],0)</f>
        <v>0</v>
      </c>
      <c r="BL260" s="8">
        <f ca="1">IF(Table2[[#This Row],[Column17]]="bangalore",Table2[[#This Row],[Column15]],0)</f>
        <v>0</v>
      </c>
      <c r="BM260" s="8">
        <f ca="1">IF(Table2[[#This Row],[Column17]]="florida",Table2[[#This Row],[Column15]],0)</f>
        <v>0</v>
      </c>
      <c r="BN260" s="8">
        <f ca="1">IF(Table2[[#This Row],[Column17]]="valmikinagar",Table2[[#This Row],[Column15]],0)</f>
        <v>0</v>
      </c>
      <c r="BO260" s="9">
        <f ca="1">IF(Table2[[#This Row],[Column17]]="gopalganj",Table2[[#This Row],[Column15]],0)</f>
        <v>0</v>
      </c>
      <c r="BP260" s="7">
        <f ca="1">IF(Table2[[#This Row],[Column4]]="teaching",Table2[[#This Row],[Column15]],0)</f>
        <v>0</v>
      </c>
      <c r="BQ260" s="8">
        <f ca="1">IF(Table2[[#This Row],[Column4]]="health",Table2[[#This Row],[Column15]],0)</f>
        <v>0</v>
      </c>
      <c r="BR260" s="8">
        <f ca="1">IF(Table2[[#This Row],[Column4]]="agriculture",Table2[[#This Row],[Column15]],0)</f>
        <v>0</v>
      </c>
      <c r="BS260" s="8">
        <f ca="1">IF(Table2[[#This Row],[Column4]]="IT",Table2[[#This Row],[Column15]],0)</f>
        <v>64929</v>
      </c>
      <c r="BT260" s="8">
        <f ca="1">IF(Table2[[#This Row],[Column4]]="construction",Table2[[#This Row],[Column15]],0)</f>
        <v>0</v>
      </c>
      <c r="BU260" s="9">
        <f ca="1">IF(Table2[[#This Row],[Column4]]="General work",Table2[[#This Row],[Column15]],0)</f>
        <v>0</v>
      </c>
      <c r="BV260" s="19">
        <f ca="1">IF(Table2[[#This Row],[Column27]]&gt;Table2[[#This Row],[Column15]],1,0)</f>
        <v>1</v>
      </c>
      <c r="CC260" s="19">
        <f ca="1">IF(Table2[[#This Row],[Column28]]&gt;$CD$6,Table2[[#This Row],[Column2]],0)</f>
        <v>37</v>
      </c>
    </row>
    <row r="261" spans="2:81" x14ac:dyDescent="0.35">
      <c r="B261">
        <f t="shared" ca="1" si="61"/>
        <v>2</v>
      </c>
      <c r="C261" t="str">
        <f ca="1">IF(B260=1,"men","women")</f>
        <v>women</v>
      </c>
      <c r="D261">
        <f t="shared" ca="1" si="63"/>
        <v>34</v>
      </c>
      <c r="E261">
        <f t="shared" ca="1" si="64"/>
        <v>6</v>
      </c>
      <c r="F261" t="str">
        <f ca="1">VLOOKUP(E261,$K$4:$L$10,2)</f>
        <v>agriculture</v>
      </c>
      <c r="G261">
        <f t="shared" ca="1" si="65"/>
        <v>1</v>
      </c>
      <c r="H261" t="str">
        <f ca="1">VLOOKUP(G261,$N$4:$O$9,2)</f>
        <v>high school</v>
      </c>
      <c r="I261">
        <f t="shared" ca="1" si="66"/>
        <v>2</v>
      </c>
      <c r="J261">
        <f t="shared" ca="1" si="62"/>
        <v>1</v>
      </c>
      <c r="Q261">
        <f t="shared" ca="1" si="67"/>
        <v>68273</v>
      </c>
      <c r="R261">
        <f t="shared" ca="1" si="68"/>
        <v>3</v>
      </c>
      <c r="S261" t="str">
        <f ca="1">VLOOKUP(R261,$Y$7:$Z$20,2)</f>
        <v>maharashtra</v>
      </c>
      <c r="T261">
        <f t="shared" ca="1" si="72"/>
        <v>409638</v>
      </c>
      <c r="U261">
        <f t="shared" ca="1" si="69"/>
        <v>170254.58343689772</v>
      </c>
      <c r="V261">
        <f t="shared" ca="1" si="73"/>
        <v>10830.346437250517</v>
      </c>
      <c r="W261">
        <f t="shared" ca="1" si="70"/>
        <v>9898</v>
      </c>
      <c r="X261">
        <f t="shared" ca="1" si="74"/>
        <v>33717.318916580349</v>
      </c>
      <c r="AA261">
        <f t="shared" ca="1" si="75"/>
        <v>98762.173474718817</v>
      </c>
      <c r="AB261">
        <f t="shared" ca="1" si="76"/>
        <v>519230.51991196931</v>
      </c>
      <c r="AC261">
        <f t="shared" ca="1" si="77"/>
        <v>213869.90235347807</v>
      </c>
      <c r="AD261">
        <f t="shared" ca="1" si="78"/>
        <v>305360.61755849124</v>
      </c>
      <c r="AF261" s="7">
        <f ca="1">IF(Table2[[#This Row],[Column1]]="men",1,0)</f>
        <v>0</v>
      </c>
      <c r="AG261" s="8">
        <f ca="1">IF(Table2[[#This Row],[Column1]]="women",1,0)</f>
        <v>1</v>
      </c>
      <c r="AH261" s="8"/>
      <c r="AI261" s="8"/>
      <c r="AJ261" s="9"/>
      <c r="AM261" s="7">
        <f ca="1">IF(Table2[[#This Row],[Column4]]="teaching",1,0)</f>
        <v>0</v>
      </c>
      <c r="AN261" s="8">
        <f ca="1">IF(Table2[[#This Row],[Column4]]="health",1,0)</f>
        <v>0</v>
      </c>
      <c r="AO261" s="8">
        <f ca="1">IF(Table2[[#This Row],[Column4]]="agriculture",1,0)</f>
        <v>1</v>
      </c>
      <c r="AP261" s="8">
        <f ca="1">IF(Table2[[#This Row],[Column4]]="IT",1,0)</f>
        <v>0</v>
      </c>
      <c r="AQ261" s="8">
        <f ca="1">IF(Table2[[#This Row],[Column4]]="construction",1,0)</f>
        <v>0</v>
      </c>
      <c r="AR261" s="8">
        <f ca="1">IF(Table2[[#This Row],[Column4]]="General work",1,0)</f>
        <v>0</v>
      </c>
      <c r="AS261" s="9"/>
      <c r="AU261" s="17">
        <f ca="1">Table2[[#This Row],[Column20]]/Table2[[#This Row],[Column8]]</f>
        <v>10830.346437250517</v>
      </c>
      <c r="AW261" s="19">
        <f ca="1">IF(Table2[[#This Row],[Column27]]&gt;$AX$7,1,0)</f>
        <v>1</v>
      </c>
      <c r="AY261" s="21">
        <f ca="1">Table2[[#This Row],[Column19]]/Table2[[#This Row],[Column18]]</f>
        <v>0.4156220454081353</v>
      </c>
      <c r="AZ261" s="7">
        <f t="shared" ca="1" si="71"/>
        <v>0</v>
      </c>
      <c r="BA261" s="8"/>
      <c r="BB261" s="7">
        <f ca="1">IF(Table2[[#This Row],[Column17]]="bihar",Table2[[#This Row],[Column15]],0)</f>
        <v>0</v>
      </c>
      <c r="BC261" s="8">
        <f ca="1">IF(Table2[[#This Row],[Column17]]="UP",Table2[[#This Row],[Column15]],0)</f>
        <v>0</v>
      </c>
      <c r="BD261" s="8">
        <f ca="1">IF(Table2[[#This Row],[Column17]]="maharashtra",Table2[[#This Row],[Column15]],0)</f>
        <v>68273</v>
      </c>
      <c r="BE261" s="8">
        <f ca="1">IF(Table2[[#This Row],[Column17]]="telangana",Table2[[#This Row],[Column15]],0)</f>
        <v>0</v>
      </c>
      <c r="BF261" s="8">
        <f ca="1">IF(Table2[[#This Row],[Column17]]="delhi",Table2[[#This Row],[Column15]],0)</f>
        <v>0</v>
      </c>
      <c r="BG261" s="8">
        <f ca="1">IF(Table2[[#This Row],[Column17]]="goa",Table2[[#This Row],[Column15]],0)</f>
        <v>0</v>
      </c>
      <c r="BH261" s="8">
        <f ca="1">IF(Table2[[#This Row],[Column17]]="kolkata",Table2[[#This Row],[Column15]],0)</f>
        <v>0</v>
      </c>
      <c r="BI261" s="8">
        <f ca="1">IF(Table2[[#This Row],[Column17]]="patna",Table2[[#This Row],[Column15]],0)</f>
        <v>0</v>
      </c>
      <c r="BJ261" s="8">
        <f ca="1">IF(Table2[[#This Row],[Column17]]="simultala",Table2[[#This Row],[Column15]],0)</f>
        <v>0</v>
      </c>
      <c r="BK261" s="8">
        <f ca="1">IF(Table2[[#This Row],[Column17]]="panji",Table2[[#This Row],[Column15]],0)</f>
        <v>0</v>
      </c>
      <c r="BL261" s="8">
        <f ca="1">IF(Table2[[#This Row],[Column17]]="bangalore",Table2[[#This Row],[Column15]],0)</f>
        <v>0</v>
      </c>
      <c r="BM261" s="8">
        <f ca="1">IF(Table2[[#This Row],[Column17]]="florida",Table2[[#This Row],[Column15]],0)</f>
        <v>0</v>
      </c>
      <c r="BN261" s="8">
        <f ca="1">IF(Table2[[#This Row],[Column17]]="valmikinagar",Table2[[#This Row],[Column15]],0)</f>
        <v>0</v>
      </c>
      <c r="BO261" s="9">
        <f ca="1">IF(Table2[[#This Row],[Column17]]="gopalganj",Table2[[#This Row],[Column15]],0)</f>
        <v>0</v>
      </c>
      <c r="BP261" s="7">
        <f ca="1">IF(Table2[[#This Row],[Column4]]="teaching",Table2[[#This Row],[Column15]],0)</f>
        <v>0</v>
      </c>
      <c r="BQ261" s="8">
        <f ca="1">IF(Table2[[#This Row],[Column4]]="health",Table2[[#This Row],[Column15]],0)</f>
        <v>0</v>
      </c>
      <c r="BR261" s="8">
        <f ca="1">IF(Table2[[#This Row],[Column4]]="agriculture",Table2[[#This Row],[Column15]],0)</f>
        <v>68273</v>
      </c>
      <c r="BS261" s="8">
        <f ca="1">IF(Table2[[#This Row],[Column4]]="IT",Table2[[#This Row],[Column15]],0)</f>
        <v>0</v>
      </c>
      <c r="BT261" s="8">
        <f ca="1">IF(Table2[[#This Row],[Column4]]="construction",Table2[[#This Row],[Column15]],0)</f>
        <v>0</v>
      </c>
      <c r="BU261" s="9">
        <f ca="1">IF(Table2[[#This Row],[Column4]]="General work",Table2[[#This Row],[Column15]],0)</f>
        <v>0</v>
      </c>
      <c r="BV261" s="19">
        <f ca="1">IF(Table2[[#This Row],[Column27]]&gt;Table2[[#This Row],[Column15]],1,0)</f>
        <v>1</v>
      </c>
      <c r="CC261" s="19">
        <f ca="1">IF(Table2[[#This Row],[Column28]]&gt;$CD$6,Table2[[#This Row],[Column2]],0)</f>
        <v>34</v>
      </c>
    </row>
    <row r="262" spans="2:81" x14ac:dyDescent="0.35">
      <c r="B262">
        <f t="shared" ca="1" si="61"/>
        <v>1</v>
      </c>
      <c r="C262" t="str">
        <f ca="1">IF(B261=1,"men","women")</f>
        <v>women</v>
      </c>
      <c r="D262">
        <f t="shared" ca="1" si="63"/>
        <v>30</v>
      </c>
      <c r="E262">
        <f t="shared" ca="1" si="64"/>
        <v>2</v>
      </c>
      <c r="F262" t="str">
        <f ca="1">VLOOKUP(E262,$K$4:$L$10,2)</f>
        <v>construction</v>
      </c>
      <c r="G262">
        <f t="shared" ca="1" si="65"/>
        <v>2</v>
      </c>
      <c r="H262" t="str">
        <f ca="1">VLOOKUP(G262,$N$4:$O$9,2)</f>
        <v>college</v>
      </c>
      <c r="I262">
        <f t="shared" ca="1" si="66"/>
        <v>4</v>
      </c>
      <c r="J262">
        <f t="shared" ca="1" si="62"/>
        <v>2</v>
      </c>
      <c r="Q262">
        <f t="shared" ca="1" si="67"/>
        <v>48775</v>
      </c>
      <c r="R262">
        <f t="shared" ca="1" si="68"/>
        <v>7</v>
      </c>
      <c r="S262" t="str">
        <f ca="1">VLOOKUP(R262,$Y$7:$Z$20,2)</f>
        <v>kolkata</v>
      </c>
      <c r="T262">
        <f t="shared" ca="1" si="72"/>
        <v>195100</v>
      </c>
      <c r="U262">
        <f t="shared" ca="1" si="69"/>
        <v>147353.56547360416</v>
      </c>
      <c r="V262">
        <f t="shared" ca="1" si="73"/>
        <v>84084.042202314653</v>
      </c>
      <c r="W262">
        <f t="shared" ca="1" si="70"/>
        <v>26932</v>
      </c>
      <c r="X262">
        <f t="shared" ca="1" si="74"/>
        <v>65907.07461596292</v>
      </c>
      <c r="AA262">
        <f t="shared" ca="1" si="75"/>
        <v>72033.534182300122</v>
      </c>
      <c r="AB262">
        <f t="shared" ca="1" si="76"/>
        <v>351217.5763846148</v>
      </c>
      <c r="AC262">
        <f t="shared" ca="1" si="77"/>
        <v>240192.64008956708</v>
      </c>
      <c r="AD262">
        <f t="shared" ca="1" si="78"/>
        <v>111024.93629504772</v>
      </c>
      <c r="AF262" s="7">
        <f ca="1">IF(Table2[[#This Row],[Column1]]="men",1,0)</f>
        <v>0</v>
      </c>
      <c r="AG262" s="8">
        <f ca="1">IF(Table2[[#This Row],[Column1]]="women",1,0)</f>
        <v>1</v>
      </c>
      <c r="AH262" s="8"/>
      <c r="AI262" s="8"/>
      <c r="AJ262" s="9"/>
      <c r="AM262" s="7">
        <f ca="1">IF(Table2[[#This Row],[Column4]]="teaching",1,0)</f>
        <v>0</v>
      </c>
      <c r="AN262" s="8">
        <f ca="1">IF(Table2[[#This Row],[Column4]]="health",1,0)</f>
        <v>0</v>
      </c>
      <c r="AO262" s="8">
        <f ca="1">IF(Table2[[#This Row],[Column4]]="agriculture",1,0)</f>
        <v>0</v>
      </c>
      <c r="AP262" s="8">
        <f ca="1">IF(Table2[[#This Row],[Column4]]="IT",1,0)</f>
        <v>0</v>
      </c>
      <c r="AQ262" s="8">
        <f ca="1">IF(Table2[[#This Row],[Column4]]="construction",1,0)</f>
        <v>1</v>
      </c>
      <c r="AR262" s="8">
        <f ca="1">IF(Table2[[#This Row],[Column4]]="General work",1,0)</f>
        <v>0</v>
      </c>
      <c r="AS262" s="9"/>
      <c r="AU262" s="17">
        <f ca="1">Table2[[#This Row],[Column20]]/Table2[[#This Row],[Column8]]</f>
        <v>42042.021101157326</v>
      </c>
      <c r="AW262" s="19">
        <f ca="1">IF(Table2[[#This Row],[Column27]]&gt;$AX$7,1,0)</f>
        <v>1</v>
      </c>
      <c r="AY262" s="21">
        <f ca="1">Table2[[#This Row],[Column19]]/Table2[[#This Row],[Column18]]</f>
        <v>0.75527199115122579</v>
      </c>
      <c r="AZ262" s="7">
        <f t="shared" ca="1" si="71"/>
        <v>0</v>
      </c>
      <c r="BA262" s="8"/>
      <c r="BB262" s="7">
        <f ca="1">IF(Table2[[#This Row],[Column17]]="bihar",Table2[[#This Row],[Column15]],0)</f>
        <v>0</v>
      </c>
      <c r="BC262" s="8">
        <f ca="1">IF(Table2[[#This Row],[Column17]]="UP",Table2[[#This Row],[Column15]],0)</f>
        <v>0</v>
      </c>
      <c r="BD262" s="8">
        <f ca="1">IF(Table2[[#This Row],[Column17]]="maharashtra",Table2[[#This Row],[Column15]],0)</f>
        <v>0</v>
      </c>
      <c r="BE262" s="8">
        <f ca="1">IF(Table2[[#This Row],[Column17]]="telangana",Table2[[#This Row],[Column15]],0)</f>
        <v>0</v>
      </c>
      <c r="BF262" s="8">
        <f ca="1">IF(Table2[[#This Row],[Column17]]="delhi",Table2[[#This Row],[Column15]],0)</f>
        <v>0</v>
      </c>
      <c r="BG262" s="8">
        <f ca="1">IF(Table2[[#This Row],[Column17]]="goa",Table2[[#This Row],[Column15]],0)</f>
        <v>0</v>
      </c>
      <c r="BH262" s="8">
        <f ca="1">IF(Table2[[#This Row],[Column17]]="kolkata",Table2[[#This Row],[Column15]],0)</f>
        <v>48775</v>
      </c>
      <c r="BI262" s="8">
        <f ca="1">IF(Table2[[#This Row],[Column17]]="patna",Table2[[#This Row],[Column15]],0)</f>
        <v>0</v>
      </c>
      <c r="BJ262" s="8">
        <f ca="1">IF(Table2[[#This Row],[Column17]]="simultala",Table2[[#This Row],[Column15]],0)</f>
        <v>0</v>
      </c>
      <c r="BK262" s="8">
        <f ca="1">IF(Table2[[#This Row],[Column17]]="panji",Table2[[#This Row],[Column15]],0)</f>
        <v>0</v>
      </c>
      <c r="BL262" s="8">
        <f ca="1">IF(Table2[[#This Row],[Column17]]="bangalore",Table2[[#This Row],[Column15]],0)</f>
        <v>0</v>
      </c>
      <c r="BM262" s="8">
        <f ca="1">IF(Table2[[#This Row],[Column17]]="florida",Table2[[#This Row],[Column15]],0)</f>
        <v>0</v>
      </c>
      <c r="BN262" s="8">
        <f ca="1">IF(Table2[[#This Row],[Column17]]="valmikinagar",Table2[[#This Row],[Column15]],0)</f>
        <v>0</v>
      </c>
      <c r="BO262" s="9">
        <f ca="1">IF(Table2[[#This Row],[Column17]]="gopalganj",Table2[[#This Row],[Column15]],0)</f>
        <v>0</v>
      </c>
      <c r="BP262" s="7">
        <f ca="1">IF(Table2[[#This Row],[Column4]]="teaching",Table2[[#This Row],[Column15]],0)</f>
        <v>0</v>
      </c>
      <c r="BQ262" s="8">
        <f ca="1">IF(Table2[[#This Row],[Column4]]="health",Table2[[#This Row],[Column15]],0)</f>
        <v>0</v>
      </c>
      <c r="BR262" s="8">
        <f ca="1">IF(Table2[[#This Row],[Column4]]="agriculture",Table2[[#This Row],[Column15]],0)</f>
        <v>0</v>
      </c>
      <c r="BS262" s="8">
        <f ca="1">IF(Table2[[#This Row],[Column4]]="IT",Table2[[#This Row],[Column15]],0)</f>
        <v>0</v>
      </c>
      <c r="BT262" s="8">
        <f ca="1">IF(Table2[[#This Row],[Column4]]="construction",Table2[[#This Row],[Column15]],0)</f>
        <v>48775</v>
      </c>
      <c r="BU262" s="9">
        <f ca="1">IF(Table2[[#This Row],[Column4]]="General work",Table2[[#This Row],[Column15]],0)</f>
        <v>0</v>
      </c>
      <c r="BV262" s="19">
        <f ca="1">IF(Table2[[#This Row],[Column27]]&gt;Table2[[#This Row],[Column15]],1,0)</f>
        <v>1</v>
      </c>
      <c r="CC262" s="19">
        <f ca="1">IF(Table2[[#This Row],[Column28]]&gt;$CD$6,Table2[[#This Row],[Column2]],0)</f>
        <v>30</v>
      </c>
    </row>
    <row r="263" spans="2:81" x14ac:dyDescent="0.35">
      <c r="B263">
        <f t="shared" ref="B263:B326" ca="1" si="79">RANDBETWEEN(1,2)</f>
        <v>1</v>
      </c>
      <c r="C263" t="str">
        <f ca="1">IF(B262=1,"men","women")</f>
        <v>men</v>
      </c>
      <c r="D263">
        <f t="shared" ca="1" si="63"/>
        <v>30</v>
      </c>
      <c r="E263">
        <f t="shared" ca="1" si="64"/>
        <v>2</v>
      </c>
      <c r="F263" t="str">
        <f ca="1">VLOOKUP(E263,$K$4:$L$10,2)</f>
        <v>construction</v>
      </c>
      <c r="G263">
        <f t="shared" ca="1" si="65"/>
        <v>2</v>
      </c>
      <c r="H263" t="str">
        <f ca="1">VLOOKUP(G263,$N$4:$O$9,2)</f>
        <v>college</v>
      </c>
      <c r="I263">
        <f t="shared" ca="1" si="66"/>
        <v>1</v>
      </c>
      <c r="J263">
        <f t="shared" ref="J263:J326" ca="1" si="80">RANDBETWEEN(1,3)</f>
        <v>1</v>
      </c>
      <c r="Q263">
        <f t="shared" ca="1" si="67"/>
        <v>50539</v>
      </c>
      <c r="R263">
        <f t="shared" ca="1" si="68"/>
        <v>13</v>
      </c>
      <c r="S263" t="str">
        <f ca="1">VLOOKUP(R263,$Y$7:$Z$20,2)</f>
        <v>valmikinagar</v>
      </c>
      <c r="T263">
        <f t="shared" ca="1" si="72"/>
        <v>252695</v>
      </c>
      <c r="U263">
        <f t="shared" ca="1" si="69"/>
        <v>16137.953087270933</v>
      </c>
      <c r="V263">
        <f t="shared" ca="1" si="73"/>
        <v>46307.986957795794</v>
      </c>
      <c r="W263">
        <f t="shared" ca="1" si="70"/>
        <v>949</v>
      </c>
      <c r="X263">
        <f t="shared" ca="1" si="74"/>
        <v>97604.155306848173</v>
      </c>
      <c r="AA263">
        <f t="shared" ca="1" si="75"/>
        <v>45563.23647484195</v>
      </c>
      <c r="AB263">
        <f t="shared" ca="1" si="76"/>
        <v>344566.22343263775</v>
      </c>
      <c r="AC263">
        <f t="shared" ca="1" si="77"/>
        <v>114691.1083941191</v>
      </c>
      <c r="AD263">
        <f t="shared" ca="1" si="78"/>
        <v>229875.11503851865</v>
      </c>
      <c r="AF263" s="7">
        <f ca="1">IF(Table2[[#This Row],[Column1]]="men",1,0)</f>
        <v>1</v>
      </c>
      <c r="AG263" s="8">
        <f ca="1">IF(Table2[[#This Row],[Column1]]="women",1,0)</f>
        <v>0</v>
      </c>
      <c r="AH263" s="8"/>
      <c r="AI263" s="8"/>
      <c r="AJ263" s="9"/>
      <c r="AM263" s="7">
        <f ca="1">IF(Table2[[#This Row],[Column4]]="teaching",1,0)</f>
        <v>0</v>
      </c>
      <c r="AN263" s="8">
        <f ca="1">IF(Table2[[#This Row],[Column4]]="health",1,0)</f>
        <v>0</v>
      </c>
      <c r="AO263" s="8">
        <f ca="1">IF(Table2[[#This Row],[Column4]]="agriculture",1,0)</f>
        <v>0</v>
      </c>
      <c r="AP263" s="8">
        <f ca="1">IF(Table2[[#This Row],[Column4]]="IT",1,0)</f>
        <v>0</v>
      </c>
      <c r="AQ263" s="8">
        <f ca="1">IF(Table2[[#This Row],[Column4]]="construction",1,0)</f>
        <v>1</v>
      </c>
      <c r="AR263" s="8">
        <f ca="1">IF(Table2[[#This Row],[Column4]]="General work",1,0)</f>
        <v>0</v>
      </c>
      <c r="AS263" s="9"/>
      <c r="AU263" s="17">
        <f ca="1">Table2[[#This Row],[Column20]]/Table2[[#This Row],[Column8]]</f>
        <v>46307.986957795794</v>
      </c>
      <c r="AW263" s="19">
        <f ca="1">IF(Table2[[#This Row],[Column27]]&gt;$AX$7,1,0)</f>
        <v>1</v>
      </c>
      <c r="AY263" s="21">
        <f ca="1">Table2[[#This Row],[Column19]]/Table2[[#This Row],[Column18]]</f>
        <v>6.3863365271457417E-2</v>
      </c>
      <c r="AZ263" s="7">
        <f t="shared" ca="1" si="71"/>
        <v>1</v>
      </c>
      <c r="BA263" s="8"/>
      <c r="BB263" s="7">
        <f ca="1">IF(Table2[[#This Row],[Column17]]="bihar",Table2[[#This Row],[Column15]],0)</f>
        <v>0</v>
      </c>
      <c r="BC263" s="8">
        <f ca="1">IF(Table2[[#This Row],[Column17]]="UP",Table2[[#This Row],[Column15]],0)</f>
        <v>0</v>
      </c>
      <c r="BD263" s="8">
        <f ca="1">IF(Table2[[#This Row],[Column17]]="maharashtra",Table2[[#This Row],[Column15]],0)</f>
        <v>0</v>
      </c>
      <c r="BE263" s="8">
        <f ca="1">IF(Table2[[#This Row],[Column17]]="telangana",Table2[[#This Row],[Column15]],0)</f>
        <v>0</v>
      </c>
      <c r="BF263" s="8">
        <f ca="1">IF(Table2[[#This Row],[Column17]]="delhi",Table2[[#This Row],[Column15]],0)</f>
        <v>0</v>
      </c>
      <c r="BG263" s="8">
        <f ca="1">IF(Table2[[#This Row],[Column17]]="goa",Table2[[#This Row],[Column15]],0)</f>
        <v>0</v>
      </c>
      <c r="BH263" s="8">
        <f ca="1">IF(Table2[[#This Row],[Column17]]="kolkata",Table2[[#This Row],[Column15]],0)</f>
        <v>0</v>
      </c>
      <c r="BI263" s="8">
        <f ca="1">IF(Table2[[#This Row],[Column17]]="patna",Table2[[#This Row],[Column15]],0)</f>
        <v>0</v>
      </c>
      <c r="BJ263" s="8">
        <f ca="1">IF(Table2[[#This Row],[Column17]]="simultala",Table2[[#This Row],[Column15]],0)</f>
        <v>0</v>
      </c>
      <c r="BK263" s="8">
        <f ca="1">IF(Table2[[#This Row],[Column17]]="panji",Table2[[#This Row],[Column15]],0)</f>
        <v>0</v>
      </c>
      <c r="BL263" s="8">
        <f ca="1">IF(Table2[[#This Row],[Column17]]="bangalore",Table2[[#This Row],[Column15]],0)</f>
        <v>0</v>
      </c>
      <c r="BM263" s="8">
        <f ca="1">IF(Table2[[#This Row],[Column17]]="florida",Table2[[#This Row],[Column15]],0)</f>
        <v>0</v>
      </c>
      <c r="BN263" s="8">
        <f ca="1">IF(Table2[[#This Row],[Column17]]="valmikinagar",Table2[[#This Row],[Column15]],0)</f>
        <v>50539</v>
      </c>
      <c r="BO263" s="9">
        <f ca="1">IF(Table2[[#This Row],[Column17]]="gopalganj",Table2[[#This Row],[Column15]],0)</f>
        <v>0</v>
      </c>
      <c r="BP263" s="7">
        <f ca="1">IF(Table2[[#This Row],[Column4]]="teaching",Table2[[#This Row],[Column15]],0)</f>
        <v>0</v>
      </c>
      <c r="BQ263" s="8">
        <f ca="1">IF(Table2[[#This Row],[Column4]]="health",Table2[[#This Row],[Column15]],0)</f>
        <v>0</v>
      </c>
      <c r="BR263" s="8">
        <f ca="1">IF(Table2[[#This Row],[Column4]]="agriculture",Table2[[#This Row],[Column15]],0)</f>
        <v>0</v>
      </c>
      <c r="BS263" s="8">
        <f ca="1">IF(Table2[[#This Row],[Column4]]="IT",Table2[[#This Row],[Column15]],0)</f>
        <v>0</v>
      </c>
      <c r="BT263" s="8">
        <f ca="1">IF(Table2[[#This Row],[Column4]]="construction",Table2[[#This Row],[Column15]],0)</f>
        <v>50539</v>
      </c>
      <c r="BU263" s="9">
        <f ca="1">IF(Table2[[#This Row],[Column4]]="General work",Table2[[#This Row],[Column15]],0)</f>
        <v>0</v>
      </c>
      <c r="BV263" s="19">
        <f ca="1">IF(Table2[[#This Row],[Column27]]&gt;Table2[[#This Row],[Column15]],1,0)</f>
        <v>1</v>
      </c>
      <c r="CC263" s="19">
        <f ca="1">IF(Table2[[#This Row],[Column28]]&gt;$CD$6,Table2[[#This Row],[Column2]],0)</f>
        <v>30</v>
      </c>
    </row>
    <row r="264" spans="2:81" x14ac:dyDescent="0.35">
      <c r="B264">
        <f t="shared" ca="1" si="79"/>
        <v>1</v>
      </c>
      <c r="C264" t="str">
        <f ca="1">IF(B263=1,"men","women")</f>
        <v>men</v>
      </c>
      <c r="D264">
        <f t="shared" ref="D264:D327" ca="1" si="81">RANDBETWEEN(25,45)</f>
        <v>38</v>
      </c>
      <c r="E264">
        <f t="shared" ref="E264:E327" ca="1" si="82">RANDBETWEEN(1,6)</f>
        <v>5</v>
      </c>
      <c r="F264" t="str">
        <f ca="1">VLOOKUP(E264,$K$4:$L$10,2)</f>
        <v>General work</v>
      </c>
      <c r="G264">
        <f t="shared" ref="G264:G327" ca="1" si="83">RANDBETWEEN(1,5)</f>
        <v>2</v>
      </c>
      <c r="H264" t="str">
        <f ca="1">VLOOKUP(G264,$N$4:$O$9,2)</f>
        <v>college</v>
      </c>
      <c r="I264">
        <f t="shared" ref="I264:I327" ca="1" si="84">RANDBETWEEN(0,4)</f>
        <v>2</v>
      </c>
      <c r="J264">
        <f t="shared" ca="1" si="80"/>
        <v>3</v>
      </c>
      <c r="Q264">
        <f t="shared" ref="Q264:Q327" ca="1" si="85">RANDBETWEEN(25000,90000)</f>
        <v>74733</v>
      </c>
      <c r="R264">
        <f t="shared" ref="R264:R327" ca="1" si="86">RANDBETWEEN(1,14)</f>
        <v>12</v>
      </c>
      <c r="S264" t="str">
        <f ca="1">VLOOKUP(R264,$Y$7:$Z$20,2)</f>
        <v>florida</v>
      </c>
      <c r="T264">
        <f t="shared" ca="1" si="72"/>
        <v>298932</v>
      </c>
      <c r="U264">
        <f t="shared" ref="U264:U327" ca="1" si="87">RAND()*T264</f>
        <v>20356.814998493392</v>
      </c>
      <c r="V264">
        <f t="shared" ca="1" si="73"/>
        <v>159799.09733894278</v>
      </c>
      <c r="W264">
        <f t="shared" ref="W264:W327" ca="1" si="88">RANDBETWEEN(0,V264)</f>
        <v>13964</v>
      </c>
      <c r="X264">
        <f t="shared" ca="1" si="74"/>
        <v>71107.951674614698</v>
      </c>
      <c r="AA264">
        <f t="shared" ca="1" si="75"/>
        <v>75744.382245841291</v>
      </c>
      <c r="AB264">
        <f t="shared" ca="1" si="76"/>
        <v>534475.47958478413</v>
      </c>
      <c r="AC264">
        <f t="shared" ca="1" si="77"/>
        <v>105428.7666731081</v>
      </c>
      <c r="AD264">
        <f t="shared" ca="1" si="78"/>
        <v>429046.71291167603</v>
      </c>
      <c r="AF264" s="7">
        <f ca="1">IF(Table2[[#This Row],[Column1]]="men",1,0)</f>
        <v>1</v>
      </c>
      <c r="AG264" s="8">
        <f ca="1">IF(Table2[[#This Row],[Column1]]="women",1,0)</f>
        <v>0</v>
      </c>
      <c r="AH264" s="8"/>
      <c r="AI264" s="8"/>
      <c r="AJ264" s="9"/>
      <c r="AM264" s="7">
        <f ca="1">IF(Table2[[#This Row],[Column4]]="teaching",1,0)</f>
        <v>0</v>
      </c>
      <c r="AN264" s="8">
        <f ca="1">IF(Table2[[#This Row],[Column4]]="health",1,0)</f>
        <v>0</v>
      </c>
      <c r="AO264" s="8">
        <f ca="1">IF(Table2[[#This Row],[Column4]]="agriculture",1,0)</f>
        <v>0</v>
      </c>
      <c r="AP264" s="8">
        <f ca="1">IF(Table2[[#This Row],[Column4]]="IT",1,0)</f>
        <v>0</v>
      </c>
      <c r="AQ264" s="8">
        <f ca="1">IF(Table2[[#This Row],[Column4]]="construction",1,0)</f>
        <v>0</v>
      </c>
      <c r="AR264" s="8">
        <f ca="1">IF(Table2[[#This Row],[Column4]]="General work",1,0)</f>
        <v>1</v>
      </c>
      <c r="AS264" s="9"/>
      <c r="AU264" s="17">
        <f ca="1">Table2[[#This Row],[Column20]]/Table2[[#This Row],[Column8]]</f>
        <v>53266.365779647596</v>
      </c>
      <c r="AW264" s="19">
        <f ca="1">IF(Table2[[#This Row],[Column27]]&gt;$AX$7,1,0)</f>
        <v>1</v>
      </c>
      <c r="AY264" s="21">
        <f ca="1">Table2[[#This Row],[Column19]]/Table2[[#This Row],[Column18]]</f>
        <v>6.8098480585863652E-2</v>
      </c>
      <c r="AZ264" s="7">
        <f t="shared" ref="AZ264:AZ327" ca="1" si="89">IF(AY264&lt;$BA$6,1,0)</f>
        <v>1</v>
      </c>
      <c r="BA264" s="8"/>
      <c r="BB264" s="7">
        <f ca="1">IF(Table2[[#This Row],[Column17]]="bihar",Table2[[#This Row],[Column15]],0)</f>
        <v>0</v>
      </c>
      <c r="BC264" s="8">
        <f ca="1">IF(Table2[[#This Row],[Column17]]="UP",Table2[[#This Row],[Column15]],0)</f>
        <v>0</v>
      </c>
      <c r="BD264" s="8">
        <f ca="1">IF(Table2[[#This Row],[Column17]]="maharashtra",Table2[[#This Row],[Column15]],0)</f>
        <v>0</v>
      </c>
      <c r="BE264" s="8">
        <f ca="1">IF(Table2[[#This Row],[Column17]]="telangana",Table2[[#This Row],[Column15]],0)</f>
        <v>0</v>
      </c>
      <c r="BF264" s="8">
        <f ca="1">IF(Table2[[#This Row],[Column17]]="delhi",Table2[[#This Row],[Column15]],0)</f>
        <v>0</v>
      </c>
      <c r="BG264" s="8">
        <f ca="1">IF(Table2[[#This Row],[Column17]]="goa",Table2[[#This Row],[Column15]],0)</f>
        <v>0</v>
      </c>
      <c r="BH264" s="8">
        <f ca="1">IF(Table2[[#This Row],[Column17]]="kolkata",Table2[[#This Row],[Column15]],0)</f>
        <v>0</v>
      </c>
      <c r="BI264" s="8">
        <f ca="1">IF(Table2[[#This Row],[Column17]]="patna",Table2[[#This Row],[Column15]],0)</f>
        <v>0</v>
      </c>
      <c r="BJ264" s="8">
        <f ca="1">IF(Table2[[#This Row],[Column17]]="simultala",Table2[[#This Row],[Column15]],0)</f>
        <v>0</v>
      </c>
      <c r="BK264" s="8">
        <f ca="1">IF(Table2[[#This Row],[Column17]]="panji",Table2[[#This Row],[Column15]],0)</f>
        <v>0</v>
      </c>
      <c r="BL264" s="8">
        <f ca="1">IF(Table2[[#This Row],[Column17]]="bangalore",Table2[[#This Row],[Column15]],0)</f>
        <v>0</v>
      </c>
      <c r="BM264" s="8">
        <f ca="1">IF(Table2[[#This Row],[Column17]]="florida",Table2[[#This Row],[Column15]],0)</f>
        <v>74733</v>
      </c>
      <c r="BN264" s="8">
        <f ca="1">IF(Table2[[#This Row],[Column17]]="valmikinagar",Table2[[#This Row],[Column15]],0)</f>
        <v>0</v>
      </c>
      <c r="BO264" s="9">
        <f ca="1">IF(Table2[[#This Row],[Column17]]="gopalganj",Table2[[#This Row],[Column15]],0)</f>
        <v>0</v>
      </c>
      <c r="BP264" s="7">
        <f ca="1">IF(Table2[[#This Row],[Column4]]="teaching",Table2[[#This Row],[Column15]],0)</f>
        <v>0</v>
      </c>
      <c r="BQ264" s="8">
        <f ca="1">IF(Table2[[#This Row],[Column4]]="health",Table2[[#This Row],[Column15]],0)</f>
        <v>0</v>
      </c>
      <c r="BR264" s="8">
        <f ca="1">IF(Table2[[#This Row],[Column4]]="agriculture",Table2[[#This Row],[Column15]],0)</f>
        <v>0</v>
      </c>
      <c r="BS264" s="8">
        <f ca="1">IF(Table2[[#This Row],[Column4]]="IT",Table2[[#This Row],[Column15]],0)</f>
        <v>0</v>
      </c>
      <c r="BT264" s="8">
        <f ca="1">IF(Table2[[#This Row],[Column4]]="construction",Table2[[#This Row],[Column15]],0)</f>
        <v>0</v>
      </c>
      <c r="BU264" s="9">
        <f ca="1">IF(Table2[[#This Row],[Column4]]="General work",Table2[[#This Row],[Column15]],0)</f>
        <v>74733</v>
      </c>
      <c r="BV264" s="19">
        <f ca="1">IF(Table2[[#This Row],[Column27]]&gt;Table2[[#This Row],[Column15]],1,0)</f>
        <v>1</v>
      </c>
      <c r="CC264" s="19">
        <f ca="1">IF(Table2[[#This Row],[Column28]]&gt;$CD$6,Table2[[#This Row],[Column2]],0)</f>
        <v>38</v>
      </c>
    </row>
    <row r="265" spans="2:81" x14ac:dyDescent="0.35">
      <c r="B265">
        <f t="shared" ca="1" si="79"/>
        <v>1</v>
      </c>
      <c r="C265" t="str">
        <f ca="1">IF(B264=1,"men","women")</f>
        <v>men</v>
      </c>
      <c r="D265">
        <f t="shared" ca="1" si="81"/>
        <v>40</v>
      </c>
      <c r="E265">
        <f t="shared" ca="1" si="82"/>
        <v>2</v>
      </c>
      <c r="F265" t="str">
        <f ca="1">VLOOKUP(E265,$K$4:$L$10,2)</f>
        <v>construction</v>
      </c>
      <c r="G265">
        <f t="shared" ca="1" si="83"/>
        <v>4</v>
      </c>
      <c r="H265" t="str">
        <f ca="1">VLOOKUP(G265,$N$4:$O$9,2)</f>
        <v>technical</v>
      </c>
      <c r="I265">
        <f t="shared" ca="1" si="84"/>
        <v>0</v>
      </c>
      <c r="J265">
        <f t="shared" ca="1" si="80"/>
        <v>1</v>
      </c>
      <c r="Q265">
        <f t="shared" ca="1" si="85"/>
        <v>78350</v>
      </c>
      <c r="R265">
        <f t="shared" ca="1" si="86"/>
        <v>13</v>
      </c>
      <c r="S265" t="str">
        <f ca="1">VLOOKUP(R265,$Y$7:$Z$20,2)</f>
        <v>valmikinagar</v>
      </c>
      <c r="T265">
        <f t="shared" ca="1" si="72"/>
        <v>313400</v>
      </c>
      <c r="U265">
        <f t="shared" ca="1" si="87"/>
        <v>168016.6556739345</v>
      </c>
      <c r="V265">
        <f t="shared" ca="1" si="73"/>
        <v>18717.620775513111</v>
      </c>
      <c r="W265">
        <f t="shared" ca="1" si="88"/>
        <v>5220</v>
      </c>
      <c r="X265">
        <f t="shared" ca="1" si="74"/>
        <v>73076.841620855805</v>
      </c>
      <c r="AA265">
        <f t="shared" ca="1" si="75"/>
        <v>7088.9647123919276</v>
      </c>
      <c r="AB265">
        <f t="shared" ca="1" si="76"/>
        <v>339206.58548790507</v>
      </c>
      <c r="AC265">
        <f t="shared" ca="1" si="77"/>
        <v>246313.49729479029</v>
      </c>
      <c r="AD265">
        <f t="shared" ca="1" si="78"/>
        <v>92893.088193114789</v>
      </c>
      <c r="AF265" s="7">
        <f ca="1">IF(Table2[[#This Row],[Column1]]="men",1,0)</f>
        <v>1</v>
      </c>
      <c r="AG265" s="8">
        <f ca="1">IF(Table2[[#This Row],[Column1]]="women",1,0)</f>
        <v>0</v>
      </c>
      <c r="AH265" s="8"/>
      <c r="AI265" s="8"/>
      <c r="AJ265" s="9"/>
      <c r="AM265" s="7">
        <f ca="1">IF(Table2[[#This Row],[Column4]]="teaching",1,0)</f>
        <v>0</v>
      </c>
      <c r="AN265" s="8">
        <f ca="1">IF(Table2[[#This Row],[Column4]]="health",1,0)</f>
        <v>0</v>
      </c>
      <c r="AO265" s="8">
        <f ca="1">IF(Table2[[#This Row],[Column4]]="agriculture",1,0)</f>
        <v>0</v>
      </c>
      <c r="AP265" s="8">
        <f ca="1">IF(Table2[[#This Row],[Column4]]="IT",1,0)</f>
        <v>0</v>
      </c>
      <c r="AQ265" s="8">
        <f ca="1">IF(Table2[[#This Row],[Column4]]="construction",1,0)</f>
        <v>1</v>
      </c>
      <c r="AR265" s="8">
        <f ca="1">IF(Table2[[#This Row],[Column4]]="General work",1,0)</f>
        <v>0</v>
      </c>
      <c r="AS265" s="9"/>
      <c r="AU265" s="17">
        <f ca="1">Table2[[#This Row],[Column20]]/Table2[[#This Row],[Column8]]</f>
        <v>18717.620775513111</v>
      </c>
      <c r="AW265" s="19">
        <f ca="1">IF(Table2[[#This Row],[Column27]]&gt;$AX$7,1,0)</f>
        <v>1</v>
      </c>
      <c r="AY265" s="21">
        <f ca="1">Table2[[#This Row],[Column19]]/Table2[[#This Row],[Column18]]</f>
        <v>0.53610930336290519</v>
      </c>
      <c r="AZ265" s="7">
        <f t="shared" ca="1" si="89"/>
        <v>0</v>
      </c>
      <c r="BA265" s="8"/>
      <c r="BB265" s="7">
        <f ca="1">IF(Table2[[#This Row],[Column17]]="bihar",Table2[[#This Row],[Column15]],0)</f>
        <v>0</v>
      </c>
      <c r="BC265" s="8">
        <f ca="1">IF(Table2[[#This Row],[Column17]]="UP",Table2[[#This Row],[Column15]],0)</f>
        <v>0</v>
      </c>
      <c r="BD265" s="8">
        <f ca="1">IF(Table2[[#This Row],[Column17]]="maharashtra",Table2[[#This Row],[Column15]],0)</f>
        <v>0</v>
      </c>
      <c r="BE265" s="8">
        <f ca="1">IF(Table2[[#This Row],[Column17]]="telangana",Table2[[#This Row],[Column15]],0)</f>
        <v>0</v>
      </c>
      <c r="BF265" s="8">
        <f ca="1">IF(Table2[[#This Row],[Column17]]="delhi",Table2[[#This Row],[Column15]],0)</f>
        <v>0</v>
      </c>
      <c r="BG265" s="8">
        <f ca="1">IF(Table2[[#This Row],[Column17]]="goa",Table2[[#This Row],[Column15]],0)</f>
        <v>0</v>
      </c>
      <c r="BH265" s="8">
        <f ca="1">IF(Table2[[#This Row],[Column17]]="kolkata",Table2[[#This Row],[Column15]],0)</f>
        <v>0</v>
      </c>
      <c r="BI265" s="8">
        <f ca="1">IF(Table2[[#This Row],[Column17]]="patna",Table2[[#This Row],[Column15]],0)</f>
        <v>0</v>
      </c>
      <c r="BJ265" s="8">
        <f ca="1">IF(Table2[[#This Row],[Column17]]="simultala",Table2[[#This Row],[Column15]],0)</f>
        <v>0</v>
      </c>
      <c r="BK265" s="8">
        <f ca="1">IF(Table2[[#This Row],[Column17]]="panji",Table2[[#This Row],[Column15]],0)</f>
        <v>0</v>
      </c>
      <c r="BL265" s="8">
        <f ca="1">IF(Table2[[#This Row],[Column17]]="bangalore",Table2[[#This Row],[Column15]],0)</f>
        <v>0</v>
      </c>
      <c r="BM265" s="8">
        <f ca="1">IF(Table2[[#This Row],[Column17]]="florida",Table2[[#This Row],[Column15]],0)</f>
        <v>0</v>
      </c>
      <c r="BN265" s="8">
        <f ca="1">IF(Table2[[#This Row],[Column17]]="valmikinagar",Table2[[#This Row],[Column15]],0)</f>
        <v>78350</v>
      </c>
      <c r="BO265" s="9">
        <f ca="1">IF(Table2[[#This Row],[Column17]]="gopalganj",Table2[[#This Row],[Column15]],0)</f>
        <v>0</v>
      </c>
      <c r="BP265" s="7">
        <f ca="1">IF(Table2[[#This Row],[Column4]]="teaching",Table2[[#This Row],[Column15]],0)</f>
        <v>0</v>
      </c>
      <c r="BQ265" s="8">
        <f ca="1">IF(Table2[[#This Row],[Column4]]="health",Table2[[#This Row],[Column15]],0)</f>
        <v>0</v>
      </c>
      <c r="BR265" s="8">
        <f ca="1">IF(Table2[[#This Row],[Column4]]="agriculture",Table2[[#This Row],[Column15]],0)</f>
        <v>0</v>
      </c>
      <c r="BS265" s="8">
        <f ca="1">IF(Table2[[#This Row],[Column4]]="IT",Table2[[#This Row],[Column15]],0)</f>
        <v>0</v>
      </c>
      <c r="BT265" s="8">
        <f ca="1">IF(Table2[[#This Row],[Column4]]="construction",Table2[[#This Row],[Column15]],0)</f>
        <v>78350</v>
      </c>
      <c r="BU265" s="9">
        <f ca="1">IF(Table2[[#This Row],[Column4]]="General work",Table2[[#This Row],[Column15]],0)</f>
        <v>0</v>
      </c>
      <c r="BV265" s="19">
        <f ca="1">IF(Table2[[#This Row],[Column27]]&gt;Table2[[#This Row],[Column15]],1,0)</f>
        <v>1</v>
      </c>
      <c r="CC265" s="19">
        <f ca="1">IF(Table2[[#This Row],[Column28]]&gt;$CD$6,Table2[[#This Row],[Column2]],0)</f>
        <v>40</v>
      </c>
    </row>
    <row r="266" spans="2:81" x14ac:dyDescent="0.35">
      <c r="B266">
        <f t="shared" ca="1" si="79"/>
        <v>2</v>
      </c>
      <c r="C266" t="str">
        <f ca="1">IF(B265=1,"men","women")</f>
        <v>men</v>
      </c>
      <c r="D266">
        <f t="shared" ca="1" si="81"/>
        <v>32</v>
      </c>
      <c r="E266">
        <f t="shared" ca="1" si="82"/>
        <v>1</v>
      </c>
      <c r="F266" t="str">
        <f ca="1">VLOOKUP(E266,$K$4:$L$10,2)</f>
        <v xml:space="preserve">health </v>
      </c>
      <c r="G266">
        <f t="shared" ca="1" si="83"/>
        <v>1</v>
      </c>
      <c r="H266" t="str">
        <f ca="1">VLOOKUP(G266,$N$4:$O$9,2)</f>
        <v>high school</v>
      </c>
      <c r="I266">
        <f t="shared" ca="1" si="84"/>
        <v>1</v>
      </c>
      <c r="J266">
        <f t="shared" ca="1" si="80"/>
        <v>2</v>
      </c>
      <c r="Q266">
        <f t="shared" ca="1" si="85"/>
        <v>71225</v>
      </c>
      <c r="R266">
        <f t="shared" ca="1" si="86"/>
        <v>8</v>
      </c>
      <c r="S266" t="str">
        <f ca="1">VLOOKUP(R266,$Y$7:$Z$20,2)</f>
        <v>patna</v>
      </c>
      <c r="T266">
        <f t="shared" ca="1" si="72"/>
        <v>356125</v>
      </c>
      <c r="U266">
        <f t="shared" ca="1" si="87"/>
        <v>135414.71733384719</v>
      </c>
      <c r="V266">
        <f t="shared" ca="1" si="73"/>
        <v>106190.30264695801</v>
      </c>
      <c r="W266">
        <f t="shared" ca="1" si="88"/>
        <v>54873</v>
      </c>
      <c r="X266">
        <f t="shared" ca="1" si="74"/>
        <v>12933.228687577599</v>
      </c>
      <c r="AA266">
        <f t="shared" ca="1" si="75"/>
        <v>56466.056394155559</v>
      </c>
      <c r="AB266">
        <f t="shared" ca="1" si="76"/>
        <v>518781.35904111358</v>
      </c>
      <c r="AC266">
        <f t="shared" ca="1" si="77"/>
        <v>203220.94602142478</v>
      </c>
      <c r="AD266">
        <f t="shared" ca="1" si="78"/>
        <v>315560.4130196888</v>
      </c>
      <c r="AF266" s="7">
        <f ca="1">IF(Table2[[#This Row],[Column1]]="men",1,0)</f>
        <v>1</v>
      </c>
      <c r="AG266" s="8">
        <f ca="1">IF(Table2[[#This Row],[Column1]]="women",1,0)</f>
        <v>0</v>
      </c>
      <c r="AH266" s="8"/>
      <c r="AI266" s="8"/>
      <c r="AJ266" s="9"/>
      <c r="AM266" s="7">
        <f ca="1">IF(Table2[[#This Row],[Column4]]="teaching",1,0)</f>
        <v>0</v>
      </c>
      <c r="AN266" s="8">
        <f ca="1">IF(Table2[[#This Row],[Column4]]="health",1,0)</f>
        <v>0</v>
      </c>
      <c r="AO266" s="8">
        <f ca="1">IF(Table2[[#This Row],[Column4]]="agriculture",1,0)</f>
        <v>0</v>
      </c>
      <c r="AP266" s="8">
        <f ca="1">IF(Table2[[#This Row],[Column4]]="IT",1,0)</f>
        <v>0</v>
      </c>
      <c r="AQ266" s="8">
        <f ca="1">IF(Table2[[#This Row],[Column4]]="construction",1,0)</f>
        <v>0</v>
      </c>
      <c r="AR266" s="8">
        <f ca="1">IF(Table2[[#This Row],[Column4]]="General work",1,0)</f>
        <v>0</v>
      </c>
      <c r="AS266" s="9"/>
      <c r="AU266" s="17">
        <f ca="1">Table2[[#This Row],[Column20]]/Table2[[#This Row],[Column8]]</f>
        <v>53095.151323479004</v>
      </c>
      <c r="AW266" s="19">
        <f ca="1">IF(Table2[[#This Row],[Column27]]&gt;$AX$7,1,0)</f>
        <v>1</v>
      </c>
      <c r="AY266" s="21">
        <f ca="1">Table2[[#This Row],[Column19]]/Table2[[#This Row],[Column18]]</f>
        <v>0.38024490651834941</v>
      </c>
      <c r="AZ266" s="7">
        <f t="shared" ca="1" si="89"/>
        <v>0</v>
      </c>
      <c r="BA266" s="8"/>
      <c r="BB266" s="7">
        <f ca="1">IF(Table2[[#This Row],[Column17]]="bihar",Table2[[#This Row],[Column15]],0)</f>
        <v>0</v>
      </c>
      <c r="BC266" s="8">
        <f ca="1">IF(Table2[[#This Row],[Column17]]="UP",Table2[[#This Row],[Column15]],0)</f>
        <v>0</v>
      </c>
      <c r="BD266" s="8">
        <f ca="1">IF(Table2[[#This Row],[Column17]]="maharashtra",Table2[[#This Row],[Column15]],0)</f>
        <v>0</v>
      </c>
      <c r="BE266" s="8">
        <f ca="1">IF(Table2[[#This Row],[Column17]]="telangana",Table2[[#This Row],[Column15]],0)</f>
        <v>0</v>
      </c>
      <c r="BF266" s="8">
        <f ca="1">IF(Table2[[#This Row],[Column17]]="delhi",Table2[[#This Row],[Column15]],0)</f>
        <v>0</v>
      </c>
      <c r="BG266" s="8">
        <f ca="1">IF(Table2[[#This Row],[Column17]]="goa",Table2[[#This Row],[Column15]],0)</f>
        <v>0</v>
      </c>
      <c r="BH266" s="8">
        <f ca="1">IF(Table2[[#This Row],[Column17]]="kolkata",Table2[[#This Row],[Column15]],0)</f>
        <v>0</v>
      </c>
      <c r="BI266" s="8">
        <f ca="1">IF(Table2[[#This Row],[Column17]]="patna",Table2[[#This Row],[Column15]],0)</f>
        <v>71225</v>
      </c>
      <c r="BJ266" s="8">
        <f ca="1">IF(Table2[[#This Row],[Column17]]="simultala",Table2[[#This Row],[Column15]],0)</f>
        <v>0</v>
      </c>
      <c r="BK266" s="8">
        <f ca="1">IF(Table2[[#This Row],[Column17]]="panji",Table2[[#This Row],[Column15]],0)</f>
        <v>0</v>
      </c>
      <c r="BL266" s="8">
        <f ca="1">IF(Table2[[#This Row],[Column17]]="bangalore",Table2[[#This Row],[Column15]],0)</f>
        <v>0</v>
      </c>
      <c r="BM266" s="8">
        <f ca="1">IF(Table2[[#This Row],[Column17]]="florida",Table2[[#This Row],[Column15]],0)</f>
        <v>0</v>
      </c>
      <c r="BN266" s="8">
        <f ca="1">IF(Table2[[#This Row],[Column17]]="valmikinagar",Table2[[#This Row],[Column15]],0)</f>
        <v>0</v>
      </c>
      <c r="BO266" s="9">
        <f ca="1">IF(Table2[[#This Row],[Column17]]="gopalganj",Table2[[#This Row],[Column15]],0)</f>
        <v>0</v>
      </c>
      <c r="BP266" s="7">
        <f ca="1">IF(Table2[[#This Row],[Column4]]="teaching",Table2[[#This Row],[Column15]],0)</f>
        <v>0</v>
      </c>
      <c r="BQ266" s="8">
        <f ca="1">IF(Table2[[#This Row],[Column4]]="health",Table2[[#This Row],[Column15]],0)</f>
        <v>0</v>
      </c>
      <c r="BR266" s="8">
        <f ca="1">IF(Table2[[#This Row],[Column4]]="agriculture",Table2[[#This Row],[Column15]],0)</f>
        <v>0</v>
      </c>
      <c r="BS266" s="8">
        <f ca="1">IF(Table2[[#This Row],[Column4]]="IT",Table2[[#This Row],[Column15]],0)</f>
        <v>0</v>
      </c>
      <c r="BT266" s="8">
        <f ca="1">IF(Table2[[#This Row],[Column4]]="construction",Table2[[#This Row],[Column15]],0)</f>
        <v>0</v>
      </c>
      <c r="BU266" s="9">
        <f ca="1">IF(Table2[[#This Row],[Column4]]="General work",Table2[[#This Row],[Column15]],0)</f>
        <v>0</v>
      </c>
      <c r="BV266" s="19">
        <f ca="1">IF(Table2[[#This Row],[Column27]]&gt;Table2[[#This Row],[Column15]],1,0)</f>
        <v>1</v>
      </c>
      <c r="CC266" s="19">
        <f ca="1">IF(Table2[[#This Row],[Column28]]&gt;$CD$6,Table2[[#This Row],[Column2]],0)</f>
        <v>32</v>
      </c>
    </row>
    <row r="267" spans="2:81" x14ac:dyDescent="0.35">
      <c r="B267">
        <f t="shared" ca="1" si="79"/>
        <v>2</v>
      </c>
      <c r="C267" t="str">
        <f ca="1">IF(B266=1,"men","women")</f>
        <v>women</v>
      </c>
      <c r="D267">
        <f t="shared" ca="1" si="81"/>
        <v>38</v>
      </c>
      <c r="E267">
        <f t="shared" ca="1" si="82"/>
        <v>3</v>
      </c>
      <c r="F267" t="str">
        <f ca="1">VLOOKUP(E267,$K$4:$L$10,2)</f>
        <v>teaching</v>
      </c>
      <c r="G267">
        <f t="shared" ca="1" si="83"/>
        <v>4</v>
      </c>
      <c r="H267" t="str">
        <f ca="1">VLOOKUP(G267,$N$4:$O$9,2)</f>
        <v>technical</v>
      </c>
      <c r="I267">
        <f t="shared" ca="1" si="84"/>
        <v>1</v>
      </c>
      <c r="J267">
        <f t="shared" ca="1" si="80"/>
        <v>3</v>
      </c>
      <c r="Q267">
        <f t="shared" ca="1" si="85"/>
        <v>57155</v>
      </c>
      <c r="R267">
        <f t="shared" ca="1" si="86"/>
        <v>9</v>
      </c>
      <c r="S267" t="str">
        <f ca="1">VLOOKUP(R267,$Y$7:$Z$20,2)</f>
        <v>simultala</v>
      </c>
      <c r="T267">
        <f t="shared" ca="1" si="72"/>
        <v>171465</v>
      </c>
      <c r="U267">
        <f t="shared" ca="1" si="87"/>
        <v>127735.86354449639</v>
      </c>
      <c r="V267">
        <f t="shared" ca="1" si="73"/>
        <v>103674.31316383045</v>
      </c>
      <c r="W267">
        <f t="shared" ca="1" si="88"/>
        <v>58920</v>
      </c>
      <c r="X267">
        <f t="shared" ca="1" si="74"/>
        <v>32303.509471002315</v>
      </c>
      <c r="AA267">
        <f t="shared" ca="1" si="75"/>
        <v>7633.9705241037682</v>
      </c>
      <c r="AB267">
        <f t="shared" ca="1" si="76"/>
        <v>282773.28368793422</v>
      </c>
      <c r="AC267">
        <f t="shared" ca="1" si="77"/>
        <v>218959.37301549871</v>
      </c>
      <c r="AD267">
        <f t="shared" ca="1" si="78"/>
        <v>63813.910672435508</v>
      </c>
      <c r="AF267" s="7">
        <f ca="1">IF(Table2[[#This Row],[Column1]]="men",1,0)</f>
        <v>0</v>
      </c>
      <c r="AG267" s="8">
        <f ca="1">IF(Table2[[#This Row],[Column1]]="women",1,0)</f>
        <v>1</v>
      </c>
      <c r="AH267" s="8"/>
      <c r="AI267" s="8"/>
      <c r="AJ267" s="9"/>
      <c r="AM267" s="7">
        <f ca="1">IF(Table2[[#This Row],[Column4]]="teaching",1,0)</f>
        <v>1</v>
      </c>
      <c r="AN267" s="8">
        <f ca="1">IF(Table2[[#This Row],[Column4]]="health",1,0)</f>
        <v>0</v>
      </c>
      <c r="AO267" s="8">
        <f ca="1">IF(Table2[[#This Row],[Column4]]="agriculture",1,0)</f>
        <v>0</v>
      </c>
      <c r="AP267" s="8">
        <f ca="1">IF(Table2[[#This Row],[Column4]]="IT",1,0)</f>
        <v>0</v>
      </c>
      <c r="AQ267" s="8">
        <f ca="1">IF(Table2[[#This Row],[Column4]]="construction",1,0)</f>
        <v>0</v>
      </c>
      <c r="AR267" s="8">
        <f ca="1">IF(Table2[[#This Row],[Column4]]="General work",1,0)</f>
        <v>0</v>
      </c>
      <c r="AS267" s="9"/>
      <c r="AU267" s="17">
        <f ca="1">Table2[[#This Row],[Column20]]/Table2[[#This Row],[Column8]]</f>
        <v>34558.10438794348</v>
      </c>
      <c r="AW267" s="19">
        <f ca="1">IF(Table2[[#This Row],[Column27]]&gt;$AX$7,1,0)</f>
        <v>1</v>
      </c>
      <c r="AY267" s="21">
        <f ca="1">Table2[[#This Row],[Column19]]/Table2[[#This Row],[Column18]]</f>
        <v>0.7449675650686518</v>
      </c>
      <c r="AZ267" s="7">
        <f t="shared" ca="1" si="89"/>
        <v>0</v>
      </c>
      <c r="BA267" s="8"/>
      <c r="BB267" s="7">
        <f ca="1">IF(Table2[[#This Row],[Column17]]="bihar",Table2[[#This Row],[Column15]],0)</f>
        <v>0</v>
      </c>
      <c r="BC267" s="8">
        <f ca="1">IF(Table2[[#This Row],[Column17]]="UP",Table2[[#This Row],[Column15]],0)</f>
        <v>0</v>
      </c>
      <c r="BD267" s="8">
        <f ca="1">IF(Table2[[#This Row],[Column17]]="maharashtra",Table2[[#This Row],[Column15]],0)</f>
        <v>0</v>
      </c>
      <c r="BE267" s="8">
        <f ca="1">IF(Table2[[#This Row],[Column17]]="telangana",Table2[[#This Row],[Column15]],0)</f>
        <v>0</v>
      </c>
      <c r="BF267" s="8">
        <f ca="1">IF(Table2[[#This Row],[Column17]]="delhi",Table2[[#This Row],[Column15]],0)</f>
        <v>0</v>
      </c>
      <c r="BG267" s="8">
        <f ca="1">IF(Table2[[#This Row],[Column17]]="goa",Table2[[#This Row],[Column15]],0)</f>
        <v>0</v>
      </c>
      <c r="BH267" s="8">
        <f ca="1">IF(Table2[[#This Row],[Column17]]="kolkata",Table2[[#This Row],[Column15]],0)</f>
        <v>0</v>
      </c>
      <c r="BI267" s="8">
        <f ca="1">IF(Table2[[#This Row],[Column17]]="patna",Table2[[#This Row],[Column15]],0)</f>
        <v>0</v>
      </c>
      <c r="BJ267" s="8">
        <f ca="1">IF(Table2[[#This Row],[Column17]]="simultala",Table2[[#This Row],[Column15]],0)</f>
        <v>57155</v>
      </c>
      <c r="BK267" s="8">
        <f ca="1">IF(Table2[[#This Row],[Column17]]="panji",Table2[[#This Row],[Column15]],0)</f>
        <v>0</v>
      </c>
      <c r="BL267" s="8">
        <f ca="1">IF(Table2[[#This Row],[Column17]]="bangalore",Table2[[#This Row],[Column15]],0)</f>
        <v>0</v>
      </c>
      <c r="BM267" s="8">
        <f ca="1">IF(Table2[[#This Row],[Column17]]="florida",Table2[[#This Row],[Column15]],0)</f>
        <v>0</v>
      </c>
      <c r="BN267" s="8">
        <f ca="1">IF(Table2[[#This Row],[Column17]]="valmikinagar",Table2[[#This Row],[Column15]],0)</f>
        <v>0</v>
      </c>
      <c r="BO267" s="9">
        <f ca="1">IF(Table2[[#This Row],[Column17]]="gopalganj",Table2[[#This Row],[Column15]],0)</f>
        <v>0</v>
      </c>
      <c r="BP267" s="7">
        <f ca="1">IF(Table2[[#This Row],[Column4]]="teaching",Table2[[#This Row],[Column15]],0)</f>
        <v>57155</v>
      </c>
      <c r="BQ267" s="8">
        <f ca="1">IF(Table2[[#This Row],[Column4]]="health",Table2[[#This Row],[Column15]],0)</f>
        <v>0</v>
      </c>
      <c r="BR267" s="8">
        <f ca="1">IF(Table2[[#This Row],[Column4]]="agriculture",Table2[[#This Row],[Column15]],0)</f>
        <v>0</v>
      </c>
      <c r="BS267" s="8">
        <f ca="1">IF(Table2[[#This Row],[Column4]]="IT",Table2[[#This Row],[Column15]],0)</f>
        <v>0</v>
      </c>
      <c r="BT267" s="8">
        <f ca="1">IF(Table2[[#This Row],[Column4]]="construction",Table2[[#This Row],[Column15]],0)</f>
        <v>0</v>
      </c>
      <c r="BU267" s="9">
        <f ca="1">IF(Table2[[#This Row],[Column4]]="General work",Table2[[#This Row],[Column15]],0)</f>
        <v>0</v>
      </c>
      <c r="BV267" s="19">
        <f ca="1">IF(Table2[[#This Row],[Column27]]&gt;Table2[[#This Row],[Column15]],1,0)</f>
        <v>1</v>
      </c>
      <c r="CC267" s="19">
        <f ca="1">IF(Table2[[#This Row],[Column28]]&gt;$CD$6,Table2[[#This Row],[Column2]],0)</f>
        <v>38</v>
      </c>
    </row>
    <row r="268" spans="2:81" x14ac:dyDescent="0.35">
      <c r="B268">
        <f t="shared" ca="1" si="79"/>
        <v>2</v>
      </c>
      <c r="C268" t="str">
        <f ca="1">IF(B267=1,"men","women")</f>
        <v>women</v>
      </c>
      <c r="D268">
        <f t="shared" ca="1" si="81"/>
        <v>28</v>
      </c>
      <c r="E268">
        <f t="shared" ca="1" si="82"/>
        <v>5</v>
      </c>
      <c r="F268" t="str">
        <f ca="1">VLOOKUP(E268,$K$4:$L$10,2)</f>
        <v>General work</v>
      </c>
      <c r="G268">
        <f t="shared" ca="1" si="83"/>
        <v>4</v>
      </c>
      <c r="H268" t="str">
        <f ca="1">VLOOKUP(G268,$N$4:$O$9,2)</f>
        <v>technical</v>
      </c>
      <c r="I268">
        <f t="shared" ca="1" si="84"/>
        <v>1</v>
      </c>
      <c r="J268">
        <f t="shared" ca="1" si="80"/>
        <v>3</v>
      </c>
      <c r="Q268">
        <f t="shared" ca="1" si="85"/>
        <v>40452</v>
      </c>
      <c r="R268">
        <f t="shared" ca="1" si="86"/>
        <v>4</v>
      </c>
      <c r="S268" t="str">
        <f ca="1">VLOOKUP(R268,$Y$7:$Z$20,2)</f>
        <v>telangana</v>
      </c>
      <c r="T268">
        <f t="shared" ca="1" si="72"/>
        <v>121356</v>
      </c>
      <c r="U268">
        <f t="shared" ca="1" si="87"/>
        <v>41983.953400854109</v>
      </c>
      <c r="V268">
        <f t="shared" ca="1" si="73"/>
        <v>19740.762859673108</v>
      </c>
      <c r="W268">
        <f t="shared" ca="1" si="88"/>
        <v>13280</v>
      </c>
      <c r="X268">
        <f t="shared" ca="1" si="74"/>
        <v>44696.224534839719</v>
      </c>
      <c r="AA268">
        <f t="shared" ca="1" si="75"/>
        <v>7695.3608292604358</v>
      </c>
      <c r="AB268">
        <f t="shared" ca="1" si="76"/>
        <v>148792.12368893356</v>
      </c>
      <c r="AC268">
        <f t="shared" ca="1" si="77"/>
        <v>99960.17793569382</v>
      </c>
      <c r="AD268">
        <f t="shared" ca="1" si="78"/>
        <v>48831.945753239735</v>
      </c>
      <c r="AF268" s="7">
        <f ca="1">IF(Table2[[#This Row],[Column1]]="men",1,0)</f>
        <v>0</v>
      </c>
      <c r="AG268" s="8">
        <f ca="1">IF(Table2[[#This Row],[Column1]]="women",1,0)</f>
        <v>1</v>
      </c>
      <c r="AH268" s="8"/>
      <c r="AI268" s="8"/>
      <c r="AJ268" s="9"/>
      <c r="AM268" s="7">
        <f ca="1">IF(Table2[[#This Row],[Column4]]="teaching",1,0)</f>
        <v>0</v>
      </c>
      <c r="AN268" s="8">
        <f ca="1">IF(Table2[[#This Row],[Column4]]="health",1,0)</f>
        <v>0</v>
      </c>
      <c r="AO268" s="8">
        <f ca="1">IF(Table2[[#This Row],[Column4]]="agriculture",1,0)</f>
        <v>0</v>
      </c>
      <c r="AP268" s="8">
        <f ca="1">IF(Table2[[#This Row],[Column4]]="IT",1,0)</f>
        <v>0</v>
      </c>
      <c r="AQ268" s="8">
        <f ca="1">IF(Table2[[#This Row],[Column4]]="construction",1,0)</f>
        <v>0</v>
      </c>
      <c r="AR268" s="8">
        <f ca="1">IF(Table2[[#This Row],[Column4]]="General work",1,0)</f>
        <v>1</v>
      </c>
      <c r="AS268" s="9"/>
      <c r="AU268" s="17">
        <f ca="1">Table2[[#This Row],[Column20]]/Table2[[#This Row],[Column8]]</f>
        <v>6580.2542865577025</v>
      </c>
      <c r="AW268" s="19">
        <f ca="1">IF(Table2[[#This Row],[Column27]]&gt;$AX$7,1,0)</f>
        <v>0</v>
      </c>
      <c r="AY268" s="21">
        <f ca="1">Table2[[#This Row],[Column19]]/Table2[[#This Row],[Column18]]</f>
        <v>0.34595696464001868</v>
      </c>
      <c r="AZ268" s="7">
        <f t="shared" ca="1" si="89"/>
        <v>0</v>
      </c>
      <c r="BA268" s="8"/>
      <c r="BB268" s="7">
        <f ca="1">IF(Table2[[#This Row],[Column17]]="bihar",Table2[[#This Row],[Column15]],0)</f>
        <v>0</v>
      </c>
      <c r="BC268" s="8">
        <f ca="1">IF(Table2[[#This Row],[Column17]]="UP",Table2[[#This Row],[Column15]],0)</f>
        <v>0</v>
      </c>
      <c r="BD268" s="8">
        <f ca="1">IF(Table2[[#This Row],[Column17]]="maharashtra",Table2[[#This Row],[Column15]],0)</f>
        <v>0</v>
      </c>
      <c r="BE268" s="8">
        <f ca="1">IF(Table2[[#This Row],[Column17]]="telangana",Table2[[#This Row],[Column15]],0)</f>
        <v>40452</v>
      </c>
      <c r="BF268" s="8">
        <f ca="1">IF(Table2[[#This Row],[Column17]]="delhi",Table2[[#This Row],[Column15]],0)</f>
        <v>0</v>
      </c>
      <c r="BG268" s="8">
        <f ca="1">IF(Table2[[#This Row],[Column17]]="goa",Table2[[#This Row],[Column15]],0)</f>
        <v>0</v>
      </c>
      <c r="BH268" s="8">
        <f ca="1">IF(Table2[[#This Row],[Column17]]="kolkata",Table2[[#This Row],[Column15]],0)</f>
        <v>0</v>
      </c>
      <c r="BI268" s="8">
        <f ca="1">IF(Table2[[#This Row],[Column17]]="patna",Table2[[#This Row],[Column15]],0)</f>
        <v>0</v>
      </c>
      <c r="BJ268" s="8">
        <f ca="1">IF(Table2[[#This Row],[Column17]]="simultala",Table2[[#This Row],[Column15]],0)</f>
        <v>0</v>
      </c>
      <c r="BK268" s="8">
        <f ca="1">IF(Table2[[#This Row],[Column17]]="panji",Table2[[#This Row],[Column15]],0)</f>
        <v>0</v>
      </c>
      <c r="BL268" s="8">
        <f ca="1">IF(Table2[[#This Row],[Column17]]="bangalore",Table2[[#This Row],[Column15]],0)</f>
        <v>0</v>
      </c>
      <c r="BM268" s="8">
        <f ca="1">IF(Table2[[#This Row],[Column17]]="florida",Table2[[#This Row],[Column15]],0)</f>
        <v>0</v>
      </c>
      <c r="BN268" s="8">
        <f ca="1">IF(Table2[[#This Row],[Column17]]="valmikinagar",Table2[[#This Row],[Column15]],0)</f>
        <v>0</v>
      </c>
      <c r="BO268" s="9">
        <f ca="1">IF(Table2[[#This Row],[Column17]]="gopalganj",Table2[[#This Row],[Column15]],0)</f>
        <v>0</v>
      </c>
      <c r="BP268" s="7">
        <f ca="1">IF(Table2[[#This Row],[Column4]]="teaching",Table2[[#This Row],[Column15]],0)</f>
        <v>0</v>
      </c>
      <c r="BQ268" s="8">
        <f ca="1">IF(Table2[[#This Row],[Column4]]="health",Table2[[#This Row],[Column15]],0)</f>
        <v>0</v>
      </c>
      <c r="BR268" s="8">
        <f ca="1">IF(Table2[[#This Row],[Column4]]="agriculture",Table2[[#This Row],[Column15]],0)</f>
        <v>0</v>
      </c>
      <c r="BS268" s="8">
        <f ca="1">IF(Table2[[#This Row],[Column4]]="IT",Table2[[#This Row],[Column15]],0)</f>
        <v>0</v>
      </c>
      <c r="BT268" s="8">
        <f ca="1">IF(Table2[[#This Row],[Column4]]="construction",Table2[[#This Row],[Column15]],0)</f>
        <v>0</v>
      </c>
      <c r="BU268" s="9">
        <f ca="1">IF(Table2[[#This Row],[Column4]]="General work",Table2[[#This Row],[Column15]],0)</f>
        <v>40452</v>
      </c>
      <c r="BV268" s="19">
        <f ca="1">IF(Table2[[#This Row],[Column27]]&gt;Table2[[#This Row],[Column15]],1,0)</f>
        <v>1</v>
      </c>
      <c r="CC268" s="19">
        <f ca="1">IF(Table2[[#This Row],[Column28]]&gt;$CD$6,Table2[[#This Row],[Column2]],0)</f>
        <v>28</v>
      </c>
    </row>
    <row r="269" spans="2:81" x14ac:dyDescent="0.35">
      <c r="B269">
        <f t="shared" ca="1" si="79"/>
        <v>1</v>
      </c>
      <c r="C269" t="str">
        <f ca="1">IF(B268=1,"men","women")</f>
        <v>women</v>
      </c>
      <c r="D269">
        <f t="shared" ca="1" si="81"/>
        <v>45</v>
      </c>
      <c r="E269">
        <f t="shared" ca="1" si="82"/>
        <v>1</v>
      </c>
      <c r="F269" t="str">
        <f ca="1">VLOOKUP(E269,$K$4:$L$10,2)</f>
        <v xml:space="preserve">health </v>
      </c>
      <c r="G269">
        <f t="shared" ca="1" si="83"/>
        <v>1</v>
      </c>
      <c r="H269" t="str">
        <f ca="1">VLOOKUP(G269,$N$4:$O$9,2)</f>
        <v>high school</v>
      </c>
      <c r="I269">
        <f t="shared" ca="1" si="84"/>
        <v>2</v>
      </c>
      <c r="J269">
        <f t="shared" ca="1" si="80"/>
        <v>2</v>
      </c>
      <c r="Q269">
        <f t="shared" ca="1" si="85"/>
        <v>27125</v>
      </c>
      <c r="R269">
        <f t="shared" ca="1" si="86"/>
        <v>10</v>
      </c>
      <c r="S269" t="str">
        <f ca="1">VLOOKUP(R269,$Y$7:$Z$20,2)</f>
        <v>panji</v>
      </c>
      <c r="T269">
        <f t="shared" ca="1" si="72"/>
        <v>162750</v>
      </c>
      <c r="U269">
        <f t="shared" ca="1" si="87"/>
        <v>43649.496131181586</v>
      </c>
      <c r="V269">
        <f t="shared" ca="1" si="73"/>
        <v>4148.8097389970417</v>
      </c>
      <c r="W269">
        <f t="shared" ca="1" si="88"/>
        <v>1318</v>
      </c>
      <c r="X269">
        <f t="shared" ca="1" si="74"/>
        <v>52894.803342744075</v>
      </c>
      <c r="AA269">
        <f t="shared" ca="1" si="75"/>
        <v>25090.841927452046</v>
      </c>
      <c r="AB269">
        <f t="shared" ca="1" si="76"/>
        <v>191989.65166644909</v>
      </c>
      <c r="AC269">
        <f t="shared" ca="1" si="77"/>
        <v>97862.299473925668</v>
      </c>
      <c r="AD269">
        <f t="shared" ca="1" si="78"/>
        <v>94127.352192523424</v>
      </c>
      <c r="AF269" s="7">
        <f ca="1">IF(Table2[[#This Row],[Column1]]="men",1,0)</f>
        <v>0</v>
      </c>
      <c r="AG269" s="8">
        <f ca="1">IF(Table2[[#This Row],[Column1]]="women",1,0)</f>
        <v>1</v>
      </c>
      <c r="AH269" s="8"/>
      <c r="AI269" s="8"/>
      <c r="AJ269" s="9"/>
      <c r="AM269" s="7">
        <f ca="1">IF(Table2[[#This Row],[Column4]]="teaching",1,0)</f>
        <v>0</v>
      </c>
      <c r="AN269" s="8">
        <f ca="1">IF(Table2[[#This Row],[Column4]]="health",1,0)</f>
        <v>0</v>
      </c>
      <c r="AO269" s="8">
        <f ca="1">IF(Table2[[#This Row],[Column4]]="agriculture",1,0)</f>
        <v>0</v>
      </c>
      <c r="AP269" s="8">
        <f ca="1">IF(Table2[[#This Row],[Column4]]="IT",1,0)</f>
        <v>0</v>
      </c>
      <c r="AQ269" s="8">
        <f ca="1">IF(Table2[[#This Row],[Column4]]="construction",1,0)</f>
        <v>0</v>
      </c>
      <c r="AR269" s="8">
        <f ca="1">IF(Table2[[#This Row],[Column4]]="General work",1,0)</f>
        <v>0</v>
      </c>
      <c r="AS269" s="9"/>
      <c r="AU269" s="17">
        <f ca="1">Table2[[#This Row],[Column20]]/Table2[[#This Row],[Column8]]</f>
        <v>2074.4048694985208</v>
      </c>
      <c r="AW269" s="19">
        <f ca="1">IF(Table2[[#This Row],[Column27]]&gt;$AX$7,1,0)</f>
        <v>0</v>
      </c>
      <c r="AY269" s="21">
        <f ca="1">Table2[[#This Row],[Column19]]/Table2[[#This Row],[Column18]]</f>
        <v>0.26819966900879622</v>
      </c>
      <c r="AZ269" s="7">
        <f t="shared" ca="1" si="89"/>
        <v>0</v>
      </c>
      <c r="BA269" s="8"/>
      <c r="BB269" s="7">
        <f ca="1">IF(Table2[[#This Row],[Column17]]="bihar",Table2[[#This Row],[Column15]],0)</f>
        <v>0</v>
      </c>
      <c r="BC269" s="8">
        <f ca="1">IF(Table2[[#This Row],[Column17]]="UP",Table2[[#This Row],[Column15]],0)</f>
        <v>0</v>
      </c>
      <c r="BD269" s="8">
        <f ca="1">IF(Table2[[#This Row],[Column17]]="maharashtra",Table2[[#This Row],[Column15]],0)</f>
        <v>0</v>
      </c>
      <c r="BE269" s="8">
        <f ca="1">IF(Table2[[#This Row],[Column17]]="telangana",Table2[[#This Row],[Column15]],0)</f>
        <v>0</v>
      </c>
      <c r="BF269" s="8">
        <f ca="1">IF(Table2[[#This Row],[Column17]]="delhi",Table2[[#This Row],[Column15]],0)</f>
        <v>0</v>
      </c>
      <c r="BG269" s="8">
        <f ca="1">IF(Table2[[#This Row],[Column17]]="goa",Table2[[#This Row],[Column15]],0)</f>
        <v>0</v>
      </c>
      <c r="BH269" s="8">
        <f ca="1">IF(Table2[[#This Row],[Column17]]="kolkata",Table2[[#This Row],[Column15]],0)</f>
        <v>0</v>
      </c>
      <c r="BI269" s="8">
        <f ca="1">IF(Table2[[#This Row],[Column17]]="patna",Table2[[#This Row],[Column15]],0)</f>
        <v>0</v>
      </c>
      <c r="BJ269" s="8">
        <f ca="1">IF(Table2[[#This Row],[Column17]]="simultala",Table2[[#This Row],[Column15]],0)</f>
        <v>0</v>
      </c>
      <c r="BK269" s="8">
        <f ca="1">IF(Table2[[#This Row],[Column17]]="panji",Table2[[#This Row],[Column15]],0)</f>
        <v>27125</v>
      </c>
      <c r="BL269" s="8">
        <f ca="1">IF(Table2[[#This Row],[Column17]]="bangalore",Table2[[#This Row],[Column15]],0)</f>
        <v>0</v>
      </c>
      <c r="BM269" s="8">
        <f ca="1">IF(Table2[[#This Row],[Column17]]="florida",Table2[[#This Row],[Column15]],0)</f>
        <v>0</v>
      </c>
      <c r="BN269" s="8">
        <f ca="1">IF(Table2[[#This Row],[Column17]]="valmikinagar",Table2[[#This Row],[Column15]],0)</f>
        <v>0</v>
      </c>
      <c r="BO269" s="9">
        <f ca="1">IF(Table2[[#This Row],[Column17]]="gopalganj",Table2[[#This Row],[Column15]],0)</f>
        <v>0</v>
      </c>
      <c r="BP269" s="7">
        <f ca="1">IF(Table2[[#This Row],[Column4]]="teaching",Table2[[#This Row],[Column15]],0)</f>
        <v>0</v>
      </c>
      <c r="BQ269" s="8">
        <f ca="1">IF(Table2[[#This Row],[Column4]]="health",Table2[[#This Row],[Column15]],0)</f>
        <v>0</v>
      </c>
      <c r="BR269" s="8">
        <f ca="1">IF(Table2[[#This Row],[Column4]]="agriculture",Table2[[#This Row],[Column15]],0)</f>
        <v>0</v>
      </c>
      <c r="BS269" s="8">
        <f ca="1">IF(Table2[[#This Row],[Column4]]="IT",Table2[[#This Row],[Column15]],0)</f>
        <v>0</v>
      </c>
      <c r="BT269" s="8">
        <f ca="1">IF(Table2[[#This Row],[Column4]]="construction",Table2[[#This Row],[Column15]],0)</f>
        <v>0</v>
      </c>
      <c r="BU269" s="9">
        <f ca="1">IF(Table2[[#This Row],[Column4]]="General work",Table2[[#This Row],[Column15]],0)</f>
        <v>0</v>
      </c>
      <c r="BV269" s="19">
        <f ca="1">IF(Table2[[#This Row],[Column27]]&gt;Table2[[#This Row],[Column15]],1,0)</f>
        <v>1</v>
      </c>
      <c r="CC269" s="19">
        <f ca="1">IF(Table2[[#This Row],[Column28]]&gt;$CD$6,Table2[[#This Row],[Column2]],0)</f>
        <v>45</v>
      </c>
    </row>
    <row r="270" spans="2:81" x14ac:dyDescent="0.35">
      <c r="B270">
        <f t="shared" ca="1" si="79"/>
        <v>2</v>
      </c>
      <c r="C270" t="str">
        <f ca="1">IF(B269=1,"men","women")</f>
        <v>men</v>
      </c>
      <c r="D270">
        <f t="shared" ca="1" si="81"/>
        <v>26</v>
      </c>
      <c r="E270">
        <f t="shared" ca="1" si="82"/>
        <v>2</v>
      </c>
      <c r="F270" t="str">
        <f ca="1">VLOOKUP(E270,$K$4:$L$10,2)</f>
        <v>construction</v>
      </c>
      <c r="G270">
        <f t="shared" ca="1" si="83"/>
        <v>4</v>
      </c>
      <c r="H270" t="str">
        <f ca="1">VLOOKUP(G270,$N$4:$O$9,2)</f>
        <v>technical</v>
      </c>
      <c r="I270">
        <f t="shared" ca="1" si="84"/>
        <v>2</v>
      </c>
      <c r="J270">
        <f t="shared" ca="1" si="80"/>
        <v>2</v>
      </c>
      <c r="Q270">
        <f t="shared" ca="1" si="85"/>
        <v>46078</v>
      </c>
      <c r="R270">
        <f t="shared" ca="1" si="86"/>
        <v>13</v>
      </c>
      <c r="S270" t="str">
        <f ca="1">VLOOKUP(R270,$Y$7:$Z$20,2)</f>
        <v>valmikinagar</v>
      </c>
      <c r="T270">
        <f t="shared" ca="1" si="72"/>
        <v>230390</v>
      </c>
      <c r="U270">
        <f t="shared" ca="1" si="87"/>
        <v>29835.105158263865</v>
      </c>
      <c r="V270">
        <f t="shared" ca="1" si="73"/>
        <v>86210.926539999884</v>
      </c>
      <c r="W270">
        <f t="shared" ca="1" si="88"/>
        <v>6882</v>
      </c>
      <c r="X270">
        <f t="shared" ca="1" si="74"/>
        <v>21039.872083864422</v>
      </c>
      <c r="AA270">
        <f t="shared" ca="1" si="75"/>
        <v>61762.209362974776</v>
      </c>
      <c r="AB270">
        <f t="shared" ca="1" si="76"/>
        <v>378363.1359029747</v>
      </c>
      <c r="AC270">
        <f t="shared" ca="1" si="77"/>
        <v>57756.977242128283</v>
      </c>
      <c r="AD270">
        <f t="shared" ca="1" si="78"/>
        <v>320606.15866084641</v>
      </c>
      <c r="AF270" s="7">
        <f ca="1">IF(Table2[[#This Row],[Column1]]="men",1,0)</f>
        <v>1</v>
      </c>
      <c r="AG270" s="8">
        <f ca="1">IF(Table2[[#This Row],[Column1]]="women",1,0)</f>
        <v>0</v>
      </c>
      <c r="AH270" s="8"/>
      <c r="AI270" s="8"/>
      <c r="AJ270" s="9"/>
      <c r="AM270" s="7">
        <f ca="1">IF(Table2[[#This Row],[Column4]]="teaching",1,0)</f>
        <v>0</v>
      </c>
      <c r="AN270" s="8">
        <f ca="1">IF(Table2[[#This Row],[Column4]]="health",1,0)</f>
        <v>0</v>
      </c>
      <c r="AO270" s="8">
        <f ca="1">IF(Table2[[#This Row],[Column4]]="agriculture",1,0)</f>
        <v>0</v>
      </c>
      <c r="AP270" s="8">
        <f ca="1">IF(Table2[[#This Row],[Column4]]="IT",1,0)</f>
        <v>0</v>
      </c>
      <c r="AQ270" s="8">
        <f ca="1">IF(Table2[[#This Row],[Column4]]="construction",1,0)</f>
        <v>1</v>
      </c>
      <c r="AR270" s="8">
        <f ca="1">IF(Table2[[#This Row],[Column4]]="General work",1,0)</f>
        <v>0</v>
      </c>
      <c r="AS270" s="9"/>
      <c r="AU270" s="17">
        <f ca="1">Table2[[#This Row],[Column20]]/Table2[[#This Row],[Column8]]</f>
        <v>43105.463269999942</v>
      </c>
      <c r="AW270" s="19">
        <f ca="1">IF(Table2[[#This Row],[Column27]]&gt;$AX$7,1,0)</f>
        <v>0</v>
      </c>
      <c r="AY270" s="21">
        <f ca="1">Table2[[#This Row],[Column19]]/Table2[[#This Row],[Column18]]</f>
        <v>0.12949826450047253</v>
      </c>
      <c r="AZ270" s="7">
        <f t="shared" ca="1" si="89"/>
        <v>1</v>
      </c>
      <c r="BA270" s="8"/>
      <c r="BB270" s="7">
        <f ca="1">IF(Table2[[#This Row],[Column17]]="bihar",Table2[[#This Row],[Column15]],0)</f>
        <v>0</v>
      </c>
      <c r="BC270" s="8">
        <f ca="1">IF(Table2[[#This Row],[Column17]]="UP",Table2[[#This Row],[Column15]],0)</f>
        <v>0</v>
      </c>
      <c r="BD270" s="8">
        <f ca="1">IF(Table2[[#This Row],[Column17]]="maharashtra",Table2[[#This Row],[Column15]],0)</f>
        <v>0</v>
      </c>
      <c r="BE270" s="8">
        <f ca="1">IF(Table2[[#This Row],[Column17]]="telangana",Table2[[#This Row],[Column15]],0)</f>
        <v>0</v>
      </c>
      <c r="BF270" s="8">
        <f ca="1">IF(Table2[[#This Row],[Column17]]="delhi",Table2[[#This Row],[Column15]],0)</f>
        <v>0</v>
      </c>
      <c r="BG270" s="8">
        <f ca="1">IF(Table2[[#This Row],[Column17]]="goa",Table2[[#This Row],[Column15]],0)</f>
        <v>0</v>
      </c>
      <c r="BH270" s="8">
        <f ca="1">IF(Table2[[#This Row],[Column17]]="kolkata",Table2[[#This Row],[Column15]],0)</f>
        <v>0</v>
      </c>
      <c r="BI270" s="8">
        <f ca="1">IF(Table2[[#This Row],[Column17]]="patna",Table2[[#This Row],[Column15]],0)</f>
        <v>0</v>
      </c>
      <c r="BJ270" s="8">
        <f ca="1">IF(Table2[[#This Row],[Column17]]="simultala",Table2[[#This Row],[Column15]],0)</f>
        <v>0</v>
      </c>
      <c r="BK270" s="8">
        <f ca="1">IF(Table2[[#This Row],[Column17]]="panji",Table2[[#This Row],[Column15]],0)</f>
        <v>0</v>
      </c>
      <c r="BL270" s="8">
        <f ca="1">IF(Table2[[#This Row],[Column17]]="bangalore",Table2[[#This Row],[Column15]],0)</f>
        <v>0</v>
      </c>
      <c r="BM270" s="8">
        <f ca="1">IF(Table2[[#This Row],[Column17]]="florida",Table2[[#This Row],[Column15]],0)</f>
        <v>0</v>
      </c>
      <c r="BN270" s="8">
        <f ca="1">IF(Table2[[#This Row],[Column17]]="valmikinagar",Table2[[#This Row],[Column15]],0)</f>
        <v>46078</v>
      </c>
      <c r="BO270" s="9">
        <f ca="1">IF(Table2[[#This Row],[Column17]]="gopalganj",Table2[[#This Row],[Column15]],0)</f>
        <v>0</v>
      </c>
      <c r="BP270" s="7">
        <f ca="1">IF(Table2[[#This Row],[Column4]]="teaching",Table2[[#This Row],[Column15]],0)</f>
        <v>0</v>
      </c>
      <c r="BQ270" s="8">
        <f ca="1">IF(Table2[[#This Row],[Column4]]="health",Table2[[#This Row],[Column15]],0)</f>
        <v>0</v>
      </c>
      <c r="BR270" s="8">
        <f ca="1">IF(Table2[[#This Row],[Column4]]="agriculture",Table2[[#This Row],[Column15]],0)</f>
        <v>0</v>
      </c>
      <c r="BS270" s="8">
        <f ca="1">IF(Table2[[#This Row],[Column4]]="IT",Table2[[#This Row],[Column15]],0)</f>
        <v>0</v>
      </c>
      <c r="BT270" s="8">
        <f ca="1">IF(Table2[[#This Row],[Column4]]="construction",Table2[[#This Row],[Column15]],0)</f>
        <v>46078</v>
      </c>
      <c r="BU270" s="9">
        <f ca="1">IF(Table2[[#This Row],[Column4]]="General work",Table2[[#This Row],[Column15]],0)</f>
        <v>0</v>
      </c>
      <c r="BV270" s="19">
        <f ca="1">IF(Table2[[#This Row],[Column27]]&gt;Table2[[#This Row],[Column15]],1,0)</f>
        <v>1</v>
      </c>
      <c r="CC270" s="19">
        <f ca="1">IF(Table2[[#This Row],[Column28]]&gt;$CD$6,Table2[[#This Row],[Column2]],0)</f>
        <v>26</v>
      </c>
    </row>
    <row r="271" spans="2:81" x14ac:dyDescent="0.35">
      <c r="B271">
        <f t="shared" ca="1" si="79"/>
        <v>2</v>
      </c>
      <c r="C271" t="str">
        <f ca="1">IF(B270=1,"men","women")</f>
        <v>women</v>
      </c>
      <c r="D271">
        <f t="shared" ca="1" si="81"/>
        <v>37</v>
      </c>
      <c r="E271">
        <f t="shared" ca="1" si="82"/>
        <v>6</v>
      </c>
      <c r="F271" t="str">
        <f ca="1">VLOOKUP(E271,$K$4:$L$10,2)</f>
        <v>agriculture</v>
      </c>
      <c r="G271">
        <f t="shared" ca="1" si="83"/>
        <v>3</v>
      </c>
      <c r="H271" t="str">
        <f ca="1">VLOOKUP(G271,$N$4:$O$9,2)</f>
        <v>university</v>
      </c>
      <c r="I271">
        <f t="shared" ca="1" si="84"/>
        <v>3</v>
      </c>
      <c r="J271">
        <f t="shared" ca="1" si="80"/>
        <v>2</v>
      </c>
      <c r="Q271">
        <f t="shared" ca="1" si="85"/>
        <v>26065</v>
      </c>
      <c r="R271">
        <f t="shared" ca="1" si="86"/>
        <v>14</v>
      </c>
      <c r="S271" t="str">
        <f ca="1">VLOOKUP(R271,$Y$7:$Z$20,2)</f>
        <v>gopalganj</v>
      </c>
      <c r="T271">
        <f t="shared" ca="1" si="72"/>
        <v>130325</v>
      </c>
      <c r="U271">
        <f t="shared" ca="1" si="87"/>
        <v>107017.24688653815</v>
      </c>
      <c r="V271">
        <f t="shared" ca="1" si="73"/>
        <v>23747.599685577152</v>
      </c>
      <c r="W271">
        <f t="shared" ca="1" si="88"/>
        <v>16309</v>
      </c>
      <c r="X271">
        <f t="shared" ca="1" si="74"/>
        <v>51669.24306651191</v>
      </c>
      <c r="AA271">
        <f t="shared" ca="1" si="75"/>
        <v>30783.258479930813</v>
      </c>
      <c r="AB271">
        <f t="shared" ca="1" si="76"/>
        <v>184855.85816550796</v>
      </c>
      <c r="AC271">
        <f t="shared" ca="1" si="77"/>
        <v>174995.48995305007</v>
      </c>
      <c r="AD271">
        <f t="shared" ca="1" si="78"/>
        <v>9860.3682124578918</v>
      </c>
      <c r="AF271" s="7">
        <f ca="1">IF(Table2[[#This Row],[Column1]]="men",1,0)</f>
        <v>0</v>
      </c>
      <c r="AG271" s="8">
        <f ca="1">IF(Table2[[#This Row],[Column1]]="women",1,0)</f>
        <v>1</v>
      </c>
      <c r="AH271" s="8"/>
      <c r="AI271" s="8"/>
      <c r="AJ271" s="9"/>
      <c r="AM271" s="7">
        <f ca="1">IF(Table2[[#This Row],[Column4]]="teaching",1,0)</f>
        <v>0</v>
      </c>
      <c r="AN271" s="8">
        <f ca="1">IF(Table2[[#This Row],[Column4]]="health",1,0)</f>
        <v>0</v>
      </c>
      <c r="AO271" s="8">
        <f ca="1">IF(Table2[[#This Row],[Column4]]="agriculture",1,0)</f>
        <v>1</v>
      </c>
      <c r="AP271" s="8">
        <f ca="1">IF(Table2[[#This Row],[Column4]]="IT",1,0)</f>
        <v>0</v>
      </c>
      <c r="AQ271" s="8">
        <f ca="1">IF(Table2[[#This Row],[Column4]]="construction",1,0)</f>
        <v>0</v>
      </c>
      <c r="AR271" s="8">
        <f ca="1">IF(Table2[[#This Row],[Column4]]="General work",1,0)</f>
        <v>0</v>
      </c>
      <c r="AS271" s="9"/>
      <c r="AU271" s="17">
        <f ca="1">Table2[[#This Row],[Column20]]/Table2[[#This Row],[Column8]]</f>
        <v>11873.799842788576</v>
      </c>
      <c r="AW271" s="19">
        <f ca="1">IF(Table2[[#This Row],[Column27]]&gt;$AX$7,1,0)</f>
        <v>1</v>
      </c>
      <c r="AY271" s="21">
        <f ca="1">Table2[[#This Row],[Column19]]/Table2[[#This Row],[Column18]]</f>
        <v>0.8211566996856946</v>
      </c>
      <c r="AZ271" s="7">
        <f t="shared" ca="1" si="89"/>
        <v>0</v>
      </c>
      <c r="BA271" s="8"/>
      <c r="BB271" s="7">
        <f ca="1">IF(Table2[[#This Row],[Column17]]="bihar",Table2[[#This Row],[Column15]],0)</f>
        <v>0</v>
      </c>
      <c r="BC271" s="8">
        <f ca="1">IF(Table2[[#This Row],[Column17]]="UP",Table2[[#This Row],[Column15]],0)</f>
        <v>0</v>
      </c>
      <c r="BD271" s="8">
        <f ca="1">IF(Table2[[#This Row],[Column17]]="maharashtra",Table2[[#This Row],[Column15]],0)</f>
        <v>0</v>
      </c>
      <c r="BE271" s="8">
        <f ca="1">IF(Table2[[#This Row],[Column17]]="telangana",Table2[[#This Row],[Column15]],0)</f>
        <v>0</v>
      </c>
      <c r="BF271" s="8">
        <f ca="1">IF(Table2[[#This Row],[Column17]]="delhi",Table2[[#This Row],[Column15]],0)</f>
        <v>0</v>
      </c>
      <c r="BG271" s="8">
        <f ca="1">IF(Table2[[#This Row],[Column17]]="goa",Table2[[#This Row],[Column15]],0)</f>
        <v>0</v>
      </c>
      <c r="BH271" s="8">
        <f ca="1">IF(Table2[[#This Row],[Column17]]="kolkata",Table2[[#This Row],[Column15]],0)</f>
        <v>0</v>
      </c>
      <c r="BI271" s="8">
        <f ca="1">IF(Table2[[#This Row],[Column17]]="patna",Table2[[#This Row],[Column15]],0)</f>
        <v>0</v>
      </c>
      <c r="BJ271" s="8">
        <f ca="1">IF(Table2[[#This Row],[Column17]]="simultala",Table2[[#This Row],[Column15]],0)</f>
        <v>0</v>
      </c>
      <c r="BK271" s="8">
        <f ca="1">IF(Table2[[#This Row],[Column17]]="panji",Table2[[#This Row],[Column15]],0)</f>
        <v>0</v>
      </c>
      <c r="BL271" s="8">
        <f ca="1">IF(Table2[[#This Row],[Column17]]="bangalore",Table2[[#This Row],[Column15]],0)</f>
        <v>0</v>
      </c>
      <c r="BM271" s="8">
        <f ca="1">IF(Table2[[#This Row],[Column17]]="florida",Table2[[#This Row],[Column15]],0)</f>
        <v>0</v>
      </c>
      <c r="BN271" s="8">
        <f ca="1">IF(Table2[[#This Row],[Column17]]="valmikinagar",Table2[[#This Row],[Column15]],0)</f>
        <v>0</v>
      </c>
      <c r="BO271" s="9">
        <f ca="1">IF(Table2[[#This Row],[Column17]]="gopalganj",Table2[[#This Row],[Column15]],0)</f>
        <v>26065</v>
      </c>
      <c r="BP271" s="7">
        <f ca="1">IF(Table2[[#This Row],[Column4]]="teaching",Table2[[#This Row],[Column15]],0)</f>
        <v>0</v>
      </c>
      <c r="BQ271" s="8">
        <f ca="1">IF(Table2[[#This Row],[Column4]]="health",Table2[[#This Row],[Column15]],0)</f>
        <v>0</v>
      </c>
      <c r="BR271" s="8">
        <f ca="1">IF(Table2[[#This Row],[Column4]]="agriculture",Table2[[#This Row],[Column15]],0)</f>
        <v>26065</v>
      </c>
      <c r="BS271" s="8">
        <f ca="1">IF(Table2[[#This Row],[Column4]]="IT",Table2[[#This Row],[Column15]],0)</f>
        <v>0</v>
      </c>
      <c r="BT271" s="8">
        <f ca="1">IF(Table2[[#This Row],[Column4]]="construction",Table2[[#This Row],[Column15]],0)</f>
        <v>0</v>
      </c>
      <c r="BU271" s="9">
        <f ca="1">IF(Table2[[#This Row],[Column4]]="General work",Table2[[#This Row],[Column15]],0)</f>
        <v>0</v>
      </c>
      <c r="BV271" s="19">
        <f ca="1">IF(Table2[[#This Row],[Column27]]&gt;Table2[[#This Row],[Column15]],1,0)</f>
        <v>1</v>
      </c>
      <c r="CC271" s="19">
        <f ca="1">IF(Table2[[#This Row],[Column28]]&gt;$CD$6,Table2[[#This Row],[Column2]],0)</f>
        <v>0</v>
      </c>
    </row>
    <row r="272" spans="2:81" x14ac:dyDescent="0.35">
      <c r="B272">
        <f t="shared" ca="1" si="79"/>
        <v>2</v>
      </c>
      <c r="C272" t="str">
        <f ca="1">IF(B271=1,"men","women")</f>
        <v>women</v>
      </c>
      <c r="D272">
        <f t="shared" ca="1" si="81"/>
        <v>38</v>
      </c>
      <c r="E272">
        <f t="shared" ca="1" si="82"/>
        <v>6</v>
      </c>
      <c r="F272" t="str">
        <f ca="1">VLOOKUP(E272,$K$4:$L$10,2)</f>
        <v>agriculture</v>
      </c>
      <c r="G272">
        <f t="shared" ca="1" si="83"/>
        <v>2</v>
      </c>
      <c r="H272" t="str">
        <f ca="1">VLOOKUP(G272,$N$4:$O$9,2)</f>
        <v>college</v>
      </c>
      <c r="I272">
        <f t="shared" ca="1" si="84"/>
        <v>4</v>
      </c>
      <c r="J272">
        <f t="shared" ca="1" si="80"/>
        <v>3</v>
      </c>
      <c r="Q272">
        <f t="shared" ca="1" si="85"/>
        <v>41369</v>
      </c>
      <c r="R272">
        <f t="shared" ca="1" si="86"/>
        <v>6</v>
      </c>
      <c r="S272" t="str">
        <f ca="1">VLOOKUP(R272,$Y$7:$Z$20,2)</f>
        <v>goa</v>
      </c>
      <c r="T272">
        <f t="shared" ca="1" si="72"/>
        <v>124107</v>
      </c>
      <c r="U272">
        <f t="shared" ca="1" si="87"/>
        <v>92368.568834391277</v>
      </c>
      <c r="V272">
        <f t="shared" ca="1" si="73"/>
        <v>57975.383289210004</v>
      </c>
      <c r="W272">
        <f t="shared" ca="1" si="88"/>
        <v>1402</v>
      </c>
      <c r="X272">
        <f t="shared" ca="1" si="74"/>
        <v>66008.213133228914</v>
      </c>
      <c r="AA272">
        <f t="shared" ca="1" si="75"/>
        <v>10265.952391054658</v>
      </c>
      <c r="AB272">
        <f t="shared" ca="1" si="76"/>
        <v>192348.33568026466</v>
      </c>
      <c r="AC272">
        <f t="shared" ca="1" si="77"/>
        <v>159778.78196762019</v>
      </c>
      <c r="AD272">
        <f t="shared" ca="1" si="78"/>
        <v>32569.553712644469</v>
      </c>
      <c r="AF272" s="7">
        <f ca="1">IF(Table2[[#This Row],[Column1]]="men",1,0)</f>
        <v>0</v>
      </c>
      <c r="AG272" s="8">
        <f ca="1">IF(Table2[[#This Row],[Column1]]="women",1,0)</f>
        <v>1</v>
      </c>
      <c r="AH272" s="8"/>
      <c r="AI272" s="8"/>
      <c r="AJ272" s="9"/>
      <c r="AM272" s="7">
        <f ca="1">IF(Table2[[#This Row],[Column4]]="teaching",1,0)</f>
        <v>0</v>
      </c>
      <c r="AN272" s="8">
        <f ca="1">IF(Table2[[#This Row],[Column4]]="health",1,0)</f>
        <v>0</v>
      </c>
      <c r="AO272" s="8">
        <f ca="1">IF(Table2[[#This Row],[Column4]]="agriculture",1,0)</f>
        <v>1</v>
      </c>
      <c r="AP272" s="8">
        <f ca="1">IF(Table2[[#This Row],[Column4]]="IT",1,0)</f>
        <v>0</v>
      </c>
      <c r="AQ272" s="8">
        <f ca="1">IF(Table2[[#This Row],[Column4]]="construction",1,0)</f>
        <v>0</v>
      </c>
      <c r="AR272" s="8">
        <f ca="1">IF(Table2[[#This Row],[Column4]]="General work",1,0)</f>
        <v>0</v>
      </c>
      <c r="AS272" s="9"/>
      <c r="AU272" s="17">
        <f ca="1">Table2[[#This Row],[Column20]]/Table2[[#This Row],[Column8]]</f>
        <v>19325.127763070002</v>
      </c>
      <c r="AW272" s="19">
        <f ca="1">IF(Table2[[#This Row],[Column27]]&gt;$AX$7,1,0)</f>
        <v>1</v>
      </c>
      <c r="AY272" s="21">
        <f ca="1">Table2[[#This Row],[Column19]]/Table2[[#This Row],[Column18]]</f>
        <v>0.74426558400727816</v>
      </c>
      <c r="AZ272" s="7">
        <f t="shared" ca="1" si="89"/>
        <v>0</v>
      </c>
      <c r="BA272" s="8"/>
      <c r="BB272" s="7">
        <f ca="1">IF(Table2[[#This Row],[Column17]]="bihar",Table2[[#This Row],[Column15]],0)</f>
        <v>0</v>
      </c>
      <c r="BC272" s="8">
        <f ca="1">IF(Table2[[#This Row],[Column17]]="UP",Table2[[#This Row],[Column15]],0)</f>
        <v>0</v>
      </c>
      <c r="BD272" s="8">
        <f ca="1">IF(Table2[[#This Row],[Column17]]="maharashtra",Table2[[#This Row],[Column15]],0)</f>
        <v>0</v>
      </c>
      <c r="BE272" s="8">
        <f ca="1">IF(Table2[[#This Row],[Column17]]="telangana",Table2[[#This Row],[Column15]],0)</f>
        <v>0</v>
      </c>
      <c r="BF272" s="8">
        <f ca="1">IF(Table2[[#This Row],[Column17]]="delhi",Table2[[#This Row],[Column15]],0)</f>
        <v>0</v>
      </c>
      <c r="BG272" s="8">
        <f ca="1">IF(Table2[[#This Row],[Column17]]="goa",Table2[[#This Row],[Column15]],0)</f>
        <v>41369</v>
      </c>
      <c r="BH272" s="8">
        <f ca="1">IF(Table2[[#This Row],[Column17]]="kolkata",Table2[[#This Row],[Column15]],0)</f>
        <v>0</v>
      </c>
      <c r="BI272" s="8">
        <f ca="1">IF(Table2[[#This Row],[Column17]]="patna",Table2[[#This Row],[Column15]],0)</f>
        <v>0</v>
      </c>
      <c r="BJ272" s="8">
        <f ca="1">IF(Table2[[#This Row],[Column17]]="simultala",Table2[[#This Row],[Column15]],0)</f>
        <v>0</v>
      </c>
      <c r="BK272" s="8">
        <f ca="1">IF(Table2[[#This Row],[Column17]]="panji",Table2[[#This Row],[Column15]],0)</f>
        <v>0</v>
      </c>
      <c r="BL272" s="8">
        <f ca="1">IF(Table2[[#This Row],[Column17]]="bangalore",Table2[[#This Row],[Column15]],0)</f>
        <v>0</v>
      </c>
      <c r="BM272" s="8">
        <f ca="1">IF(Table2[[#This Row],[Column17]]="florida",Table2[[#This Row],[Column15]],0)</f>
        <v>0</v>
      </c>
      <c r="BN272" s="8">
        <f ca="1">IF(Table2[[#This Row],[Column17]]="valmikinagar",Table2[[#This Row],[Column15]],0)</f>
        <v>0</v>
      </c>
      <c r="BO272" s="9">
        <f ca="1">IF(Table2[[#This Row],[Column17]]="gopalganj",Table2[[#This Row],[Column15]],0)</f>
        <v>0</v>
      </c>
      <c r="BP272" s="7">
        <f ca="1">IF(Table2[[#This Row],[Column4]]="teaching",Table2[[#This Row],[Column15]],0)</f>
        <v>0</v>
      </c>
      <c r="BQ272" s="8">
        <f ca="1">IF(Table2[[#This Row],[Column4]]="health",Table2[[#This Row],[Column15]],0)</f>
        <v>0</v>
      </c>
      <c r="BR272" s="8">
        <f ca="1">IF(Table2[[#This Row],[Column4]]="agriculture",Table2[[#This Row],[Column15]],0)</f>
        <v>41369</v>
      </c>
      <c r="BS272" s="8">
        <f ca="1">IF(Table2[[#This Row],[Column4]]="IT",Table2[[#This Row],[Column15]],0)</f>
        <v>0</v>
      </c>
      <c r="BT272" s="8">
        <f ca="1">IF(Table2[[#This Row],[Column4]]="construction",Table2[[#This Row],[Column15]],0)</f>
        <v>0</v>
      </c>
      <c r="BU272" s="9">
        <f ca="1">IF(Table2[[#This Row],[Column4]]="General work",Table2[[#This Row],[Column15]],0)</f>
        <v>0</v>
      </c>
      <c r="BV272" s="19">
        <f ca="1">IF(Table2[[#This Row],[Column27]]&gt;Table2[[#This Row],[Column15]],1,0)</f>
        <v>1</v>
      </c>
      <c r="CC272" s="19">
        <f ca="1">IF(Table2[[#This Row],[Column28]]&gt;$CD$6,Table2[[#This Row],[Column2]],0)</f>
        <v>38</v>
      </c>
    </row>
    <row r="273" spans="2:81" x14ac:dyDescent="0.35">
      <c r="B273">
        <f t="shared" ca="1" si="79"/>
        <v>2</v>
      </c>
      <c r="C273" t="str">
        <f ca="1">IF(B272=1,"men","women")</f>
        <v>women</v>
      </c>
      <c r="D273">
        <f t="shared" ca="1" si="81"/>
        <v>27</v>
      </c>
      <c r="E273">
        <f t="shared" ca="1" si="82"/>
        <v>1</v>
      </c>
      <c r="F273" t="str">
        <f ca="1">VLOOKUP(E273,$K$4:$L$10,2)</f>
        <v xml:space="preserve">health </v>
      </c>
      <c r="G273">
        <f t="shared" ca="1" si="83"/>
        <v>1</v>
      </c>
      <c r="H273" t="str">
        <f ca="1">VLOOKUP(G273,$N$4:$O$9,2)</f>
        <v>high school</v>
      </c>
      <c r="I273">
        <f t="shared" ca="1" si="84"/>
        <v>3</v>
      </c>
      <c r="J273">
        <f t="shared" ca="1" si="80"/>
        <v>1</v>
      </c>
      <c r="Q273">
        <f t="shared" ca="1" si="85"/>
        <v>68100</v>
      </c>
      <c r="R273">
        <f t="shared" ca="1" si="86"/>
        <v>12</v>
      </c>
      <c r="S273" t="str">
        <f ca="1">VLOOKUP(R273,$Y$7:$Z$20,2)</f>
        <v>florida</v>
      </c>
      <c r="T273">
        <f t="shared" ca="1" si="72"/>
        <v>340500</v>
      </c>
      <c r="U273">
        <f t="shared" ca="1" si="87"/>
        <v>158595.33597754253</v>
      </c>
      <c r="V273">
        <f t="shared" ca="1" si="73"/>
        <v>46720.045301761187</v>
      </c>
      <c r="W273">
        <f t="shared" ca="1" si="88"/>
        <v>46191</v>
      </c>
      <c r="X273">
        <f t="shared" ca="1" si="74"/>
        <v>110285.22456144851</v>
      </c>
      <c r="AA273">
        <f t="shared" ca="1" si="75"/>
        <v>42194.827733854581</v>
      </c>
      <c r="AB273">
        <f t="shared" ca="1" si="76"/>
        <v>429414.87303561578</v>
      </c>
      <c r="AC273">
        <f t="shared" ca="1" si="77"/>
        <v>315071.56053899106</v>
      </c>
      <c r="AD273">
        <f t="shared" ca="1" si="78"/>
        <v>114343.31249662471</v>
      </c>
      <c r="AF273" s="7">
        <f ca="1">IF(Table2[[#This Row],[Column1]]="men",1,0)</f>
        <v>0</v>
      </c>
      <c r="AG273" s="8">
        <f ca="1">IF(Table2[[#This Row],[Column1]]="women",1,0)</f>
        <v>1</v>
      </c>
      <c r="AH273" s="8"/>
      <c r="AI273" s="8"/>
      <c r="AJ273" s="9"/>
      <c r="AM273" s="7">
        <f ca="1">IF(Table2[[#This Row],[Column4]]="teaching",1,0)</f>
        <v>0</v>
      </c>
      <c r="AN273" s="8">
        <f ca="1">IF(Table2[[#This Row],[Column4]]="health",1,0)</f>
        <v>0</v>
      </c>
      <c r="AO273" s="8">
        <f ca="1">IF(Table2[[#This Row],[Column4]]="agriculture",1,0)</f>
        <v>0</v>
      </c>
      <c r="AP273" s="8">
        <f ca="1">IF(Table2[[#This Row],[Column4]]="IT",1,0)</f>
        <v>0</v>
      </c>
      <c r="AQ273" s="8">
        <f ca="1">IF(Table2[[#This Row],[Column4]]="construction",1,0)</f>
        <v>0</v>
      </c>
      <c r="AR273" s="8">
        <f ca="1">IF(Table2[[#This Row],[Column4]]="General work",1,0)</f>
        <v>0</v>
      </c>
      <c r="AS273" s="9"/>
      <c r="AU273" s="17">
        <f ca="1">Table2[[#This Row],[Column20]]/Table2[[#This Row],[Column8]]</f>
        <v>46720.045301761187</v>
      </c>
      <c r="AW273" s="19">
        <f ca="1">IF(Table2[[#This Row],[Column27]]&gt;$AX$7,1,0)</f>
        <v>1</v>
      </c>
      <c r="AY273" s="21">
        <f ca="1">Table2[[#This Row],[Column19]]/Table2[[#This Row],[Column18]]</f>
        <v>0.46577191182831873</v>
      </c>
      <c r="AZ273" s="7">
        <f t="shared" ca="1" si="89"/>
        <v>0</v>
      </c>
      <c r="BA273" s="8"/>
      <c r="BB273" s="7">
        <f ca="1">IF(Table2[[#This Row],[Column17]]="bihar",Table2[[#This Row],[Column15]],0)</f>
        <v>0</v>
      </c>
      <c r="BC273" s="8">
        <f ca="1">IF(Table2[[#This Row],[Column17]]="UP",Table2[[#This Row],[Column15]],0)</f>
        <v>0</v>
      </c>
      <c r="BD273" s="8">
        <f ca="1">IF(Table2[[#This Row],[Column17]]="maharashtra",Table2[[#This Row],[Column15]],0)</f>
        <v>0</v>
      </c>
      <c r="BE273" s="8">
        <f ca="1">IF(Table2[[#This Row],[Column17]]="telangana",Table2[[#This Row],[Column15]],0)</f>
        <v>0</v>
      </c>
      <c r="BF273" s="8">
        <f ca="1">IF(Table2[[#This Row],[Column17]]="delhi",Table2[[#This Row],[Column15]],0)</f>
        <v>0</v>
      </c>
      <c r="BG273" s="8">
        <f ca="1">IF(Table2[[#This Row],[Column17]]="goa",Table2[[#This Row],[Column15]],0)</f>
        <v>0</v>
      </c>
      <c r="BH273" s="8">
        <f ca="1">IF(Table2[[#This Row],[Column17]]="kolkata",Table2[[#This Row],[Column15]],0)</f>
        <v>0</v>
      </c>
      <c r="BI273" s="8">
        <f ca="1">IF(Table2[[#This Row],[Column17]]="patna",Table2[[#This Row],[Column15]],0)</f>
        <v>0</v>
      </c>
      <c r="BJ273" s="8">
        <f ca="1">IF(Table2[[#This Row],[Column17]]="simultala",Table2[[#This Row],[Column15]],0)</f>
        <v>0</v>
      </c>
      <c r="BK273" s="8">
        <f ca="1">IF(Table2[[#This Row],[Column17]]="panji",Table2[[#This Row],[Column15]],0)</f>
        <v>0</v>
      </c>
      <c r="BL273" s="8">
        <f ca="1">IF(Table2[[#This Row],[Column17]]="bangalore",Table2[[#This Row],[Column15]],0)</f>
        <v>0</v>
      </c>
      <c r="BM273" s="8">
        <f ca="1">IF(Table2[[#This Row],[Column17]]="florida",Table2[[#This Row],[Column15]],0)</f>
        <v>68100</v>
      </c>
      <c r="BN273" s="8">
        <f ca="1">IF(Table2[[#This Row],[Column17]]="valmikinagar",Table2[[#This Row],[Column15]],0)</f>
        <v>0</v>
      </c>
      <c r="BO273" s="9">
        <f ca="1">IF(Table2[[#This Row],[Column17]]="gopalganj",Table2[[#This Row],[Column15]],0)</f>
        <v>0</v>
      </c>
      <c r="BP273" s="7">
        <f ca="1">IF(Table2[[#This Row],[Column4]]="teaching",Table2[[#This Row],[Column15]],0)</f>
        <v>0</v>
      </c>
      <c r="BQ273" s="8">
        <f ca="1">IF(Table2[[#This Row],[Column4]]="health",Table2[[#This Row],[Column15]],0)</f>
        <v>0</v>
      </c>
      <c r="BR273" s="8">
        <f ca="1">IF(Table2[[#This Row],[Column4]]="agriculture",Table2[[#This Row],[Column15]],0)</f>
        <v>0</v>
      </c>
      <c r="BS273" s="8">
        <f ca="1">IF(Table2[[#This Row],[Column4]]="IT",Table2[[#This Row],[Column15]],0)</f>
        <v>0</v>
      </c>
      <c r="BT273" s="8">
        <f ca="1">IF(Table2[[#This Row],[Column4]]="construction",Table2[[#This Row],[Column15]],0)</f>
        <v>0</v>
      </c>
      <c r="BU273" s="9">
        <f ca="1">IF(Table2[[#This Row],[Column4]]="General work",Table2[[#This Row],[Column15]],0)</f>
        <v>0</v>
      </c>
      <c r="BV273" s="19">
        <f ca="1">IF(Table2[[#This Row],[Column27]]&gt;Table2[[#This Row],[Column15]],1,0)</f>
        <v>1</v>
      </c>
      <c r="CC273" s="19">
        <f ca="1">IF(Table2[[#This Row],[Column28]]&gt;$CD$6,Table2[[#This Row],[Column2]],0)</f>
        <v>27</v>
      </c>
    </row>
    <row r="274" spans="2:81" x14ac:dyDescent="0.35">
      <c r="B274">
        <f t="shared" ca="1" si="79"/>
        <v>1</v>
      </c>
      <c r="C274" t="str">
        <f ca="1">IF(B273=1,"men","women")</f>
        <v>women</v>
      </c>
      <c r="D274">
        <f t="shared" ca="1" si="81"/>
        <v>29</v>
      </c>
      <c r="E274">
        <f t="shared" ca="1" si="82"/>
        <v>3</v>
      </c>
      <c r="F274" t="str">
        <f ca="1">VLOOKUP(E274,$K$4:$L$10,2)</f>
        <v>teaching</v>
      </c>
      <c r="G274">
        <f t="shared" ca="1" si="83"/>
        <v>3</v>
      </c>
      <c r="H274" t="str">
        <f ca="1">VLOOKUP(G274,$N$4:$O$9,2)</f>
        <v>university</v>
      </c>
      <c r="I274">
        <f t="shared" ca="1" si="84"/>
        <v>4</v>
      </c>
      <c r="J274">
        <f t="shared" ca="1" si="80"/>
        <v>1</v>
      </c>
      <c r="Q274">
        <f t="shared" ca="1" si="85"/>
        <v>88861</v>
      </c>
      <c r="R274">
        <f t="shared" ca="1" si="86"/>
        <v>6</v>
      </c>
      <c r="S274" t="str">
        <f ca="1">VLOOKUP(R274,$Y$7:$Z$20,2)</f>
        <v>goa</v>
      </c>
      <c r="T274">
        <f t="shared" ca="1" si="72"/>
        <v>266583</v>
      </c>
      <c r="U274">
        <f t="shared" ca="1" si="87"/>
        <v>14268.076280176834</v>
      </c>
      <c r="V274">
        <f t="shared" ca="1" si="73"/>
        <v>59012.608977507458</v>
      </c>
      <c r="W274">
        <f t="shared" ca="1" si="88"/>
        <v>11482</v>
      </c>
      <c r="X274">
        <f t="shared" ca="1" si="74"/>
        <v>91839.945769834507</v>
      </c>
      <c r="AA274">
        <f t="shared" ca="1" si="75"/>
        <v>72755.50274368067</v>
      </c>
      <c r="AB274">
        <f t="shared" ca="1" si="76"/>
        <v>398351.11172118812</v>
      </c>
      <c r="AC274">
        <f t="shared" ca="1" si="77"/>
        <v>117590.02205001135</v>
      </c>
      <c r="AD274">
        <f t="shared" ca="1" si="78"/>
        <v>280761.08967117674</v>
      </c>
      <c r="AF274" s="7">
        <f ca="1">IF(Table2[[#This Row],[Column1]]="men",1,0)</f>
        <v>0</v>
      </c>
      <c r="AG274" s="8">
        <f ca="1">IF(Table2[[#This Row],[Column1]]="women",1,0)</f>
        <v>1</v>
      </c>
      <c r="AH274" s="8"/>
      <c r="AI274" s="8"/>
      <c r="AJ274" s="9"/>
      <c r="AM274" s="7">
        <f ca="1">IF(Table2[[#This Row],[Column4]]="teaching",1,0)</f>
        <v>1</v>
      </c>
      <c r="AN274" s="8">
        <f ca="1">IF(Table2[[#This Row],[Column4]]="health",1,0)</f>
        <v>0</v>
      </c>
      <c r="AO274" s="8">
        <f ca="1">IF(Table2[[#This Row],[Column4]]="agriculture",1,0)</f>
        <v>0</v>
      </c>
      <c r="AP274" s="8">
        <f ca="1">IF(Table2[[#This Row],[Column4]]="IT",1,0)</f>
        <v>0</v>
      </c>
      <c r="AQ274" s="8">
        <f ca="1">IF(Table2[[#This Row],[Column4]]="construction",1,0)</f>
        <v>0</v>
      </c>
      <c r="AR274" s="8">
        <f ca="1">IF(Table2[[#This Row],[Column4]]="General work",1,0)</f>
        <v>0</v>
      </c>
      <c r="AS274" s="9"/>
      <c r="AU274" s="17">
        <f ca="1">Table2[[#This Row],[Column20]]/Table2[[#This Row],[Column8]]</f>
        <v>59012.608977507458</v>
      </c>
      <c r="AW274" s="19">
        <f ca="1">IF(Table2[[#This Row],[Column27]]&gt;$AX$7,1,0)</f>
        <v>1</v>
      </c>
      <c r="AY274" s="21">
        <f ca="1">Table2[[#This Row],[Column19]]/Table2[[#This Row],[Column18]]</f>
        <v>5.3522078602824763E-2</v>
      </c>
      <c r="AZ274" s="7">
        <f t="shared" ca="1" si="89"/>
        <v>1</v>
      </c>
      <c r="BA274" s="8"/>
      <c r="BB274" s="7">
        <f ca="1">IF(Table2[[#This Row],[Column17]]="bihar",Table2[[#This Row],[Column15]],0)</f>
        <v>0</v>
      </c>
      <c r="BC274" s="8">
        <f ca="1">IF(Table2[[#This Row],[Column17]]="UP",Table2[[#This Row],[Column15]],0)</f>
        <v>0</v>
      </c>
      <c r="BD274" s="8">
        <f ca="1">IF(Table2[[#This Row],[Column17]]="maharashtra",Table2[[#This Row],[Column15]],0)</f>
        <v>0</v>
      </c>
      <c r="BE274" s="8">
        <f ca="1">IF(Table2[[#This Row],[Column17]]="telangana",Table2[[#This Row],[Column15]],0)</f>
        <v>0</v>
      </c>
      <c r="BF274" s="8">
        <f ca="1">IF(Table2[[#This Row],[Column17]]="delhi",Table2[[#This Row],[Column15]],0)</f>
        <v>0</v>
      </c>
      <c r="BG274" s="8">
        <f ca="1">IF(Table2[[#This Row],[Column17]]="goa",Table2[[#This Row],[Column15]],0)</f>
        <v>88861</v>
      </c>
      <c r="BH274" s="8">
        <f ca="1">IF(Table2[[#This Row],[Column17]]="kolkata",Table2[[#This Row],[Column15]],0)</f>
        <v>0</v>
      </c>
      <c r="BI274" s="8">
        <f ca="1">IF(Table2[[#This Row],[Column17]]="patna",Table2[[#This Row],[Column15]],0)</f>
        <v>0</v>
      </c>
      <c r="BJ274" s="8">
        <f ca="1">IF(Table2[[#This Row],[Column17]]="simultala",Table2[[#This Row],[Column15]],0)</f>
        <v>0</v>
      </c>
      <c r="BK274" s="8">
        <f ca="1">IF(Table2[[#This Row],[Column17]]="panji",Table2[[#This Row],[Column15]],0)</f>
        <v>0</v>
      </c>
      <c r="BL274" s="8">
        <f ca="1">IF(Table2[[#This Row],[Column17]]="bangalore",Table2[[#This Row],[Column15]],0)</f>
        <v>0</v>
      </c>
      <c r="BM274" s="8">
        <f ca="1">IF(Table2[[#This Row],[Column17]]="florida",Table2[[#This Row],[Column15]],0)</f>
        <v>0</v>
      </c>
      <c r="BN274" s="8">
        <f ca="1">IF(Table2[[#This Row],[Column17]]="valmikinagar",Table2[[#This Row],[Column15]],0)</f>
        <v>0</v>
      </c>
      <c r="BO274" s="9">
        <f ca="1">IF(Table2[[#This Row],[Column17]]="gopalganj",Table2[[#This Row],[Column15]],0)</f>
        <v>0</v>
      </c>
      <c r="BP274" s="7">
        <f ca="1">IF(Table2[[#This Row],[Column4]]="teaching",Table2[[#This Row],[Column15]],0)</f>
        <v>88861</v>
      </c>
      <c r="BQ274" s="8">
        <f ca="1">IF(Table2[[#This Row],[Column4]]="health",Table2[[#This Row],[Column15]],0)</f>
        <v>0</v>
      </c>
      <c r="BR274" s="8">
        <f ca="1">IF(Table2[[#This Row],[Column4]]="agriculture",Table2[[#This Row],[Column15]],0)</f>
        <v>0</v>
      </c>
      <c r="BS274" s="8">
        <f ca="1">IF(Table2[[#This Row],[Column4]]="IT",Table2[[#This Row],[Column15]],0)</f>
        <v>0</v>
      </c>
      <c r="BT274" s="8">
        <f ca="1">IF(Table2[[#This Row],[Column4]]="construction",Table2[[#This Row],[Column15]],0)</f>
        <v>0</v>
      </c>
      <c r="BU274" s="9">
        <f ca="1">IF(Table2[[#This Row],[Column4]]="General work",Table2[[#This Row],[Column15]],0)</f>
        <v>0</v>
      </c>
      <c r="BV274" s="19">
        <f ca="1">IF(Table2[[#This Row],[Column27]]&gt;Table2[[#This Row],[Column15]],1,0)</f>
        <v>1</v>
      </c>
      <c r="CC274" s="19">
        <f ca="1">IF(Table2[[#This Row],[Column28]]&gt;$CD$6,Table2[[#This Row],[Column2]],0)</f>
        <v>29</v>
      </c>
    </row>
    <row r="275" spans="2:81" x14ac:dyDescent="0.35">
      <c r="B275">
        <f t="shared" ca="1" si="79"/>
        <v>2</v>
      </c>
      <c r="C275" t="str">
        <f ca="1">IF(B274=1,"men","women")</f>
        <v>men</v>
      </c>
      <c r="D275">
        <f t="shared" ca="1" si="81"/>
        <v>32</v>
      </c>
      <c r="E275">
        <f t="shared" ca="1" si="82"/>
        <v>6</v>
      </c>
      <c r="F275" t="str">
        <f ca="1">VLOOKUP(E275,$K$4:$L$10,2)</f>
        <v>agriculture</v>
      </c>
      <c r="G275">
        <f t="shared" ca="1" si="83"/>
        <v>1</v>
      </c>
      <c r="H275" t="str">
        <f ca="1">VLOOKUP(G275,$N$4:$O$9,2)</f>
        <v>high school</v>
      </c>
      <c r="I275">
        <f t="shared" ca="1" si="84"/>
        <v>0</v>
      </c>
      <c r="J275">
        <f t="shared" ca="1" si="80"/>
        <v>1</v>
      </c>
      <c r="Q275">
        <f t="shared" ca="1" si="85"/>
        <v>74215</v>
      </c>
      <c r="R275">
        <f t="shared" ca="1" si="86"/>
        <v>8</v>
      </c>
      <c r="S275" t="str">
        <f ca="1">VLOOKUP(R275,$Y$7:$Z$20,2)</f>
        <v>patna</v>
      </c>
      <c r="T275">
        <f t="shared" ca="1" si="72"/>
        <v>296860</v>
      </c>
      <c r="U275">
        <f t="shared" ca="1" si="87"/>
        <v>196716.26090234506</v>
      </c>
      <c r="V275">
        <f t="shared" ca="1" si="73"/>
        <v>43835.75424804401</v>
      </c>
      <c r="W275">
        <f t="shared" ca="1" si="88"/>
        <v>35956</v>
      </c>
      <c r="X275">
        <f t="shared" ca="1" si="74"/>
        <v>109791.4368520897</v>
      </c>
      <c r="AA275">
        <f t="shared" ca="1" si="75"/>
        <v>47069.306227488923</v>
      </c>
      <c r="AB275">
        <f t="shared" ca="1" si="76"/>
        <v>387765.0604755329</v>
      </c>
      <c r="AC275">
        <f t="shared" ca="1" si="77"/>
        <v>342463.69775443478</v>
      </c>
      <c r="AD275">
        <f t="shared" ca="1" si="78"/>
        <v>45301.362721098121</v>
      </c>
      <c r="AF275" s="7">
        <f ca="1">IF(Table2[[#This Row],[Column1]]="men",1,0)</f>
        <v>1</v>
      </c>
      <c r="AG275" s="8">
        <f ca="1">IF(Table2[[#This Row],[Column1]]="women",1,0)</f>
        <v>0</v>
      </c>
      <c r="AH275" s="8"/>
      <c r="AI275" s="8"/>
      <c r="AJ275" s="9"/>
      <c r="AM275" s="7">
        <f ca="1">IF(Table2[[#This Row],[Column4]]="teaching",1,0)</f>
        <v>0</v>
      </c>
      <c r="AN275" s="8">
        <f ca="1">IF(Table2[[#This Row],[Column4]]="health",1,0)</f>
        <v>0</v>
      </c>
      <c r="AO275" s="8">
        <f ca="1">IF(Table2[[#This Row],[Column4]]="agriculture",1,0)</f>
        <v>1</v>
      </c>
      <c r="AP275" s="8">
        <f ca="1">IF(Table2[[#This Row],[Column4]]="IT",1,0)</f>
        <v>0</v>
      </c>
      <c r="AQ275" s="8">
        <f ca="1">IF(Table2[[#This Row],[Column4]]="construction",1,0)</f>
        <v>0</v>
      </c>
      <c r="AR275" s="8">
        <f ca="1">IF(Table2[[#This Row],[Column4]]="General work",1,0)</f>
        <v>0</v>
      </c>
      <c r="AS275" s="9"/>
      <c r="AU275" s="17">
        <f ca="1">Table2[[#This Row],[Column20]]/Table2[[#This Row],[Column8]]</f>
        <v>43835.75424804401</v>
      </c>
      <c r="AW275" s="19">
        <f ca="1">IF(Table2[[#This Row],[Column27]]&gt;$AX$7,1,0)</f>
        <v>1</v>
      </c>
      <c r="AY275" s="21">
        <f ca="1">Table2[[#This Row],[Column19]]/Table2[[#This Row],[Column18]]</f>
        <v>0.66265667621890811</v>
      </c>
      <c r="AZ275" s="7">
        <f t="shared" ca="1" si="89"/>
        <v>0</v>
      </c>
      <c r="BA275" s="8"/>
      <c r="BB275" s="7">
        <f ca="1">IF(Table2[[#This Row],[Column17]]="bihar",Table2[[#This Row],[Column15]],0)</f>
        <v>0</v>
      </c>
      <c r="BC275" s="8">
        <f ca="1">IF(Table2[[#This Row],[Column17]]="UP",Table2[[#This Row],[Column15]],0)</f>
        <v>0</v>
      </c>
      <c r="BD275" s="8">
        <f ca="1">IF(Table2[[#This Row],[Column17]]="maharashtra",Table2[[#This Row],[Column15]],0)</f>
        <v>0</v>
      </c>
      <c r="BE275" s="8">
        <f ca="1">IF(Table2[[#This Row],[Column17]]="telangana",Table2[[#This Row],[Column15]],0)</f>
        <v>0</v>
      </c>
      <c r="BF275" s="8">
        <f ca="1">IF(Table2[[#This Row],[Column17]]="delhi",Table2[[#This Row],[Column15]],0)</f>
        <v>0</v>
      </c>
      <c r="BG275" s="8">
        <f ca="1">IF(Table2[[#This Row],[Column17]]="goa",Table2[[#This Row],[Column15]],0)</f>
        <v>0</v>
      </c>
      <c r="BH275" s="8">
        <f ca="1">IF(Table2[[#This Row],[Column17]]="kolkata",Table2[[#This Row],[Column15]],0)</f>
        <v>0</v>
      </c>
      <c r="BI275" s="8">
        <f ca="1">IF(Table2[[#This Row],[Column17]]="patna",Table2[[#This Row],[Column15]],0)</f>
        <v>74215</v>
      </c>
      <c r="BJ275" s="8">
        <f ca="1">IF(Table2[[#This Row],[Column17]]="simultala",Table2[[#This Row],[Column15]],0)</f>
        <v>0</v>
      </c>
      <c r="BK275" s="8">
        <f ca="1">IF(Table2[[#This Row],[Column17]]="panji",Table2[[#This Row],[Column15]],0)</f>
        <v>0</v>
      </c>
      <c r="BL275" s="8">
        <f ca="1">IF(Table2[[#This Row],[Column17]]="bangalore",Table2[[#This Row],[Column15]],0)</f>
        <v>0</v>
      </c>
      <c r="BM275" s="8">
        <f ca="1">IF(Table2[[#This Row],[Column17]]="florida",Table2[[#This Row],[Column15]],0)</f>
        <v>0</v>
      </c>
      <c r="BN275" s="8">
        <f ca="1">IF(Table2[[#This Row],[Column17]]="valmikinagar",Table2[[#This Row],[Column15]],0)</f>
        <v>0</v>
      </c>
      <c r="BO275" s="9">
        <f ca="1">IF(Table2[[#This Row],[Column17]]="gopalganj",Table2[[#This Row],[Column15]],0)</f>
        <v>0</v>
      </c>
      <c r="BP275" s="7">
        <f ca="1">IF(Table2[[#This Row],[Column4]]="teaching",Table2[[#This Row],[Column15]],0)</f>
        <v>0</v>
      </c>
      <c r="BQ275" s="8">
        <f ca="1">IF(Table2[[#This Row],[Column4]]="health",Table2[[#This Row],[Column15]],0)</f>
        <v>0</v>
      </c>
      <c r="BR275" s="8">
        <f ca="1">IF(Table2[[#This Row],[Column4]]="agriculture",Table2[[#This Row],[Column15]],0)</f>
        <v>74215</v>
      </c>
      <c r="BS275" s="8">
        <f ca="1">IF(Table2[[#This Row],[Column4]]="IT",Table2[[#This Row],[Column15]],0)</f>
        <v>0</v>
      </c>
      <c r="BT275" s="8">
        <f ca="1">IF(Table2[[#This Row],[Column4]]="construction",Table2[[#This Row],[Column15]],0)</f>
        <v>0</v>
      </c>
      <c r="BU275" s="9">
        <f ca="1">IF(Table2[[#This Row],[Column4]]="General work",Table2[[#This Row],[Column15]],0)</f>
        <v>0</v>
      </c>
      <c r="BV275" s="19">
        <f ca="1">IF(Table2[[#This Row],[Column27]]&gt;Table2[[#This Row],[Column15]],1,0)</f>
        <v>1</v>
      </c>
      <c r="CC275" s="19">
        <f ca="1">IF(Table2[[#This Row],[Column28]]&gt;$CD$6,Table2[[#This Row],[Column2]],0)</f>
        <v>32</v>
      </c>
    </row>
    <row r="276" spans="2:81" x14ac:dyDescent="0.35">
      <c r="B276">
        <f t="shared" ca="1" si="79"/>
        <v>1</v>
      </c>
      <c r="C276" t="str">
        <f ca="1">IF(B275=1,"men","women")</f>
        <v>women</v>
      </c>
      <c r="D276">
        <f t="shared" ca="1" si="81"/>
        <v>41</v>
      </c>
      <c r="E276">
        <f t="shared" ca="1" si="82"/>
        <v>3</v>
      </c>
      <c r="F276" t="str">
        <f ca="1">VLOOKUP(E276,$K$4:$L$10,2)</f>
        <v>teaching</v>
      </c>
      <c r="G276">
        <f t="shared" ca="1" si="83"/>
        <v>1</v>
      </c>
      <c r="H276" t="str">
        <f ca="1">VLOOKUP(G276,$N$4:$O$9,2)</f>
        <v>high school</v>
      </c>
      <c r="I276">
        <f t="shared" ca="1" si="84"/>
        <v>0</v>
      </c>
      <c r="J276">
        <f t="shared" ca="1" si="80"/>
        <v>2</v>
      </c>
      <c r="Q276">
        <f t="shared" ca="1" si="85"/>
        <v>29227</v>
      </c>
      <c r="R276">
        <f t="shared" ca="1" si="86"/>
        <v>4</v>
      </c>
      <c r="S276" t="str">
        <f ca="1">VLOOKUP(R276,$Y$7:$Z$20,2)</f>
        <v>telangana</v>
      </c>
      <c r="T276">
        <f t="shared" ca="1" si="72"/>
        <v>116908</v>
      </c>
      <c r="U276">
        <f t="shared" ca="1" si="87"/>
        <v>14693.889353584429</v>
      </c>
      <c r="V276">
        <f t="shared" ca="1" si="73"/>
        <v>46207.511337967342</v>
      </c>
      <c r="W276">
        <f t="shared" ca="1" si="88"/>
        <v>923</v>
      </c>
      <c r="X276">
        <f t="shared" ca="1" si="74"/>
        <v>17135.955103731405</v>
      </c>
      <c r="AA276">
        <f t="shared" ca="1" si="75"/>
        <v>43036.248804679439</v>
      </c>
      <c r="AB276">
        <f t="shared" ca="1" si="76"/>
        <v>206151.76014264679</v>
      </c>
      <c r="AC276">
        <f t="shared" ca="1" si="77"/>
        <v>32752.844457315834</v>
      </c>
      <c r="AD276">
        <f t="shared" ca="1" si="78"/>
        <v>173398.91568533095</v>
      </c>
      <c r="AF276" s="7">
        <f ca="1">IF(Table2[[#This Row],[Column1]]="men",1,0)</f>
        <v>0</v>
      </c>
      <c r="AG276" s="8">
        <f ca="1">IF(Table2[[#This Row],[Column1]]="women",1,0)</f>
        <v>1</v>
      </c>
      <c r="AH276" s="8"/>
      <c r="AI276" s="8"/>
      <c r="AJ276" s="9"/>
      <c r="AM276" s="7">
        <f ca="1">IF(Table2[[#This Row],[Column4]]="teaching",1,0)</f>
        <v>1</v>
      </c>
      <c r="AN276" s="8">
        <f ca="1">IF(Table2[[#This Row],[Column4]]="health",1,0)</f>
        <v>0</v>
      </c>
      <c r="AO276" s="8">
        <f ca="1">IF(Table2[[#This Row],[Column4]]="agriculture",1,0)</f>
        <v>0</v>
      </c>
      <c r="AP276" s="8">
        <f ca="1">IF(Table2[[#This Row],[Column4]]="IT",1,0)</f>
        <v>0</v>
      </c>
      <c r="AQ276" s="8">
        <f ca="1">IF(Table2[[#This Row],[Column4]]="construction",1,0)</f>
        <v>0</v>
      </c>
      <c r="AR276" s="8">
        <f ca="1">IF(Table2[[#This Row],[Column4]]="General work",1,0)</f>
        <v>0</v>
      </c>
      <c r="AS276" s="9"/>
      <c r="AU276" s="17">
        <f ca="1">Table2[[#This Row],[Column20]]/Table2[[#This Row],[Column8]]</f>
        <v>23103.755668983671</v>
      </c>
      <c r="AW276" s="19">
        <f ca="1">IF(Table2[[#This Row],[Column27]]&gt;$AX$7,1,0)</f>
        <v>0</v>
      </c>
      <c r="AY276" s="21">
        <f ca="1">Table2[[#This Row],[Column19]]/Table2[[#This Row],[Column18]]</f>
        <v>0.12568762919205212</v>
      </c>
      <c r="AZ276" s="7">
        <f t="shared" ca="1" si="89"/>
        <v>1</v>
      </c>
      <c r="BA276" s="8"/>
      <c r="BB276" s="7">
        <f ca="1">IF(Table2[[#This Row],[Column17]]="bihar",Table2[[#This Row],[Column15]],0)</f>
        <v>0</v>
      </c>
      <c r="BC276" s="8">
        <f ca="1">IF(Table2[[#This Row],[Column17]]="UP",Table2[[#This Row],[Column15]],0)</f>
        <v>0</v>
      </c>
      <c r="BD276" s="8">
        <f ca="1">IF(Table2[[#This Row],[Column17]]="maharashtra",Table2[[#This Row],[Column15]],0)</f>
        <v>0</v>
      </c>
      <c r="BE276" s="8">
        <f ca="1">IF(Table2[[#This Row],[Column17]]="telangana",Table2[[#This Row],[Column15]],0)</f>
        <v>29227</v>
      </c>
      <c r="BF276" s="8">
        <f ca="1">IF(Table2[[#This Row],[Column17]]="delhi",Table2[[#This Row],[Column15]],0)</f>
        <v>0</v>
      </c>
      <c r="BG276" s="8">
        <f ca="1">IF(Table2[[#This Row],[Column17]]="goa",Table2[[#This Row],[Column15]],0)</f>
        <v>0</v>
      </c>
      <c r="BH276" s="8">
        <f ca="1">IF(Table2[[#This Row],[Column17]]="kolkata",Table2[[#This Row],[Column15]],0)</f>
        <v>0</v>
      </c>
      <c r="BI276" s="8">
        <f ca="1">IF(Table2[[#This Row],[Column17]]="patna",Table2[[#This Row],[Column15]],0)</f>
        <v>0</v>
      </c>
      <c r="BJ276" s="8">
        <f ca="1">IF(Table2[[#This Row],[Column17]]="simultala",Table2[[#This Row],[Column15]],0)</f>
        <v>0</v>
      </c>
      <c r="BK276" s="8">
        <f ca="1">IF(Table2[[#This Row],[Column17]]="panji",Table2[[#This Row],[Column15]],0)</f>
        <v>0</v>
      </c>
      <c r="BL276" s="8">
        <f ca="1">IF(Table2[[#This Row],[Column17]]="bangalore",Table2[[#This Row],[Column15]],0)</f>
        <v>0</v>
      </c>
      <c r="BM276" s="8">
        <f ca="1">IF(Table2[[#This Row],[Column17]]="florida",Table2[[#This Row],[Column15]],0)</f>
        <v>0</v>
      </c>
      <c r="BN276" s="8">
        <f ca="1">IF(Table2[[#This Row],[Column17]]="valmikinagar",Table2[[#This Row],[Column15]],0)</f>
        <v>0</v>
      </c>
      <c r="BO276" s="9">
        <f ca="1">IF(Table2[[#This Row],[Column17]]="gopalganj",Table2[[#This Row],[Column15]],0)</f>
        <v>0</v>
      </c>
      <c r="BP276" s="7">
        <f ca="1">IF(Table2[[#This Row],[Column4]]="teaching",Table2[[#This Row],[Column15]],0)</f>
        <v>29227</v>
      </c>
      <c r="BQ276" s="8">
        <f ca="1">IF(Table2[[#This Row],[Column4]]="health",Table2[[#This Row],[Column15]],0)</f>
        <v>0</v>
      </c>
      <c r="BR276" s="8">
        <f ca="1">IF(Table2[[#This Row],[Column4]]="agriculture",Table2[[#This Row],[Column15]],0)</f>
        <v>0</v>
      </c>
      <c r="BS276" s="8">
        <f ca="1">IF(Table2[[#This Row],[Column4]]="IT",Table2[[#This Row],[Column15]],0)</f>
        <v>0</v>
      </c>
      <c r="BT276" s="8">
        <f ca="1">IF(Table2[[#This Row],[Column4]]="construction",Table2[[#This Row],[Column15]],0)</f>
        <v>0</v>
      </c>
      <c r="BU276" s="9">
        <f ca="1">IF(Table2[[#This Row],[Column4]]="General work",Table2[[#This Row],[Column15]],0)</f>
        <v>0</v>
      </c>
      <c r="BV276" s="19">
        <f ca="1">IF(Table2[[#This Row],[Column27]]&gt;Table2[[#This Row],[Column15]],1,0)</f>
        <v>1</v>
      </c>
      <c r="CC276" s="19">
        <f ca="1">IF(Table2[[#This Row],[Column28]]&gt;$CD$6,Table2[[#This Row],[Column2]],0)</f>
        <v>41</v>
      </c>
    </row>
    <row r="277" spans="2:81" x14ac:dyDescent="0.35">
      <c r="B277">
        <f t="shared" ca="1" si="79"/>
        <v>1</v>
      </c>
      <c r="C277" t="str">
        <f ca="1">IF(B276=1,"men","women")</f>
        <v>men</v>
      </c>
      <c r="D277">
        <f t="shared" ca="1" si="81"/>
        <v>37</v>
      </c>
      <c r="E277">
        <f t="shared" ca="1" si="82"/>
        <v>2</v>
      </c>
      <c r="F277" t="str">
        <f ca="1">VLOOKUP(E277,$K$4:$L$10,2)</f>
        <v>construction</v>
      </c>
      <c r="G277">
        <f t="shared" ca="1" si="83"/>
        <v>1</v>
      </c>
      <c r="H277" t="str">
        <f ca="1">VLOOKUP(G277,$N$4:$O$9,2)</f>
        <v>high school</v>
      </c>
      <c r="I277">
        <f t="shared" ca="1" si="84"/>
        <v>3</v>
      </c>
      <c r="J277">
        <f t="shared" ca="1" si="80"/>
        <v>3</v>
      </c>
      <c r="Q277">
        <f t="shared" ca="1" si="85"/>
        <v>42133</v>
      </c>
      <c r="R277">
        <f t="shared" ca="1" si="86"/>
        <v>2</v>
      </c>
      <c r="S277" t="str">
        <f ca="1">VLOOKUP(R277,$Y$7:$Z$20,2)</f>
        <v>up</v>
      </c>
      <c r="T277">
        <f t="shared" ca="1" si="72"/>
        <v>210665</v>
      </c>
      <c r="U277">
        <f t="shared" ca="1" si="87"/>
        <v>143134.13680086035</v>
      </c>
      <c r="V277">
        <f t="shared" ca="1" si="73"/>
        <v>19392.731019266739</v>
      </c>
      <c r="W277">
        <f t="shared" ca="1" si="88"/>
        <v>894</v>
      </c>
      <c r="X277">
        <f t="shared" ca="1" si="74"/>
        <v>22747.073536507596</v>
      </c>
      <c r="AA277">
        <f t="shared" ca="1" si="75"/>
        <v>22688.925900095492</v>
      </c>
      <c r="AB277">
        <f t="shared" ca="1" si="76"/>
        <v>252746.65691936223</v>
      </c>
      <c r="AC277">
        <f t="shared" ca="1" si="77"/>
        <v>166775.21033736796</v>
      </c>
      <c r="AD277">
        <f t="shared" ca="1" si="78"/>
        <v>85971.446581994271</v>
      </c>
      <c r="AF277" s="7">
        <f ca="1">IF(Table2[[#This Row],[Column1]]="men",1,0)</f>
        <v>1</v>
      </c>
      <c r="AG277" s="8">
        <f ca="1">IF(Table2[[#This Row],[Column1]]="women",1,0)</f>
        <v>0</v>
      </c>
      <c r="AH277" s="8"/>
      <c r="AI277" s="8"/>
      <c r="AJ277" s="9"/>
      <c r="AM277" s="7">
        <f ca="1">IF(Table2[[#This Row],[Column4]]="teaching",1,0)</f>
        <v>0</v>
      </c>
      <c r="AN277" s="8">
        <f ca="1">IF(Table2[[#This Row],[Column4]]="health",1,0)</f>
        <v>0</v>
      </c>
      <c r="AO277" s="8">
        <f ca="1">IF(Table2[[#This Row],[Column4]]="agriculture",1,0)</f>
        <v>0</v>
      </c>
      <c r="AP277" s="8">
        <f ca="1">IF(Table2[[#This Row],[Column4]]="IT",1,0)</f>
        <v>0</v>
      </c>
      <c r="AQ277" s="8">
        <f ca="1">IF(Table2[[#This Row],[Column4]]="construction",1,0)</f>
        <v>1</v>
      </c>
      <c r="AR277" s="8">
        <f ca="1">IF(Table2[[#This Row],[Column4]]="General work",1,0)</f>
        <v>0</v>
      </c>
      <c r="AS277" s="9"/>
      <c r="AU277" s="17">
        <f ca="1">Table2[[#This Row],[Column20]]/Table2[[#This Row],[Column8]]</f>
        <v>6464.2436730889131</v>
      </c>
      <c r="AW277" s="19">
        <f ca="1">IF(Table2[[#This Row],[Column27]]&gt;$AX$7,1,0)</f>
        <v>1</v>
      </c>
      <c r="AY277" s="21">
        <f ca="1">Table2[[#This Row],[Column19]]/Table2[[#This Row],[Column18]]</f>
        <v>0.67943956898801583</v>
      </c>
      <c r="AZ277" s="7">
        <f t="shared" ca="1" si="89"/>
        <v>0</v>
      </c>
      <c r="BA277" s="8"/>
      <c r="BB277" s="7">
        <f ca="1">IF(Table2[[#This Row],[Column17]]="bihar",Table2[[#This Row],[Column15]],0)</f>
        <v>0</v>
      </c>
      <c r="BC277" s="8">
        <f ca="1">IF(Table2[[#This Row],[Column17]]="UP",Table2[[#This Row],[Column15]],0)</f>
        <v>42133</v>
      </c>
      <c r="BD277" s="8">
        <f ca="1">IF(Table2[[#This Row],[Column17]]="maharashtra",Table2[[#This Row],[Column15]],0)</f>
        <v>0</v>
      </c>
      <c r="BE277" s="8">
        <f ca="1">IF(Table2[[#This Row],[Column17]]="telangana",Table2[[#This Row],[Column15]],0)</f>
        <v>0</v>
      </c>
      <c r="BF277" s="8">
        <f ca="1">IF(Table2[[#This Row],[Column17]]="delhi",Table2[[#This Row],[Column15]],0)</f>
        <v>0</v>
      </c>
      <c r="BG277" s="8">
        <f ca="1">IF(Table2[[#This Row],[Column17]]="goa",Table2[[#This Row],[Column15]],0)</f>
        <v>0</v>
      </c>
      <c r="BH277" s="8">
        <f ca="1">IF(Table2[[#This Row],[Column17]]="kolkata",Table2[[#This Row],[Column15]],0)</f>
        <v>0</v>
      </c>
      <c r="BI277" s="8">
        <f ca="1">IF(Table2[[#This Row],[Column17]]="patna",Table2[[#This Row],[Column15]],0)</f>
        <v>0</v>
      </c>
      <c r="BJ277" s="8">
        <f ca="1">IF(Table2[[#This Row],[Column17]]="simultala",Table2[[#This Row],[Column15]],0)</f>
        <v>0</v>
      </c>
      <c r="BK277" s="8">
        <f ca="1">IF(Table2[[#This Row],[Column17]]="panji",Table2[[#This Row],[Column15]],0)</f>
        <v>0</v>
      </c>
      <c r="BL277" s="8">
        <f ca="1">IF(Table2[[#This Row],[Column17]]="bangalore",Table2[[#This Row],[Column15]],0)</f>
        <v>0</v>
      </c>
      <c r="BM277" s="8">
        <f ca="1">IF(Table2[[#This Row],[Column17]]="florida",Table2[[#This Row],[Column15]],0)</f>
        <v>0</v>
      </c>
      <c r="BN277" s="8">
        <f ca="1">IF(Table2[[#This Row],[Column17]]="valmikinagar",Table2[[#This Row],[Column15]],0)</f>
        <v>0</v>
      </c>
      <c r="BO277" s="9">
        <f ca="1">IF(Table2[[#This Row],[Column17]]="gopalganj",Table2[[#This Row],[Column15]],0)</f>
        <v>0</v>
      </c>
      <c r="BP277" s="7">
        <f ca="1">IF(Table2[[#This Row],[Column4]]="teaching",Table2[[#This Row],[Column15]],0)</f>
        <v>0</v>
      </c>
      <c r="BQ277" s="8">
        <f ca="1">IF(Table2[[#This Row],[Column4]]="health",Table2[[#This Row],[Column15]],0)</f>
        <v>0</v>
      </c>
      <c r="BR277" s="8">
        <f ca="1">IF(Table2[[#This Row],[Column4]]="agriculture",Table2[[#This Row],[Column15]],0)</f>
        <v>0</v>
      </c>
      <c r="BS277" s="8">
        <f ca="1">IF(Table2[[#This Row],[Column4]]="IT",Table2[[#This Row],[Column15]],0)</f>
        <v>0</v>
      </c>
      <c r="BT277" s="8">
        <f ca="1">IF(Table2[[#This Row],[Column4]]="construction",Table2[[#This Row],[Column15]],0)</f>
        <v>42133</v>
      </c>
      <c r="BU277" s="9">
        <f ca="1">IF(Table2[[#This Row],[Column4]]="General work",Table2[[#This Row],[Column15]],0)</f>
        <v>0</v>
      </c>
      <c r="BV277" s="19">
        <f ca="1">IF(Table2[[#This Row],[Column27]]&gt;Table2[[#This Row],[Column15]],1,0)</f>
        <v>1</v>
      </c>
      <c r="CC277" s="19">
        <f ca="1">IF(Table2[[#This Row],[Column28]]&gt;$CD$6,Table2[[#This Row],[Column2]],0)</f>
        <v>37</v>
      </c>
    </row>
    <row r="278" spans="2:81" x14ac:dyDescent="0.35">
      <c r="B278">
        <f t="shared" ca="1" si="79"/>
        <v>2</v>
      </c>
      <c r="C278" t="str">
        <f ca="1">IF(B277=1,"men","women")</f>
        <v>men</v>
      </c>
      <c r="D278">
        <f t="shared" ca="1" si="81"/>
        <v>35</v>
      </c>
      <c r="E278">
        <f t="shared" ca="1" si="82"/>
        <v>6</v>
      </c>
      <c r="F278" t="str">
        <f ca="1">VLOOKUP(E278,$K$4:$L$10,2)</f>
        <v>agriculture</v>
      </c>
      <c r="G278">
        <f t="shared" ca="1" si="83"/>
        <v>4</v>
      </c>
      <c r="H278" t="str">
        <f ca="1">VLOOKUP(G278,$N$4:$O$9,2)</f>
        <v>technical</v>
      </c>
      <c r="I278">
        <f t="shared" ca="1" si="84"/>
        <v>0</v>
      </c>
      <c r="J278">
        <f t="shared" ca="1" si="80"/>
        <v>1</v>
      </c>
      <c r="Q278">
        <f t="shared" ca="1" si="85"/>
        <v>77658</v>
      </c>
      <c r="R278">
        <f t="shared" ca="1" si="86"/>
        <v>14</v>
      </c>
      <c r="S278" t="str">
        <f ca="1">VLOOKUP(R278,$Y$7:$Z$20,2)</f>
        <v>gopalganj</v>
      </c>
      <c r="T278">
        <f t="shared" ca="1" si="72"/>
        <v>310632</v>
      </c>
      <c r="U278">
        <f t="shared" ca="1" si="87"/>
        <v>144481.81379610748</v>
      </c>
      <c r="V278">
        <f t="shared" ca="1" si="73"/>
        <v>59365.789399646172</v>
      </c>
      <c r="W278">
        <f t="shared" ca="1" si="88"/>
        <v>24001</v>
      </c>
      <c r="X278">
        <f t="shared" ca="1" si="74"/>
        <v>88116.653087516912</v>
      </c>
      <c r="AA278">
        <f t="shared" ca="1" si="75"/>
        <v>4456.3300144731566</v>
      </c>
      <c r="AB278">
        <f t="shared" ca="1" si="76"/>
        <v>374454.11941411934</v>
      </c>
      <c r="AC278">
        <f t="shared" ca="1" si="77"/>
        <v>256599.46688362438</v>
      </c>
      <c r="AD278">
        <f t="shared" ca="1" si="78"/>
        <v>117854.65253049496</v>
      </c>
      <c r="AF278" s="7">
        <f ca="1">IF(Table2[[#This Row],[Column1]]="men",1,0)</f>
        <v>1</v>
      </c>
      <c r="AG278" s="8">
        <f ca="1">IF(Table2[[#This Row],[Column1]]="women",1,0)</f>
        <v>0</v>
      </c>
      <c r="AH278" s="8"/>
      <c r="AI278" s="8"/>
      <c r="AJ278" s="9"/>
      <c r="AM278" s="7">
        <f ca="1">IF(Table2[[#This Row],[Column4]]="teaching",1,0)</f>
        <v>0</v>
      </c>
      <c r="AN278" s="8">
        <f ca="1">IF(Table2[[#This Row],[Column4]]="health",1,0)</f>
        <v>0</v>
      </c>
      <c r="AO278" s="8">
        <f ca="1">IF(Table2[[#This Row],[Column4]]="agriculture",1,0)</f>
        <v>1</v>
      </c>
      <c r="AP278" s="8">
        <f ca="1">IF(Table2[[#This Row],[Column4]]="IT",1,0)</f>
        <v>0</v>
      </c>
      <c r="AQ278" s="8">
        <f ca="1">IF(Table2[[#This Row],[Column4]]="construction",1,0)</f>
        <v>0</v>
      </c>
      <c r="AR278" s="8">
        <f ca="1">IF(Table2[[#This Row],[Column4]]="General work",1,0)</f>
        <v>0</v>
      </c>
      <c r="AS278" s="9"/>
      <c r="AU278" s="17">
        <f ca="1">Table2[[#This Row],[Column20]]/Table2[[#This Row],[Column8]]</f>
        <v>59365.789399646172</v>
      </c>
      <c r="AW278" s="19">
        <f ca="1">IF(Table2[[#This Row],[Column27]]&gt;$AX$7,1,0)</f>
        <v>1</v>
      </c>
      <c r="AY278" s="21">
        <f ca="1">Table2[[#This Row],[Column19]]/Table2[[#This Row],[Column18]]</f>
        <v>0.46512211812082299</v>
      </c>
      <c r="AZ278" s="7">
        <f t="shared" ca="1" si="89"/>
        <v>0</v>
      </c>
      <c r="BA278" s="8"/>
      <c r="BB278" s="7">
        <f ca="1">IF(Table2[[#This Row],[Column17]]="bihar",Table2[[#This Row],[Column15]],0)</f>
        <v>0</v>
      </c>
      <c r="BC278" s="8">
        <f ca="1">IF(Table2[[#This Row],[Column17]]="UP",Table2[[#This Row],[Column15]],0)</f>
        <v>0</v>
      </c>
      <c r="BD278" s="8">
        <f ca="1">IF(Table2[[#This Row],[Column17]]="maharashtra",Table2[[#This Row],[Column15]],0)</f>
        <v>0</v>
      </c>
      <c r="BE278" s="8">
        <f ca="1">IF(Table2[[#This Row],[Column17]]="telangana",Table2[[#This Row],[Column15]],0)</f>
        <v>0</v>
      </c>
      <c r="BF278" s="8">
        <f ca="1">IF(Table2[[#This Row],[Column17]]="delhi",Table2[[#This Row],[Column15]],0)</f>
        <v>0</v>
      </c>
      <c r="BG278" s="8">
        <f ca="1">IF(Table2[[#This Row],[Column17]]="goa",Table2[[#This Row],[Column15]],0)</f>
        <v>0</v>
      </c>
      <c r="BH278" s="8">
        <f ca="1">IF(Table2[[#This Row],[Column17]]="kolkata",Table2[[#This Row],[Column15]],0)</f>
        <v>0</v>
      </c>
      <c r="BI278" s="8">
        <f ca="1">IF(Table2[[#This Row],[Column17]]="patna",Table2[[#This Row],[Column15]],0)</f>
        <v>0</v>
      </c>
      <c r="BJ278" s="8">
        <f ca="1">IF(Table2[[#This Row],[Column17]]="simultala",Table2[[#This Row],[Column15]],0)</f>
        <v>0</v>
      </c>
      <c r="BK278" s="8">
        <f ca="1">IF(Table2[[#This Row],[Column17]]="panji",Table2[[#This Row],[Column15]],0)</f>
        <v>0</v>
      </c>
      <c r="BL278" s="8">
        <f ca="1">IF(Table2[[#This Row],[Column17]]="bangalore",Table2[[#This Row],[Column15]],0)</f>
        <v>0</v>
      </c>
      <c r="BM278" s="8">
        <f ca="1">IF(Table2[[#This Row],[Column17]]="florida",Table2[[#This Row],[Column15]],0)</f>
        <v>0</v>
      </c>
      <c r="BN278" s="8">
        <f ca="1">IF(Table2[[#This Row],[Column17]]="valmikinagar",Table2[[#This Row],[Column15]],0)</f>
        <v>0</v>
      </c>
      <c r="BO278" s="9">
        <f ca="1">IF(Table2[[#This Row],[Column17]]="gopalganj",Table2[[#This Row],[Column15]],0)</f>
        <v>77658</v>
      </c>
      <c r="BP278" s="7">
        <f ca="1">IF(Table2[[#This Row],[Column4]]="teaching",Table2[[#This Row],[Column15]],0)</f>
        <v>0</v>
      </c>
      <c r="BQ278" s="8">
        <f ca="1">IF(Table2[[#This Row],[Column4]]="health",Table2[[#This Row],[Column15]],0)</f>
        <v>0</v>
      </c>
      <c r="BR278" s="8">
        <f ca="1">IF(Table2[[#This Row],[Column4]]="agriculture",Table2[[#This Row],[Column15]],0)</f>
        <v>77658</v>
      </c>
      <c r="BS278" s="8">
        <f ca="1">IF(Table2[[#This Row],[Column4]]="IT",Table2[[#This Row],[Column15]],0)</f>
        <v>0</v>
      </c>
      <c r="BT278" s="8">
        <f ca="1">IF(Table2[[#This Row],[Column4]]="construction",Table2[[#This Row],[Column15]],0)</f>
        <v>0</v>
      </c>
      <c r="BU278" s="9">
        <f ca="1">IF(Table2[[#This Row],[Column4]]="General work",Table2[[#This Row],[Column15]],0)</f>
        <v>0</v>
      </c>
      <c r="BV278" s="19">
        <f ca="1">IF(Table2[[#This Row],[Column27]]&gt;Table2[[#This Row],[Column15]],1,0)</f>
        <v>1</v>
      </c>
      <c r="CC278" s="19">
        <f ca="1">IF(Table2[[#This Row],[Column28]]&gt;$CD$6,Table2[[#This Row],[Column2]],0)</f>
        <v>35</v>
      </c>
    </row>
    <row r="279" spans="2:81" x14ac:dyDescent="0.35">
      <c r="B279">
        <f t="shared" ca="1" si="79"/>
        <v>1</v>
      </c>
      <c r="C279" t="str">
        <f ca="1">IF(B278=1,"men","women")</f>
        <v>women</v>
      </c>
      <c r="D279">
        <f t="shared" ca="1" si="81"/>
        <v>41</v>
      </c>
      <c r="E279">
        <f t="shared" ca="1" si="82"/>
        <v>3</v>
      </c>
      <c r="F279" t="str">
        <f ca="1">VLOOKUP(E279,$K$4:$L$10,2)</f>
        <v>teaching</v>
      </c>
      <c r="G279">
        <f t="shared" ca="1" si="83"/>
        <v>2</v>
      </c>
      <c r="H279" t="str">
        <f ca="1">VLOOKUP(G279,$N$4:$O$9,2)</f>
        <v>college</v>
      </c>
      <c r="I279">
        <f t="shared" ca="1" si="84"/>
        <v>1</v>
      </c>
      <c r="J279">
        <f t="shared" ca="1" si="80"/>
        <v>2</v>
      </c>
      <c r="Q279">
        <f t="shared" ca="1" si="85"/>
        <v>89195</v>
      </c>
      <c r="R279">
        <f t="shared" ca="1" si="86"/>
        <v>1</v>
      </c>
      <c r="S279" t="str">
        <f ca="1">VLOOKUP(R279,$Y$7:$Z$20,2)</f>
        <v>bihar</v>
      </c>
      <c r="T279">
        <f t="shared" ca="1" si="72"/>
        <v>356780</v>
      </c>
      <c r="U279">
        <f t="shared" ca="1" si="87"/>
        <v>110754.74222257348</v>
      </c>
      <c r="V279">
        <f t="shared" ca="1" si="73"/>
        <v>117996.74372185984</v>
      </c>
      <c r="W279">
        <f t="shared" ca="1" si="88"/>
        <v>98573</v>
      </c>
      <c r="X279">
        <f t="shared" ca="1" si="74"/>
        <v>116699.58104255589</v>
      </c>
      <c r="AA279">
        <f t="shared" ca="1" si="75"/>
        <v>91388.520589450214</v>
      </c>
      <c r="AB279">
        <f t="shared" ca="1" si="76"/>
        <v>566165.26431131002</v>
      </c>
      <c r="AC279">
        <f t="shared" ca="1" si="77"/>
        <v>326027.32326512935</v>
      </c>
      <c r="AD279">
        <f t="shared" ca="1" si="78"/>
        <v>240137.94104618067</v>
      </c>
      <c r="AF279" s="7">
        <f ca="1">IF(Table2[[#This Row],[Column1]]="men",1,0)</f>
        <v>0</v>
      </c>
      <c r="AG279" s="8">
        <f ca="1">IF(Table2[[#This Row],[Column1]]="women",1,0)</f>
        <v>1</v>
      </c>
      <c r="AH279" s="8"/>
      <c r="AI279" s="8"/>
      <c r="AJ279" s="9"/>
      <c r="AM279" s="7">
        <f ca="1">IF(Table2[[#This Row],[Column4]]="teaching",1,0)</f>
        <v>1</v>
      </c>
      <c r="AN279" s="8">
        <f ca="1">IF(Table2[[#This Row],[Column4]]="health",1,0)</f>
        <v>0</v>
      </c>
      <c r="AO279" s="8">
        <f ca="1">IF(Table2[[#This Row],[Column4]]="agriculture",1,0)</f>
        <v>0</v>
      </c>
      <c r="AP279" s="8">
        <f ca="1">IF(Table2[[#This Row],[Column4]]="IT",1,0)</f>
        <v>0</v>
      </c>
      <c r="AQ279" s="8">
        <f ca="1">IF(Table2[[#This Row],[Column4]]="construction",1,0)</f>
        <v>0</v>
      </c>
      <c r="AR279" s="8">
        <f ca="1">IF(Table2[[#This Row],[Column4]]="General work",1,0)</f>
        <v>0</v>
      </c>
      <c r="AS279" s="9"/>
      <c r="AU279" s="17">
        <f ca="1">Table2[[#This Row],[Column20]]/Table2[[#This Row],[Column8]]</f>
        <v>58998.371860929918</v>
      </c>
      <c r="AW279" s="19">
        <f ca="1">IF(Table2[[#This Row],[Column27]]&gt;$AX$7,1,0)</f>
        <v>1</v>
      </c>
      <c r="AY279" s="21">
        <f ca="1">Table2[[#This Row],[Column19]]/Table2[[#This Row],[Column18]]</f>
        <v>0.31042867375574157</v>
      </c>
      <c r="AZ279" s="7">
        <f t="shared" ca="1" si="89"/>
        <v>0</v>
      </c>
      <c r="BA279" s="8"/>
      <c r="BB279" s="7">
        <f ca="1">IF(Table2[[#This Row],[Column17]]="bihar",Table2[[#This Row],[Column15]],0)</f>
        <v>89195</v>
      </c>
      <c r="BC279" s="8">
        <f ca="1">IF(Table2[[#This Row],[Column17]]="UP",Table2[[#This Row],[Column15]],0)</f>
        <v>0</v>
      </c>
      <c r="BD279" s="8">
        <f ca="1">IF(Table2[[#This Row],[Column17]]="maharashtra",Table2[[#This Row],[Column15]],0)</f>
        <v>0</v>
      </c>
      <c r="BE279" s="8">
        <f ca="1">IF(Table2[[#This Row],[Column17]]="telangana",Table2[[#This Row],[Column15]],0)</f>
        <v>0</v>
      </c>
      <c r="BF279" s="8">
        <f ca="1">IF(Table2[[#This Row],[Column17]]="delhi",Table2[[#This Row],[Column15]],0)</f>
        <v>0</v>
      </c>
      <c r="BG279" s="8">
        <f ca="1">IF(Table2[[#This Row],[Column17]]="goa",Table2[[#This Row],[Column15]],0)</f>
        <v>0</v>
      </c>
      <c r="BH279" s="8">
        <f ca="1">IF(Table2[[#This Row],[Column17]]="kolkata",Table2[[#This Row],[Column15]],0)</f>
        <v>0</v>
      </c>
      <c r="BI279" s="8">
        <f ca="1">IF(Table2[[#This Row],[Column17]]="patna",Table2[[#This Row],[Column15]],0)</f>
        <v>0</v>
      </c>
      <c r="BJ279" s="8">
        <f ca="1">IF(Table2[[#This Row],[Column17]]="simultala",Table2[[#This Row],[Column15]],0)</f>
        <v>0</v>
      </c>
      <c r="BK279" s="8">
        <f ca="1">IF(Table2[[#This Row],[Column17]]="panji",Table2[[#This Row],[Column15]],0)</f>
        <v>0</v>
      </c>
      <c r="BL279" s="8">
        <f ca="1">IF(Table2[[#This Row],[Column17]]="bangalore",Table2[[#This Row],[Column15]],0)</f>
        <v>0</v>
      </c>
      <c r="BM279" s="8">
        <f ca="1">IF(Table2[[#This Row],[Column17]]="florida",Table2[[#This Row],[Column15]],0)</f>
        <v>0</v>
      </c>
      <c r="BN279" s="8">
        <f ca="1">IF(Table2[[#This Row],[Column17]]="valmikinagar",Table2[[#This Row],[Column15]],0)</f>
        <v>0</v>
      </c>
      <c r="BO279" s="9">
        <f ca="1">IF(Table2[[#This Row],[Column17]]="gopalganj",Table2[[#This Row],[Column15]],0)</f>
        <v>0</v>
      </c>
      <c r="BP279" s="7">
        <f ca="1">IF(Table2[[#This Row],[Column4]]="teaching",Table2[[#This Row],[Column15]],0)</f>
        <v>89195</v>
      </c>
      <c r="BQ279" s="8">
        <f ca="1">IF(Table2[[#This Row],[Column4]]="health",Table2[[#This Row],[Column15]],0)</f>
        <v>0</v>
      </c>
      <c r="BR279" s="8">
        <f ca="1">IF(Table2[[#This Row],[Column4]]="agriculture",Table2[[#This Row],[Column15]],0)</f>
        <v>0</v>
      </c>
      <c r="BS279" s="8">
        <f ca="1">IF(Table2[[#This Row],[Column4]]="IT",Table2[[#This Row],[Column15]],0)</f>
        <v>0</v>
      </c>
      <c r="BT279" s="8">
        <f ca="1">IF(Table2[[#This Row],[Column4]]="construction",Table2[[#This Row],[Column15]],0)</f>
        <v>0</v>
      </c>
      <c r="BU279" s="9">
        <f ca="1">IF(Table2[[#This Row],[Column4]]="General work",Table2[[#This Row],[Column15]],0)</f>
        <v>0</v>
      </c>
      <c r="BV279" s="19">
        <f ca="1">IF(Table2[[#This Row],[Column27]]&gt;Table2[[#This Row],[Column15]],1,0)</f>
        <v>1</v>
      </c>
      <c r="CC279" s="19">
        <f ca="1">IF(Table2[[#This Row],[Column28]]&gt;$CD$6,Table2[[#This Row],[Column2]],0)</f>
        <v>41</v>
      </c>
    </row>
    <row r="280" spans="2:81" x14ac:dyDescent="0.35">
      <c r="B280">
        <f t="shared" ca="1" si="79"/>
        <v>1</v>
      </c>
      <c r="C280" t="str">
        <f ca="1">IF(B279=1,"men","women")</f>
        <v>men</v>
      </c>
      <c r="D280">
        <f t="shared" ca="1" si="81"/>
        <v>25</v>
      </c>
      <c r="E280">
        <f t="shared" ca="1" si="82"/>
        <v>4</v>
      </c>
      <c r="F280" t="str">
        <f ca="1">VLOOKUP(E280,$K$4:$L$10,2)</f>
        <v>IT</v>
      </c>
      <c r="G280">
        <f t="shared" ca="1" si="83"/>
        <v>1</v>
      </c>
      <c r="H280" t="str">
        <f ca="1">VLOOKUP(G280,$N$4:$O$9,2)</f>
        <v>high school</v>
      </c>
      <c r="I280">
        <f t="shared" ca="1" si="84"/>
        <v>2</v>
      </c>
      <c r="J280">
        <f t="shared" ca="1" si="80"/>
        <v>3</v>
      </c>
      <c r="Q280">
        <f t="shared" ca="1" si="85"/>
        <v>89728</v>
      </c>
      <c r="R280">
        <f t="shared" ca="1" si="86"/>
        <v>10</v>
      </c>
      <c r="S280" t="str">
        <f ca="1">VLOOKUP(R280,$Y$7:$Z$20,2)</f>
        <v>panji</v>
      </c>
      <c r="T280">
        <f t="shared" ca="1" si="72"/>
        <v>538368</v>
      </c>
      <c r="U280">
        <f t="shared" ca="1" si="87"/>
        <v>407532.64686806354</v>
      </c>
      <c r="V280">
        <f t="shared" ca="1" si="73"/>
        <v>44213.780123890116</v>
      </c>
      <c r="W280">
        <f t="shared" ca="1" si="88"/>
        <v>30109</v>
      </c>
      <c r="X280">
        <f t="shared" ca="1" si="74"/>
        <v>1179.034752811875</v>
      </c>
      <c r="AA280">
        <f t="shared" ca="1" si="75"/>
        <v>14882.720379127506</v>
      </c>
      <c r="AB280">
        <f t="shared" ca="1" si="76"/>
        <v>597464.50050301768</v>
      </c>
      <c r="AC280">
        <f t="shared" ca="1" si="77"/>
        <v>438820.68162087543</v>
      </c>
      <c r="AD280">
        <f t="shared" ca="1" si="78"/>
        <v>158643.81888214225</v>
      </c>
      <c r="AF280" s="7">
        <f ca="1">IF(Table2[[#This Row],[Column1]]="men",1,0)</f>
        <v>1</v>
      </c>
      <c r="AG280" s="8">
        <f ca="1">IF(Table2[[#This Row],[Column1]]="women",1,0)</f>
        <v>0</v>
      </c>
      <c r="AH280" s="8"/>
      <c r="AI280" s="8"/>
      <c r="AJ280" s="9"/>
      <c r="AM280" s="7">
        <f ca="1">IF(Table2[[#This Row],[Column4]]="teaching",1,0)</f>
        <v>0</v>
      </c>
      <c r="AN280" s="8">
        <f ca="1">IF(Table2[[#This Row],[Column4]]="health",1,0)</f>
        <v>0</v>
      </c>
      <c r="AO280" s="8">
        <f ca="1">IF(Table2[[#This Row],[Column4]]="agriculture",1,0)</f>
        <v>0</v>
      </c>
      <c r="AP280" s="8">
        <f ca="1">IF(Table2[[#This Row],[Column4]]="IT",1,0)</f>
        <v>1</v>
      </c>
      <c r="AQ280" s="8">
        <f ca="1">IF(Table2[[#This Row],[Column4]]="construction",1,0)</f>
        <v>0</v>
      </c>
      <c r="AR280" s="8">
        <f ca="1">IF(Table2[[#This Row],[Column4]]="General work",1,0)</f>
        <v>0</v>
      </c>
      <c r="AS280" s="9"/>
      <c r="AU280" s="17">
        <f ca="1">Table2[[#This Row],[Column20]]/Table2[[#This Row],[Column8]]</f>
        <v>14737.926707963372</v>
      </c>
      <c r="AW280" s="19">
        <f ca="1">IF(Table2[[#This Row],[Column27]]&gt;$AX$7,1,0)</f>
        <v>1</v>
      </c>
      <c r="AY280" s="21">
        <f ca="1">Table2[[#This Row],[Column19]]/Table2[[#This Row],[Column18]]</f>
        <v>0.75697784204867957</v>
      </c>
      <c r="AZ280" s="7">
        <f t="shared" ca="1" si="89"/>
        <v>0</v>
      </c>
      <c r="BA280" s="8"/>
      <c r="BB280" s="7">
        <f ca="1">IF(Table2[[#This Row],[Column17]]="bihar",Table2[[#This Row],[Column15]],0)</f>
        <v>0</v>
      </c>
      <c r="BC280" s="8">
        <f ca="1">IF(Table2[[#This Row],[Column17]]="UP",Table2[[#This Row],[Column15]],0)</f>
        <v>0</v>
      </c>
      <c r="BD280" s="8">
        <f ca="1">IF(Table2[[#This Row],[Column17]]="maharashtra",Table2[[#This Row],[Column15]],0)</f>
        <v>0</v>
      </c>
      <c r="BE280" s="8">
        <f ca="1">IF(Table2[[#This Row],[Column17]]="telangana",Table2[[#This Row],[Column15]],0)</f>
        <v>0</v>
      </c>
      <c r="BF280" s="8">
        <f ca="1">IF(Table2[[#This Row],[Column17]]="delhi",Table2[[#This Row],[Column15]],0)</f>
        <v>0</v>
      </c>
      <c r="BG280" s="8">
        <f ca="1">IF(Table2[[#This Row],[Column17]]="goa",Table2[[#This Row],[Column15]],0)</f>
        <v>0</v>
      </c>
      <c r="BH280" s="8">
        <f ca="1">IF(Table2[[#This Row],[Column17]]="kolkata",Table2[[#This Row],[Column15]],0)</f>
        <v>0</v>
      </c>
      <c r="BI280" s="8">
        <f ca="1">IF(Table2[[#This Row],[Column17]]="patna",Table2[[#This Row],[Column15]],0)</f>
        <v>0</v>
      </c>
      <c r="BJ280" s="8">
        <f ca="1">IF(Table2[[#This Row],[Column17]]="simultala",Table2[[#This Row],[Column15]],0)</f>
        <v>0</v>
      </c>
      <c r="BK280" s="8">
        <f ca="1">IF(Table2[[#This Row],[Column17]]="panji",Table2[[#This Row],[Column15]],0)</f>
        <v>89728</v>
      </c>
      <c r="BL280" s="8">
        <f ca="1">IF(Table2[[#This Row],[Column17]]="bangalore",Table2[[#This Row],[Column15]],0)</f>
        <v>0</v>
      </c>
      <c r="BM280" s="8">
        <f ca="1">IF(Table2[[#This Row],[Column17]]="florida",Table2[[#This Row],[Column15]],0)</f>
        <v>0</v>
      </c>
      <c r="BN280" s="8">
        <f ca="1">IF(Table2[[#This Row],[Column17]]="valmikinagar",Table2[[#This Row],[Column15]],0)</f>
        <v>0</v>
      </c>
      <c r="BO280" s="9">
        <f ca="1">IF(Table2[[#This Row],[Column17]]="gopalganj",Table2[[#This Row],[Column15]],0)</f>
        <v>0</v>
      </c>
      <c r="BP280" s="7">
        <f ca="1">IF(Table2[[#This Row],[Column4]]="teaching",Table2[[#This Row],[Column15]],0)</f>
        <v>0</v>
      </c>
      <c r="BQ280" s="8">
        <f ca="1">IF(Table2[[#This Row],[Column4]]="health",Table2[[#This Row],[Column15]],0)</f>
        <v>0</v>
      </c>
      <c r="BR280" s="8">
        <f ca="1">IF(Table2[[#This Row],[Column4]]="agriculture",Table2[[#This Row],[Column15]],0)</f>
        <v>0</v>
      </c>
      <c r="BS280" s="8">
        <f ca="1">IF(Table2[[#This Row],[Column4]]="IT",Table2[[#This Row],[Column15]],0)</f>
        <v>89728</v>
      </c>
      <c r="BT280" s="8">
        <f ca="1">IF(Table2[[#This Row],[Column4]]="construction",Table2[[#This Row],[Column15]],0)</f>
        <v>0</v>
      </c>
      <c r="BU280" s="9">
        <f ca="1">IF(Table2[[#This Row],[Column4]]="General work",Table2[[#This Row],[Column15]],0)</f>
        <v>0</v>
      </c>
      <c r="BV280" s="19">
        <f ca="1">IF(Table2[[#This Row],[Column27]]&gt;Table2[[#This Row],[Column15]],1,0)</f>
        <v>1</v>
      </c>
      <c r="CC280" s="19">
        <f ca="1">IF(Table2[[#This Row],[Column28]]&gt;$CD$6,Table2[[#This Row],[Column2]],0)</f>
        <v>25</v>
      </c>
    </row>
    <row r="281" spans="2:81" x14ac:dyDescent="0.35">
      <c r="B281">
        <f t="shared" ca="1" si="79"/>
        <v>1</v>
      </c>
      <c r="C281" t="str">
        <f ca="1">IF(B280=1,"men","women")</f>
        <v>men</v>
      </c>
      <c r="D281">
        <f t="shared" ca="1" si="81"/>
        <v>42</v>
      </c>
      <c r="E281">
        <f t="shared" ca="1" si="82"/>
        <v>2</v>
      </c>
      <c r="F281" t="str">
        <f ca="1">VLOOKUP(E281,$K$4:$L$10,2)</f>
        <v>construction</v>
      </c>
      <c r="G281">
        <f t="shared" ca="1" si="83"/>
        <v>5</v>
      </c>
      <c r="H281" t="str">
        <f ca="1">VLOOKUP(G281,$N$4:$O$9,2)</f>
        <v>other</v>
      </c>
      <c r="I281">
        <f t="shared" ca="1" si="84"/>
        <v>2</v>
      </c>
      <c r="J281">
        <f t="shared" ca="1" si="80"/>
        <v>1</v>
      </c>
      <c r="Q281">
        <f t="shared" ca="1" si="85"/>
        <v>48599</v>
      </c>
      <c r="R281">
        <f t="shared" ca="1" si="86"/>
        <v>12</v>
      </c>
      <c r="S281" t="str">
        <f ca="1">VLOOKUP(R281,$Y$7:$Z$20,2)</f>
        <v>florida</v>
      </c>
      <c r="T281">
        <f t="shared" ca="1" si="72"/>
        <v>242995</v>
      </c>
      <c r="U281">
        <f t="shared" ca="1" si="87"/>
        <v>232960.35528101333</v>
      </c>
      <c r="V281">
        <f t="shared" ca="1" si="73"/>
        <v>11406.839432943609</v>
      </c>
      <c r="W281">
        <f t="shared" ca="1" si="88"/>
        <v>3968</v>
      </c>
      <c r="X281">
        <f t="shared" ca="1" si="74"/>
        <v>59403.607244204308</v>
      </c>
      <c r="AA281">
        <f t="shared" ca="1" si="75"/>
        <v>31894.544356922052</v>
      </c>
      <c r="AB281">
        <f t="shared" ca="1" si="76"/>
        <v>286296.38378986565</v>
      </c>
      <c r="AC281">
        <f t="shared" ca="1" si="77"/>
        <v>296331.96252521762</v>
      </c>
      <c r="AD281">
        <f t="shared" ca="1" si="78"/>
        <v>-10035.57873535197</v>
      </c>
      <c r="AF281" s="7">
        <f ca="1">IF(Table2[[#This Row],[Column1]]="men",1,0)</f>
        <v>1</v>
      </c>
      <c r="AG281" s="8">
        <f ca="1">IF(Table2[[#This Row],[Column1]]="women",1,0)</f>
        <v>0</v>
      </c>
      <c r="AH281" s="8"/>
      <c r="AI281" s="8"/>
      <c r="AJ281" s="9"/>
      <c r="AM281" s="7">
        <f ca="1">IF(Table2[[#This Row],[Column4]]="teaching",1,0)</f>
        <v>0</v>
      </c>
      <c r="AN281" s="8">
        <f ca="1">IF(Table2[[#This Row],[Column4]]="health",1,0)</f>
        <v>0</v>
      </c>
      <c r="AO281" s="8">
        <f ca="1">IF(Table2[[#This Row],[Column4]]="agriculture",1,0)</f>
        <v>0</v>
      </c>
      <c r="AP281" s="8">
        <f ca="1">IF(Table2[[#This Row],[Column4]]="IT",1,0)</f>
        <v>0</v>
      </c>
      <c r="AQ281" s="8">
        <f ca="1">IF(Table2[[#This Row],[Column4]]="construction",1,0)</f>
        <v>1</v>
      </c>
      <c r="AR281" s="8">
        <f ca="1">IF(Table2[[#This Row],[Column4]]="General work",1,0)</f>
        <v>0</v>
      </c>
      <c r="AS281" s="9"/>
      <c r="AU281" s="17">
        <f ca="1">Table2[[#This Row],[Column20]]/Table2[[#This Row],[Column8]]</f>
        <v>11406.839432943609</v>
      </c>
      <c r="AW281" s="19">
        <f ca="1">IF(Table2[[#This Row],[Column27]]&gt;$AX$7,1,0)</f>
        <v>1</v>
      </c>
      <c r="AY281" s="21">
        <f ca="1">Table2[[#This Row],[Column19]]/Table2[[#This Row],[Column18]]</f>
        <v>0.95870431606005613</v>
      </c>
      <c r="AZ281" s="7">
        <f t="shared" ca="1" si="89"/>
        <v>0</v>
      </c>
      <c r="BA281" s="8"/>
      <c r="BB281" s="7">
        <f ca="1">IF(Table2[[#This Row],[Column17]]="bihar",Table2[[#This Row],[Column15]],0)</f>
        <v>0</v>
      </c>
      <c r="BC281" s="8">
        <f ca="1">IF(Table2[[#This Row],[Column17]]="UP",Table2[[#This Row],[Column15]],0)</f>
        <v>0</v>
      </c>
      <c r="BD281" s="8">
        <f ca="1">IF(Table2[[#This Row],[Column17]]="maharashtra",Table2[[#This Row],[Column15]],0)</f>
        <v>0</v>
      </c>
      <c r="BE281" s="8">
        <f ca="1">IF(Table2[[#This Row],[Column17]]="telangana",Table2[[#This Row],[Column15]],0)</f>
        <v>0</v>
      </c>
      <c r="BF281" s="8">
        <f ca="1">IF(Table2[[#This Row],[Column17]]="delhi",Table2[[#This Row],[Column15]],0)</f>
        <v>0</v>
      </c>
      <c r="BG281" s="8">
        <f ca="1">IF(Table2[[#This Row],[Column17]]="goa",Table2[[#This Row],[Column15]],0)</f>
        <v>0</v>
      </c>
      <c r="BH281" s="8">
        <f ca="1">IF(Table2[[#This Row],[Column17]]="kolkata",Table2[[#This Row],[Column15]],0)</f>
        <v>0</v>
      </c>
      <c r="BI281" s="8">
        <f ca="1">IF(Table2[[#This Row],[Column17]]="patna",Table2[[#This Row],[Column15]],0)</f>
        <v>0</v>
      </c>
      <c r="BJ281" s="8">
        <f ca="1">IF(Table2[[#This Row],[Column17]]="simultala",Table2[[#This Row],[Column15]],0)</f>
        <v>0</v>
      </c>
      <c r="BK281" s="8">
        <f ca="1">IF(Table2[[#This Row],[Column17]]="panji",Table2[[#This Row],[Column15]],0)</f>
        <v>0</v>
      </c>
      <c r="BL281" s="8">
        <f ca="1">IF(Table2[[#This Row],[Column17]]="bangalore",Table2[[#This Row],[Column15]],0)</f>
        <v>0</v>
      </c>
      <c r="BM281" s="8">
        <f ca="1">IF(Table2[[#This Row],[Column17]]="florida",Table2[[#This Row],[Column15]],0)</f>
        <v>48599</v>
      </c>
      <c r="BN281" s="8">
        <f ca="1">IF(Table2[[#This Row],[Column17]]="valmikinagar",Table2[[#This Row],[Column15]],0)</f>
        <v>0</v>
      </c>
      <c r="BO281" s="9">
        <f ca="1">IF(Table2[[#This Row],[Column17]]="gopalganj",Table2[[#This Row],[Column15]],0)</f>
        <v>0</v>
      </c>
      <c r="BP281" s="7">
        <f ca="1">IF(Table2[[#This Row],[Column4]]="teaching",Table2[[#This Row],[Column15]],0)</f>
        <v>0</v>
      </c>
      <c r="BQ281" s="8">
        <f ca="1">IF(Table2[[#This Row],[Column4]]="health",Table2[[#This Row],[Column15]],0)</f>
        <v>0</v>
      </c>
      <c r="BR281" s="8">
        <f ca="1">IF(Table2[[#This Row],[Column4]]="agriculture",Table2[[#This Row],[Column15]],0)</f>
        <v>0</v>
      </c>
      <c r="BS281" s="8">
        <f ca="1">IF(Table2[[#This Row],[Column4]]="IT",Table2[[#This Row],[Column15]],0)</f>
        <v>0</v>
      </c>
      <c r="BT281" s="8">
        <f ca="1">IF(Table2[[#This Row],[Column4]]="construction",Table2[[#This Row],[Column15]],0)</f>
        <v>48599</v>
      </c>
      <c r="BU281" s="9">
        <f ca="1">IF(Table2[[#This Row],[Column4]]="General work",Table2[[#This Row],[Column15]],0)</f>
        <v>0</v>
      </c>
      <c r="BV281" s="19">
        <f ca="1">IF(Table2[[#This Row],[Column27]]&gt;Table2[[#This Row],[Column15]],1,0)</f>
        <v>1</v>
      </c>
      <c r="CC281" s="19">
        <f ca="1">IF(Table2[[#This Row],[Column28]]&gt;$CD$6,Table2[[#This Row],[Column2]],0)</f>
        <v>0</v>
      </c>
    </row>
    <row r="282" spans="2:81" x14ac:dyDescent="0.35">
      <c r="B282">
        <f t="shared" ca="1" si="79"/>
        <v>1</v>
      </c>
      <c r="C282" t="str">
        <f ca="1">IF(B281=1,"men","women")</f>
        <v>men</v>
      </c>
      <c r="D282">
        <f t="shared" ca="1" si="81"/>
        <v>39</v>
      </c>
      <c r="E282">
        <f t="shared" ca="1" si="82"/>
        <v>3</v>
      </c>
      <c r="F282" t="str">
        <f ca="1">VLOOKUP(E282,$K$4:$L$10,2)</f>
        <v>teaching</v>
      </c>
      <c r="G282">
        <f t="shared" ca="1" si="83"/>
        <v>4</v>
      </c>
      <c r="H282" t="str">
        <f ca="1">VLOOKUP(G282,$N$4:$O$9,2)</f>
        <v>technical</v>
      </c>
      <c r="I282">
        <f t="shared" ca="1" si="84"/>
        <v>4</v>
      </c>
      <c r="J282">
        <f t="shared" ca="1" si="80"/>
        <v>1</v>
      </c>
      <c r="Q282">
        <f t="shared" ca="1" si="85"/>
        <v>52839</v>
      </c>
      <c r="R282">
        <f t="shared" ca="1" si="86"/>
        <v>4</v>
      </c>
      <c r="S282" t="str">
        <f ca="1">VLOOKUP(R282,$Y$7:$Z$20,2)</f>
        <v>telangana</v>
      </c>
      <c r="T282">
        <f t="shared" ca="1" si="72"/>
        <v>264195</v>
      </c>
      <c r="U282">
        <f t="shared" ca="1" si="87"/>
        <v>52676.537650077669</v>
      </c>
      <c r="V282">
        <f t="shared" ca="1" si="73"/>
        <v>8269.3612595354934</v>
      </c>
      <c r="W282">
        <f t="shared" ca="1" si="88"/>
        <v>2356</v>
      </c>
      <c r="X282">
        <f t="shared" ca="1" si="74"/>
        <v>1450.04910465735</v>
      </c>
      <c r="AA282">
        <f t="shared" ca="1" si="75"/>
        <v>59481.23668272981</v>
      </c>
      <c r="AB282">
        <f t="shared" ca="1" si="76"/>
        <v>331945.59794226527</v>
      </c>
      <c r="AC282">
        <f t="shared" ca="1" si="77"/>
        <v>56482.586754735021</v>
      </c>
      <c r="AD282">
        <f t="shared" ca="1" si="78"/>
        <v>275463.01118753024</v>
      </c>
      <c r="AF282" s="7">
        <f ca="1">IF(Table2[[#This Row],[Column1]]="men",1,0)</f>
        <v>1</v>
      </c>
      <c r="AG282" s="8">
        <f ca="1">IF(Table2[[#This Row],[Column1]]="women",1,0)</f>
        <v>0</v>
      </c>
      <c r="AH282" s="8"/>
      <c r="AI282" s="8"/>
      <c r="AJ282" s="9"/>
      <c r="AM282" s="7">
        <f ca="1">IF(Table2[[#This Row],[Column4]]="teaching",1,0)</f>
        <v>1</v>
      </c>
      <c r="AN282" s="8">
        <f ca="1">IF(Table2[[#This Row],[Column4]]="health",1,0)</f>
        <v>0</v>
      </c>
      <c r="AO282" s="8">
        <f ca="1">IF(Table2[[#This Row],[Column4]]="agriculture",1,0)</f>
        <v>0</v>
      </c>
      <c r="AP282" s="8">
        <f ca="1">IF(Table2[[#This Row],[Column4]]="IT",1,0)</f>
        <v>0</v>
      </c>
      <c r="AQ282" s="8">
        <f ca="1">IF(Table2[[#This Row],[Column4]]="construction",1,0)</f>
        <v>0</v>
      </c>
      <c r="AR282" s="8">
        <f ca="1">IF(Table2[[#This Row],[Column4]]="General work",1,0)</f>
        <v>0</v>
      </c>
      <c r="AS282" s="9"/>
      <c r="AU282" s="17">
        <f ca="1">Table2[[#This Row],[Column20]]/Table2[[#This Row],[Column8]]</f>
        <v>8269.3612595354934</v>
      </c>
      <c r="AW282" s="19">
        <f ca="1">IF(Table2[[#This Row],[Column27]]&gt;$AX$7,1,0)</f>
        <v>0</v>
      </c>
      <c r="AY282" s="21">
        <f ca="1">Table2[[#This Row],[Column19]]/Table2[[#This Row],[Column18]]</f>
        <v>0.19938506652312749</v>
      </c>
      <c r="AZ282" s="7">
        <f t="shared" ca="1" si="89"/>
        <v>1</v>
      </c>
      <c r="BA282" s="8"/>
      <c r="BB282" s="7">
        <f ca="1">IF(Table2[[#This Row],[Column17]]="bihar",Table2[[#This Row],[Column15]],0)</f>
        <v>0</v>
      </c>
      <c r="BC282" s="8">
        <f ca="1">IF(Table2[[#This Row],[Column17]]="UP",Table2[[#This Row],[Column15]],0)</f>
        <v>0</v>
      </c>
      <c r="BD282" s="8">
        <f ca="1">IF(Table2[[#This Row],[Column17]]="maharashtra",Table2[[#This Row],[Column15]],0)</f>
        <v>0</v>
      </c>
      <c r="BE282" s="8">
        <f ca="1">IF(Table2[[#This Row],[Column17]]="telangana",Table2[[#This Row],[Column15]],0)</f>
        <v>52839</v>
      </c>
      <c r="BF282" s="8">
        <f ca="1">IF(Table2[[#This Row],[Column17]]="delhi",Table2[[#This Row],[Column15]],0)</f>
        <v>0</v>
      </c>
      <c r="BG282" s="8">
        <f ca="1">IF(Table2[[#This Row],[Column17]]="goa",Table2[[#This Row],[Column15]],0)</f>
        <v>0</v>
      </c>
      <c r="BH282" s="8">
        <f ca="1">IF(Table2[[#This Row],[Column17]]="kolkata",Table2[[#This Row],[Column15]],0)</f>
        <v>0</v>
      </c>
      <c r="BI282" s="8">
        <f ca="1">IF(Table2[[#This Row],[Column17]]="patna",Table2[[#This Row],[Column15]],0)</f>
        <v>0</v>
      </c>
      <c r="BJ282" s="8">
        <f ca="1">IF(Table2[[#This Row],[Column17]]="simultala",Table2[[#This Row],[Column15]],0)</f>
        <v>0</v>
      </c>
      <c r="BK282" s="8">
        <f ca="1">IF(Table2[[#This Row],[Column17]]="panji",Table2[[#This Row],[Column15]],0)</f>
        <v>0</v>
      </c>
      <c r="BL282" s="8">
        <f ca="1">IF(Table2[[#This Row],[Column17]]="bangalore",Table2[[#This Row],[Column15]],0)</f>
        <v>0</v>
      </c>
      <c r="BM282" s="8">
        <f ca="1">IF(Table2[[#This Row],[Column17]]="florida",Table2[[#This Row],[Column15]],0)</f>
        <v>0</v>
      </c>
      <c r="BN282" s="8">
        <f ca="1">IF(Table2[[#This Row],[Column17]]="valmikinagar",Table2[[#This Row],[Column15]],0)</f>
        <v>0</v>
      </c>
      <c r="BO282" s="9">
        <f ca="1">IF(Table2[[#This Row],[Column17]]="gopalganj",Table2[[#This Row],[Column15]],0)</f>
        <v>0</v>
      </c>
      <c r="BP282" s="7">
        <f ca="1">IF(Table2[[#This Row],[Column4]]="teaching",Table2[[#This Row],[Column15]],0)</f>
        <v>52839</v>
      </c>
      <c r="BQ282" s="8">
        <f ca="1">IF(Table2[[#This Row],[Column4]]="health",Table2[[#This Row],[Column15]],0)</f>
        <v>0</v>
      </c>
      <c r="BR282" s="8">
        <f ca="1">IF(Table2[[#This Row],[Column4]]="agriculture",Table2[[#This Row],[Column15]],0)</f>
        <v>0</v>
      </c>
      <c r="BS282" s="8">
        <f ca="1">IF(Table2[[#This Row],[Column4]]="IT",Table2[[#This Row],[Column15]],0)</f>
        <v>0</v>
      </c>
      <c r="BT282" s="8">
        <f ca="1">IF(Table2[[#This Row],[Column4]]="construction",Table2[[#This Row],[Column15]],0)</f>
        <v>0</v>
      </c>
      <c r="BU282" s="9">
        <f ca="1">IF(Table2[[#This Row],[Column4]]="General work",Table2[[#This Row],[Column15]],0)</f>
        <v>0</v>
      </c>
      <c r="BV282" s="19">
        <f ca="1">IF(Table2[[#This Row],[Column27]]&gt;Table2[[#This Row],[Column15]],1,0)</f>
        <v>1</v>
      </c>
      <c r="CC282" s="19">
        <f ca="1">IF(Table2[[#This Row],[Column28]]&gt;$CD$6,Table2[[#This Row],[Column2]],0)</f>
        <v>39</v>
      </c>
    </row>
    <row r="283" spans="2:81" x14ac:dyDescent="0.35">
      <c r="B283">
        <f t="shared" ca="1" si="79"/>
        <v>1</v>
      </c>
      <c r="C283" t="str">
        <f ca="1">IF(B282=1,"men","women")</f>
        <v>men</v>
      </c>
      <c r="D283">
        <f t="shared" ca="1" si="81"/>
        <v>35</v>
      </c>
      <c r="E283">
        <f t="shared" ca="1" si="82"/>
        <v>4</v>
      </c>
      <c r="F283" t="str">
        <f ca="1">VLOOKUP(E283,$K$4:$L$10,2)</f>
        <v>IT</v>
      </c>
      <c r="G283">
        <f t="shared" ca="1" si="83"/>
        <v>3</v>
      </c>
      <c r="H283" t="str">
        <f ca="1">VLOOKUP(G283,$N$4:$O$9,2)</f>
        <v>university</v>
      </c>
      <c r="I283">
        <f t="shared" ca="1" si="84"/>
        <v>0</v>
      </c>
      <c r="J283">
        <f t="shared" ca="1" si="80"/>
        <v>1</v>
      </c>
      <c r="Q283">
        <f t="shared" ca="1" si="85"/>
        <v>49063</v>
      </c>
      <c r="R283">
        <f t="shared" ca="1" si="86"/>
        <v>8</v>
      </c>
      <c r="S283" t="str">
        <f ca="1">VLOOKUP(R283,$Y$7:$Z$20,2)</f>
        <v>patna</v>
      </c>
      <c r="T283">
        <f t="shared" ca="1" si="72"/>
        <v>147189</v>
      </c>
      <c r="U283">
        <f t="shared" ca="1" si="87"/>
        <v>100884.35346856606</v>
      </c>
      <c r="V283">
        <f t="shared" ca="1" si="73"/>
        <v>29542.931982764476</v>
      </c>
      <c r="W283">
        <f t="shared" ca="1" si="88"/>
        <v>18465</v>
      </c>
      <c r="X283">
        <f t="shared" ca="1" si="74"/>
        <v>6962.8293558451232</v>
      </c>
      <c r="AA283">
        <f t="shared" ca="1" si="75"/>
        <v>18392.441708230286</v>
      </c>
      <c r="AB283">
        <f t="shared" ca="1" si="76"/>
        <v>195124.37369099478</v>
      </c>
      <c r="AC283">
        <f t="shared" ca="1" si="77"/>
        <v>126312.18282441118</v>
      </c>
      <c r="AD283">
        <f t="shared" ca="1" si="78"/>
        <v>68812.190866583594</v>
      </c>
      <c r="AF283" s="7">
        <f ca="1">IF(Table2[[#This Row],[Column1]]="men",1,0)</f>
        <v>1</v>
      </c>
      <c r="AG283" s="8">
        <f ca="1">IF(Table2[[#This Row],[Column1]]="women",1,0)</f>
        <v>0</v>
      </c>
      <c r="AH283" s="8"/>
      <c r="AI283" s="8"/>
      <c r="AJ283" s="9"/>
      <c r="AM283" s="7">
        <f ca="1">IF(Table2[[#This Row],[Column4]]="teaching",1,0)</f>
        <v>0</v>
      </c>
      <c r="AN283" s="8">
        <f ca="1">IF(Table2[[#This Row],[Column4]]="health",1,0)</f>
        <v>0</v>
      </c>
      <c r="AO283" s="8">
        <f ca="1">IF(Table2[[#This Row],[Column4]]="agriculture",1,0)</f>
        <v>0</v>
      </c>
      <c r="AP283" s="8">
        <f ca="1">IF(Table2[[#This Row],[Column4]]="IT",1,0)</f>
        <v>1</v>
      </c>
      <c r="AQ283" s="8">
        <f ca="1">IF(Table2[[#This Row],[Column4]]="construction",1,0)</f>
        <v>0</v>
      </c>
      <c r="AR283" s="8">
        <f ca="1">IF(Table2[[#This Row],[Column4]]="General work",1,0)</f>
        <v>0</v>
      </c>
      <c r="AS283" s="9"/>
      <c r="AU283" s="17">
        <f ca="1">Table2[[#This Row],[Column20]]/Table2[[#This Row],[Column8]]</f>
        <v>29542.931982764476</v>
      </c>
      <c r="AW283" s="19">
        <f ca="1">IF(Table2[[#This Row],[Column27]]&gt;$AX$7,1,0)</f>
        <v>1</v>
      </c>
      <c r="AY283" s="21">
        <f ca="1">Table2[[#This Row],[Column19]]/Table2[[#This Row],[Column18]]</f>
        <v>0.68540688141482076</v>
      </c>
      <c r="AZ283" s="7">
        <f t="shared" ca="1" si="89"/>
        <v>0</v>
      </c>
      <c r="BA283" s="8"/>
      <c r="BB283" s="7">
        <f ca="1">IF(Table2[[#This Row],[Column17]]="bihar",Table2[[#This Row],[Column15]],0)</f>
        <v>0</v>
      </c>
      <c r="BC283" s="8">
        <f ca="1">IF(Table2[[#This Row],[Column17]]="UP",Table2[[#This Row],[Column15]],0)</f>
        <v>0</v>
      </c>
      <c r="BD283" s="8">
        <f ca="1">IF(Table2[[#This Row],[Column17]]="maharashtra",Table2[[#This Row],[Column15]],0)</f>
        <v>0</v>
      </c>
      <c r="BE283" s="8">
        <f ca="1">IF(Table2[[#This Row],[Column17]]="telangana",Table2[[#This Row],[Column15]],0)</f>
        <v>0</v>
      </c>
      <c r="BF283" s="8">
        <f ca="1">IF(Table2[[#This Row],[Column17]]="delhi",Table2[[#This Row],[Column15]],0)</f>
        <v>0</v>
      </c>
      <c r="BG283" s="8">
        <f ca="1">IF(Table2[[#This Row],[Column17]]="goa",Table2[[#This Row],[Column15]],0)</f>
        <v>0</v>
      </c>
      <c r="BH283" s="8">
        <f ca="1">IF(Table2[[#This Row],[Column17]]="kolkata",Table2[[#This Row],[Column15]],0)</f>
        <v>0</v>
      </c>
      <c r="BI283" s="8">
        <f ca="1">IF(Table2[[#This Row],[Column17]]="patna",Table2[[#This Row],[Column15]],0)</f>
        <v>49063</v>
      </c>
      <c r="BJ283" s="8">
        <f ca="1">IF(Table2[[#This Row],[Column17]]="simultala",Table2[[#This Row],[Column15]],0)</f>
        <v>0</v>
      </c>
      <c r="BK283" s="8">
        <f ca="1">IF(Table2[[#This Row],[Column17]]="panji",Table2[[#This Row],[Column15]],0)</f>
        <v>0</v>
      </c>
      <c r="BL283" s="8">
        <f ca="1">IF(Table2[[#This Row],[Column17]]="bangalore",Table2[[#This Row],[Column15]],0)</f>
        <v>0</v>
      </c>
      <c r="BM283" s="8">
        <f ca="1">IF(Table2[[#This Row],[Column17]]="florida",Table2[[#This Row],[Column15]],0)</f>
        <v>0</v>
      </c>
      <c r="BN283" s="8">
        <f ca="1">IF(Table2[[#This Row],[Column17]]="valmikinagar",Table2[[#This Row],[Column15]],0)</f>
        <v>0</v>
      </c>
      <c r="BO283" s="9">
        <f ca="1">IF(Table2[[#This Row],[Column17]]="gopalganj",Table2[[#This Row],[Column15]],0)</f>
        <v>0</v>
      </c>
      <c r="BP283" s="7">
        <f ca="1">IF(Table2[[#This Row],[Column4]]="teaching",Table2[[#This Row],[Column15]],0)</f>
        <v>0</v>
      </c>
      <c r="BQ283" s="8">
        <f ca="1">IF(Table2[[#This Row],[Column4]]="health",Table2[[#This Row],[Column15]],0)</f>
        <v>0</v>
      </c>
      <c r="BR283" s="8">
        <f ca="1">IF(Table2[[#This Row],[Column4]]="agriculture",Table2[[#This Row],[Column15]],0)</f>
        <v>0</v>
      </c>
      <c r="BS283" s="8">
        <f ca="1">IF(Table2[[#This Row],[Column4]]="IT",Table2[[#This Row],[Column15]],0)</f>
        <v>49063</v>
      </c>
      <c r="BT283" s="8">
        <f ca="1">IF(Table2[[#This Row],[Column4]]="construction",Table2[[#This Row],[Column15]],0)</f>
        <v>0</v>
      </c>
      <c r="BU283" s="9">
        <f ca="1">IF(Table2[[#This Row],[Column4]]="General work",Table2[[#This Row],[Column15]],0)</f>
        <v>0</v>
      </c>
      <c r="BV283" s="19">
        <f ca="1">IF(Table2[[#This Row],[Column27]]&gt;Table2[[#This Row],[Column15]],1,0)</f>
        <v>1</v>
      </c>
      <c r="CC283" s="19">
        <f ca="1">IF(Table2[[#This Row],[Column28]]&gt;$CD$6,Table2[[#This Row],[Column2]],0)</f>
        <v>35</v>
      </c>
    </row>
    <row r="284" spans="2:81" x14ac:dyDescent="0.35">
      <c r="B284">
        <f t="shared" ca="1" si="79"/>
        <v>1</v>
      </c>
      <c r="C284" t="str">
        <f ca="1">IF(B283=1,"men","women")</f>
        <v>men</v>
      </c>
      <c r="D284">
        <f t="shared" ca="1" si="81"/>
        <v>35</v>
      </c>
      <c r="E284">
        <f t="shared" ca="1" si="82"/>
        <v>4</v>
      </c>
      <c r="F284" t="str">
        <f ca="1">VLOOKUP(E284,$K$4:$L$10,2)</f>
        <v>IT</v>
      </c>
      <c r="G284">
        <f t="shared" ca="1" si="83"/>
        <v>1</v>
      </c>
      <c r="H284" t="str">
        <f ca="1">VLOOKUP(G284,$N$4:$O$9,2)</f>
        <v>high school</v>
      </c>
      <c r="I284">
        <f t="shared" ca="1" si="84"/>
        <v>3</v>
      </c>
      <c r="J284">
        <f t="shared" ca="1" si="80"/>
        <v>3</v>
      </c>
      <c r="Q284">
        <f t="shared" ca="1" si="85"/>
        <v>38222</v>
      </c>
      <c r="R284">
        <f t="shared" ca="1" si="86"/>
        <v>12</v>
      </c>
      <c r="S284" t="str">
        <f ca="1">VLOOKUP(R284,$Y$7:$Z$20,2)</f>
        <v>florida</v>
      </c>
      <c r="T284">
        <f t="shared" ca="1" si="72"/>
        <v>152888</v>
      </c>
      <c r="U284">
        <f t="shared" ca="1" si="87"/>
        <v>61938.720943765482</v>
      </c>
      <c r="V284">
        <f t="shared" ca="1" si="73"/>
        <v>109551.22532048027</v>
      </c>
      <c r="W284">
        <f t="shared" ca="1" si="88"/>
        <v>58100</v>
      </c>
      <c r="X284">
        <f t="shared" ca="1" si="74"/>
        <v>20070.397844720432</v>
      </c>
      <c r="AA284">
        <f t="shared" ca="1" si="75"/>
        <v>22417.006928555533</v>
      </c>
      <c r="AB284">
        <f t="shared" ca="1" si="76"/>
        <v>284856.23224903585</v>
      </c>
      <c r="AC284">
        <f t="shared" ca="1" si="77"/>
        <v>140109.11878848591</v>
      </c>
      <c r="AD284">
        <f t="shared" ca="1" si="78"/>
        <v>144747.11346054994</v>
      </c>
      <c r="AF284" s="7">
        <f ca="1">IF(Table2[[#This Row],[Column1]]="men",1,0)</f>
        <v>1</v>
      </c>
      <c r="AG284" s="8">
        <f ca="1">IF(Table2[[#This Row],[Column1]]="women",1,0)</f>
        <v>0</v>
      </c>
      <c r="AH284" s="8"/>
      <c r="AI284" s="8"/>
      <c r="AJ284" s="9"/>
      <c r="AM284" s="7">
        <f ca="1">IF(Table2[[#This Row],[Column4]]="teaching",1,0)</f>
        <v>0</v>
      </c>
      <c r="AN284" s="8">
        <f ca="1">IF(Table2[[#This Row],[Column4]]="health",1,0)</f>
        <v>0</v>
      </c>
      <c r="AO284" s="8">
        <f ca="1">IF(Table2[[#This Row],[Column4]]="agriculture",1,0)</f>
        <v>0</v>
      </c>
      <c r="AP284" s="8">
        <f ca="1">IF(Table2[[#This Row],[Column4]]="IT",1,0)</f>
        <v>1</v>
      </c>
      <c r="AQ284" s="8">
        <f ca="1">IF(Table2[[#This Row],[Column4]]="construction",1,0)</f>
        <v>0</v>
      </c>
      <c r="AR284" s="8">
        <f ca="1">IF(Table2[[#This Row],[Column4]]="General work",1,0)</f>
        <v>0</v>
      </c>
      <c r="AS284" s="9"/>
      <c r="AU284" s="17">
        <f ca="1">Table2[[#This Row],[Column20]]/Table2[[#This Row],[Column8]]</f>
        <v>36517.075106826756</v>
      </c>
      <c r="AW284" s="19">
        <f ca="1">IF(Table2[[#This Row],[Column27]]&gt;$AX$7,1,0)</f>
        <v>1</v>
      </c>
      <c r="AY284" s="21">
        <f ca="1">Table2[[#This Row],[Column19]]/Table2[[#This Row],[Column18]]</f>
        <v>0.40512480341011381</v>
      </c>
      <c r="AZ284" s="7">
        <f t="shared" ca="1" si="89"/>
        <v>0</v>
      </c>
      <c r="BA284" s="8"/>
      <c r="BB284" s="7">
        <f ca="1">IF(Table2[[#This Row],[Column17]]="bihar",Table2[[#This Row],[Column15]],0)</f>
        <v>0</v>
      </c>
      <c r="BC284" s="8">
        <f ca="1">IF(Table2[[#This Row],[Column17]]="UP",Table2[[#This Row],[Column15]],0)</f>
        <v>0</v>
      </c>
      <c r="BD284" s="8">
        <f ca="1">IF(Table2[[#This Row],[Column17]]="maharashtra",Table2[[#This Row],[Column15]],0)</f>
        <v>0</v>
      </c>
      <c r="BE284" s="8">
        <f ca="1">IF(Table2[[#This Row],[Column17]]="telangana",Table2[[#This Row],[Column15]],0)</f>
        <v>0</v>
      </c>
      <c r="BF284" s="8">
        <f ca="1">IF(Table2[[#This Row],[Column17]]="delhi",Table2[[#This Row],[Column15]],0)</f>
        <v>0</v>
      </c>
      <c r="BG284" s="8">
        <f ca="1">IF(Table2[[#This Row],[Column17]]="goa",Table2[[#This Row],[Column15]],0)</f>
        <v>0</v>
      </c>
      <c r="BH284" s="8">
        <f ca="1">IF(Table2[[#This Row],[Column17]]="kolkata",Table2[[#This Row],[Column15]],0)</f>
        <v>0</v>
      </c>
      <c r="BI284" s="8">
        <f ca="1">IF(Table2[[#This Row],[Column17]]="patna",Table2[[#This Row],[Column15]],0)</f>
        <v>0</v>
      </c>
      <c r="BJ284" s="8">
        <f ca="1">IF(Table2[[#This Row],[Column17]]="simultala",Table2[[#This Row],[Column15]],0)</f>
        <v>0</v>
      </c>
      <c r="BK284" s="8">
        <f ca="1">IF(Table2[[#This Row],[Column17]]="panji",Table2[[#This Row],[Column15]],0)</f>
        <v>0</v>
      </c>
      <c r="BL284" s="8">
        <f ca="1">IF(Table2[[#This Row],[Column17]]="bangalore",Table2[[#This Row],[Column15]],0)</f>
        <v>0</v>
      </c>
      <c r="BM284" s="8">
        <f ca="1">IF(Table2[[#This Row],[Column17]]="florida",Table2[[#This Row],[Column15]],0)</f>
        <v>38222</v>
      </c>
      <c r="BN284" s="8">
        <f ca="1">IF(Table2[[#This Row],[Column17]]="valmikinagar",Table2[[#This Row],[Column15]],0)</f>
        <v>0</v>
      </c>
      <c r="BO284" s="9">
        <f ca="1">IF(Table2[[#This Row],[Column17]]="gopalganj",Table2[[#This Row],[Column15]],0)</f>
        <v>0</v>
      </c>
      <c r="BP284" s="7">
        <f ca="1">IF(Table2[[#This Row],[Column4]]="teaching",Table2[[#This Row],[Column15]],0)</f>
        <v>0</v>
      </c>
      <c r="BQ284" s="8">
        <f ca="1">IF(Table2[[#This Row],[Column4]]="health",Table2[[#This Row],[Column15]],0)</f>
        <v>0</v>
      </c>
      <c r="BR284" s="8">
        <f ca="1">IF(Table2[[#This Row],[Column4]]="agriculture",Table2[[#This Row],[Column15]],0)</f>
        <v>0</v>
      </c>
      <c r="BS284" s="8">
        <f ca="1">IF(Table2[[#This Row],[Column4]]="IT",Table2[[#This Row],[Column15]],0)</f>
        <v>38222</v>
      </c>
      <c r="BT284" s="8">
        <f ca="1">IF(Table2[[#This Row],[Column4]]="construction",Table2[[#This Row],[Column15]],0)</f>
        <v>0</v>
      </c>
      <c r="BU284" s="9">
        <f ca="1">IF(Table2[[#This Row],[Column4]]="General work",Table2[[#This Row],[Column15]],0)</f>
        <v>0</v>
      </c>
      <c r="BV284" s="19">
        <f ca="1">IF(Table2[[#This Row],[Column27]]&gt;Table2[[#This Row],[Column15]],1,0)</f>
        <v>1</v>
      </c>
      <c r="CC284" s="19">
        <f ca="1">IF(Table2[[#This Row],[Column28]]&gt;$CD$6,Table2[[#This Row],[Column2]],0)</f>
        <v>35</v>
      </c>
    </row>
    <row r="285" spans="2:81" x14ac:dyDescent="0.35">
      <c r="B285">
        <f t="shared" ca="1" si="79"/>
        <v>1</v>
      </c>
      <c r="C285" t="str">
        <f ca="1">IF(B284=1,"men","women")</f>
        <v>men</v>
      </c>
      <c r="D285">
        <f t="shared" ca="1" si="81"/>
        <v>36</v>
      </c>
      <c r="E285">
        <f t="shared" ca="1" si="82"/>
        <v>6</v>
      </c>
      <c r="F285" t="str">
        <f ca="1">VLOOKUP(E285,$K$4:$L$10,2)</f>
        <v>agriculture</v>
      </c>
      <c r="G285">
        <f t="shared" ca="1" si="83"/>
        <v>2</v>
      </c>
      <c r="H285" t="str">
        <f ca="1">VLOOKUP(G285,$N$4:$O$9,2)</f>
        <v>college</v>
      </c>
      <c r="I285">
        <f t="shared" ca="1" si="84"/>
        <v>0</v>
      </c>
      <c r="J285">
        <f t="shared" ca="1" si="80"/>
        <v>1</v>
      </c>
      <c r="Q285">
        <f t="shared" ca="1" si="85"/>
        <v>25869</v>
      </c>
      <c r="R285">
        <f t="shared" ca="1" si="86"/>
        <v>10</v>
      </c>
      <c r="S285" t="str">
        <f ca="1">VLOOKUP(R285,$Y$7:$Z$20,2)</f>
        <v>panji</v>
      </c>
      <c r="T285">
        <f t="shared" ca="1" si="72"/>
        <v>103476</v>
      </c>
      <c r="U285">
        <f t="shared" ca="1" si="87"/>
        <v>78533.95366266834</v>
      </c>
      <c r="V285">
        <f t="shared" ca="1" si="73"/>
        <v>14066.540336504762</v>
      </c>
      <c r="W285">
        <f t="shared" ca="1" si="88"/>
        <v>3261</v>
      </c>
      <c r="X285">
        <f t="shared" ca="1" si="74"/>
        <v>27663.44624354082</v>
      </c>
      <c r="AA285">
        <f t="shared" ca="1" si="75"/>
        <v>22887.597430824586</v>
      </c>
      <c r="AB285">
        <f t="shared" ca="1" si="76"/>
        <v>140430.13776732935</v>
      </c>
      <c r="AC285">
        <f t="shared" ca="1" si="77"/>
        <v>109458.39990620916</v>
      </c>
      <c r="AD285">
        <f t="shared" ca="1" si="78"/>
        <v>30971.737861120186</v>
      </c>
      <c r="AF285" s="7">
        <f ca="1">IF(Table2[[#This Row],[Column1]]="men",1,0)</f>
        <v>1</v>
      </c>
      <c r="AG285" s="8">
        <f ca="1">IF(Table2[[#This Row],[Column1]]="women",1,0)</f>
        <v>0</v>
      </c>
      <c r="AH285" s="8"/>
      <c r="AI285" s="8"/>
      <c r="AJ285" s="9"/>
      <c r="AM285" s="7">
        <f ca="1">IF(Table2[[#This Row],[Column4]]="teaching",1,0)</f>
        <v>0</v>
      </c>
      <c r="AN285" s="8">
        <f ca="1">IF(Table2[[#This Row],[Column4]]="health",1,0)</f>
        <v>0</v>
      </c>
      <c r="AO285" s="8">
        <f ca="1">IF(Table2[[#This Row],[Column4]]="agriculture",1,0)</f>
        <v>1</v>
      </c>
      <c r="AP285" s="8">
        <f ca="1">IF(Table2[[#This Row],[Column4]]="IT",1,0)</f>
        <v>0</v>
      </c>
      <c r="AQ285" s="8">
        <f ca="1">IF(Table2[[#This Row],[Column4]]="construction",1,0)</f>
        <v>0</v>
      </c>
      <c r="AR285" s="8">
        <f ca="1">IF(Table2[[#This Row],[Column4]]="General work",1,0)</f>
        <v>0</v>
      </c>
      <c r="AS285" s="9"/>
      <c r="AU285" s="17">
        <f ca="1">Table2[[#This Row],[Column20]]/Table2[[#This Row],[Column8]]</f>
        <v>14066.540336504762</v>
      </c>
      <c r="AW285" s="19">
        <f ca="1">IF(Table2[[#This Row],[Column27]]&gt;$AX$7,1,0)</f>
        <v>1</v>
      </c>
      <c r="AY285" s="21">
        <f ca="1">Table2[[#This Row],[Column19]]/Table2[[#This Row],[Column18]]</f>
        <v>0.75895815128791544</v>
      </c>
      <c r="AZ285" s="7">
        <f t="shared" ca="1" si="89"/>
        <v>0</v>
      </c>
      <c r="BA285" s="8"/>
      <c r="BB285" s="7">
        <f ca="1">IF(Table2[[#This Row],[Column17]]="bihar",Table2[[#This Row],[Column15]],0)</f>
        <v>0</v>
      </c>
      <c r="BC285" s="8">
        <f ca="1">IF(Table2[[#This Row],[Column17]]="UP",Table2[[#This Row],[Column15]],0)</f>
        <v>0</v>
      </c>
      <c r="BD285" s="8">
        <f ca="1">IF(Table2[[#This Row],[Column17]]="maharashtra",Table2[[#This Row],[Column15]],0)</f>
        <v>0</v>
      </c>
      <c r="BE285" s="8">
        <f ca="1">IF(Table2[[#This Row],[Column17]]="telangana",Table2[[#This Row],[Column15]],0)</f>
        <v>0</v>
      </c>
      <c r="BF285" s="8">
        <f ca="1">IF(Table2[[#This Row],[Column17]]="delhi",Table2[[#This Row],[Column15]],0)</f>
        <v>0</v>
      </c>
      <c r="BG285" s="8">
        <f ca="1">IF(Table2[[#This Row],[Column17]]="goa",Table2[[#This Row],[Column15]],0)</f>
        <v>0</v>
      </c>
      <c r="BH285" s="8">
        <f ca="1">IF(Table2[[#This Row],[Column17]]="kolkata",Table2[[#This Row],[Column15]],0)</f>
        <v>0</v>
      </c>
      <c r="BI285" s="8">
        <f ca="1">IF(Table2[[#This Row],[Column17]]="patna",Table2[[#This Row],[Column15]],0)</f>
        <v>0</v>
      </c>
      <c r="BJ285" s="8">
        <f ca="1">IF(Table2[[#This Row],[Column17]]="simultala",Table2[[#This Row],[Column15]],0)</f>
        <v>0</v>
      </c>
      <c r="BK285" s="8">
        <f ca="1">IF(Table2[[#This Row],[Column17]]="panji",Table2[[#This Row],[Column15]],0)</f>
        <v>25869</v>
      </c>
      <c r="BL285" s="8">
        <f ca="1">IF(Table2[[#This Row],[Column17]]="bangalore",Table2[[#This Row],[Column15]],0)</f>
        <v>0</v>
      </c>
      <c r="BM285" s="8">
        <f ca="1">IF(Table2[[#This Row],[Column17]]="florida",Table2[[#This Row],[Column15]],0)</f>
        <v>0</v>
      </c>
      <c r="BN285" s="8">
        <f ca="1">IF(Table2[[#This Row],[Column17]]="valmikinagar",Table2[[#This Row],[Column15]],0)</f>
        <v>0</v>
      </c>
      <c r="BO285" s="9">
        <f ca="1">IF(Table2[[#This Row],[Column17]]="gopalganj",Table2[[#This Row],[Column15]],0)</f>
        <v>0</v>
      </c>
      <c r="BP285" s="7">
        <f ca="1">IF(Table2[[#This Row],[Column4]]="teaching",Table2[[#This Row],[Column15]],0)</f>
        <v>0</v>
      </c>
      <c r="BQ285" s="8">
        <f ca="1">IF(Table2[[#This Row],[Column4]]="health",Table2[[#This Row],[Column15]],0)</f>
        <v>0</v>
      </c>
      <c r="BR285" s="8">
        <f ca="1">IF(Table2[[#This Row],[Column4]]="agriculture",Table2[[#This Row],[Column15]],0)</f>
        <v>25869</v>
      </c>
      <c r="BS285" s="8">
        <f ca="1">IF(Table2[[#This Row],[Column4]]="IT",Table2[[#This Row],[Column15]],0)</f>
        <v>0</v>
      </c>
      <c r="BT285" s="8">
        <f ca="1">IF(Table2[[#This Row],[Column4]]="construction",Table2[[#This Row],[Column15]],0)</f>
        <v>0</v>
      </c>
      <c r="BU285" s="9">
        <f ca="1">IF(Table2[[#This Row],[Column4]]="General work",Table2[[#This Row],[Column15]],0)</f>
        <v>0</v>
      </c>
      <c r="BV285" s="19">
        <f ca="1">IF(Table2[[#This Row],[Column27]]&gt;Table2[[#This Row],[Column15]],1,0)</f>
        <v>1</v>
      </c>
      <c r="CC285" s="19">
        <f ca="1">IF(Table2[[#This Row],[Column28]]&gt;$CD$6,Table2[[#This Row],[Column2]],0)</f>
        <v>36</v>
      </c>
    </row>
    <row r="286" spans="2:81" x14ac:dyDescent="0.35">
      <c r="B286">
        <f t="shared" ca="1" si="79"/>
        <v>1</v>
      </c>
      <c r="C286" t="str">
        <f ca="1">IF(B285=1,"men","women")</f>
        <v>men</v>
      </c>
      <c r="D286">
        <f t="shared" ca="1" si="81"/>
        <v>33</v>
      </c>
      <c r="E286">
        <f t="shared" ca="1" si="82"/>
        <v>5</v>
      </c>
      <c r="F286" t="str">
        <f ca="1">VLOOKUP(E286,$K$4:$L$10,2)</f>
        <v>General work</v>
      </c>
      <c r="G286">
        <f t="shared" ca="1" si="83"/>
        <v>1</v>
      </c>
      <c r="H286" t="str">
        <f ca="1">VLOOKUP(G286,$N$4:$O$9,2)</f>
        <v>high school</v>
      </c>
      <c r="I286">
        <f t="shared" ca="1" si="84"/>
        <v>0</v>
      </c>
      <c r="J286">
        <f t="shared" ca="1" si="80"/>
        <v>2</v>
      </c>
      <c r="Q286">
        <f t="shared" ca="1" si="85"/>
        <v>42603</v>
      </c>
      <c r="R286">
        <f t="shared" ca="1" si="86"/>
        <v>9</v>
      </c>
      <c r="S286" t="str">
        <f ca="1">VLOOKUP(R286,$Y$7:$Z$20,2)</f>
        <v>simultala</v>
      </c>
      <c r="T286">
        <f t="shared" ref="T286:T349" ca="1" si="90">Q286*RANDBETWEEN(3,6)</f>
        <v>255618</v>
      </c>
      <c r="U286">
        <f t="shared" ca="1" si="87"/>
        <v>67537.512823669545</v>
      </c>
      <c r="V286">
        <f t="shared" ref="V286:V349" ca="1" si="91">J286*RAND()*Q286</f>
        <v>29460.310869809829</v>
      </c>
      <c r="W286">
        <f t="shared" ca="1" si="88"/>
        <v>17556</v>
      </c>
      <c r="X286">
        <f t="shared" ref="X286:X349" ca="1" si="92">RAND()*Q286*2</f>
        <v>53518.166128040524</v>
      </c>
      <c r="AA286">
        <f t="shared" ref="AA286:AA349" ca="1" si="93">RAND()*Q286*1.5</f>
        <v>36644.217984582647</v>
      </c>
      <c r="AB286">
        <f t="shared" ref="AB286:AB349" ca="1" si="94">T286+V286+AA286</f>
        <v>321722.52885439247</v>
      </c>
      <c r="AC286">
        <f t="shared" ref="AC286:AC349" ca="1" si="95">U286+W286+X286</f>
        <v>138611.67895171006</v>
      </c>
      <c r="AD286">
        <f t="shared" ref="AD286:AD349" ca="1" si="96">AB286-AC286</f>
        <v>183110.84990268241</v>
      </c>
      <c r="AF286" s="7">
        <f ca="1">IF(Table2[[#This Row],[Column1]]="men",1,0)</f>
        <v>1</v>
      </c>
      <c r="AG286" s="8">
        <f ca="1">IF(Table2[[#This Row],[Column1]]="women",1,0)</f>
        <v>0</v>
      </c>
      <c r="AH286" s="8"/>
      <c r="AI286" s="8"/>
      <c r="AJ286" s="9"/>
      <c r="AM286" s="7">
        <f ca="1">IF(Table2[[#This Row],[Column4]]="teaching",1,0)</f>
        <v>0</v>
      </c>
      <c r="AN286" s="8">
        <f ca="1">IF(Table2[[#This Row],[Column4]]="health",1,0)</f>
        <v>0</v>
      </c>
      <c r="AO286" s="8">
        <f ca="1">IF(Table2[[#This Row],[Column4]]="agriculture",1,0)</f>
        <v>0</v>
      </c>
      <c r="AP286" s="8">
        <f ca="1">IF(Table2[[#This Row],[Column4]]="IT",1,0)</f>
        <v>0</v>
      </c>
      <c r="AQ286" s="8">
        <f ca="1">IF(Table2[[#This Row],[Column4]]="construction",1,0)</f>
        <v>0</v>
      </c>
      <c r="AR286" s="8">
        <f ca="1">IF(Table2[[#This Row],[Column4]]="General work",1,0)</f>
        <v>1</v>
      </c>
      <c r="AS286" s="9"/>
      <c r="AU286" s="17">
        <f ca="1">Table2[[#This Row],[Column20]]/Table2[[#This Row],[Column8]]</f>
        <v>14730.155434904915</v>
      </c>
      <c r="AW286" s="19">
        <f ca="1">IF(Table2[[#This Row],[Column27]]&gt;$AX$7,1,0)</f>
        <v>1</v>
      </c>
      <c r="AY286" s="21">
        <f ca="1">Table2[[#This Row],[Column19]]/Table2[[#This Row],[Column18]]</f>
        <v>0.26421266430247303</v>
      </c>
      <c r="AZ286" s="7">
        <f t="shared" ca="1" si="89"/>
        <v>0</v>
      </c>
      <c r="BA286" s="8"/>
      <c r="BB286" s="7">
        <f ca="1">IF(Table2[[#This Row],[Column17]]="bihar",Table2[[#This Row],[Column15]],0)</f>
        <v>0</v>
      </c>
      <c r="BC286" s="8">
        <f ca="1">IF(Table2[[#This Row],[Column17]]="UP",Table2[[#This Row],[Column15]],0)</f>
        <v>0</v>
      </c>
      <c r="BD286" s="8">
        <f ca="1">IF(Table2[[#This Row],[Column17]]="maharashtra",Table2[[#This Row],[Column15]],0)</f>
        <v>0</v>
      </c>
      <c r="BE286" s="8">
        <f ca="1">IF(Table2[[#This Row],[Column17]]="telangana",Table2[[#This Row],[Column15]],0)</f>
        <v>0</v>
      </c>
      <c r="BF286" s="8">
        <f ca="1">IF(Table2[[#This Row],[Column17]]="delhi",Table2[[#This Row],[Column15]],0)</f>
        <v>0</v>
      </c>
      <c r="BG286" s="8">
        <f ca="1">IF(Table2[[#This Row],[Column17]]="goa",Table2[[#This Row],[Column15]],0)</f>
        <v>0</v>
      </c>
      <c r="BH286" s="8">
        <f ca="1">IF(Table2[[#This Row],[Column17]]="kolkata",Table2[[#This Row],[Column15]],0)</f>
        <v>0</v>
      </c>
      <c r="BI286" s="8">
        <f ca="1">IF(Table2[[#This Row],[Column17]]="patna",Table2[[#This Row],[Column15]],0)</f>
        <v>0</v>
      </c>
      <c r="BJ286" s="8">
        <f ca="1">IF(Table2[[#This Row],[Column17]]="simultala",Table2[[#This Row],[Column15]],0)</f>
        <v>42603</v>
      </c>
      <c r="BK286" s="8">
        <f ca="1">IF(Table2[[#This Row],[Column17]]="panji",Table2[[#This Row],[Column15]],0)</f>
        <v>0</v>
      </c>
      <c r="BL286" s="8">
        <f ca="1">IF(Table2[[#This Row],[Column17]]="bangalore",Table2[[#This Row],[Column15]],0)</f>
        <v>0</v>
      </c>
      <c r="BM286" s="8">
        <f ca="1">IF(Table2[[#This Row],[Column17]]="florida",Table2[[#This Row],[Column15]],0)</f>
        <v>0</v>
      </c>
      <c r="BN286" s="8">
        <f ca="1">IF(Table2[[#This Row],[Column17]]="valmikinagar",Table2[[#This Row],[Column15]],0)</f>
        <v>0</v>
      </c>
      <c r="BO286" s="9">
        <f ca="1">IF(Table2[[#This Row],[Column17]]="gopalganj",Table2[[#This Row],[Column15]],0)</f>
        <v>0</v>
      </c>
      <c r="BP286" s="7">
        <f ca="1">IF(Table2[[#This Row],[Column4]]="teaching",Table2[[#This Row],[Column15]],0)</f>
        <v>0</v>
      </c>
      <c r="BQ286" s="8">
        <f ca="1">IF(Table2[[#This Row],[Column4]]="health",Table2[[#This Row],[Column15]],0)</f>
        <v>0</v>
      </c>
      <c r="BR286" s="8">
        <f ca="1">IF(Table2[[#This Row],[Column4]]="agriculture",Table2[[#This Row],[Column15]],0)</f>
        <v>0</v>
      </c>
      <c r="BS286" s="8">
        <f ca="1">IF(Table2[[#This Row],[Column4]]="IT",Table2[[#This Row],[Column15]],0)</f>
        <v>0</v>
      </c>
      <c r="BT286" s="8">
        <f ca="1">IF(Table2[[#This Row],[Column4]]="construction",Table2[[#This Row],[Column15]],0)</f>
        <v>0</v>
      </c>
      <c r="BU286" s="9">
        <f ca="1">IF(Table2[[#This Row],[Column4]]="General work",Table2[[#This Row],[Column15]],0)</f>
        <v>42603</v>
      </c>
      <c r="BV286" s="19">
        <f ca="1">IF(Table2[[#This Row],[Column27]]&gt;Table2[[#This Row],[Column15]],1,0)</f>
        <v>1</v>
      </c>
      <c r="CC286" s="19">
        <f ca="1">IF(Table2[[#This Row],[Column28]]&gt;$CD$6,Table2[[#This Row],[Column2]],0)</f>
        <v>33</v>
      </c>
    </row>
    <row r="287" spans="2:81" x14ac:dyDescent="0.35">
      <c r="B287">
        <f t="shared" ca="1" si="79"/>
        <v>2</v>
      </c>
      <c r="C287" t="str">
        <f ca="1">IF(B286=1,"men","women")</f>
        <v>men</v>
      </c>
      <c r="D287">
        <f t="shared" ca="1" si="81"/>
        <v>33</v>
      </c>
      <c r="E287">
        <f t="shared" ca="1" si="82"/>
        <v>3</v>
      </c>
      <c r="F287" t="str">
        <f ca="1">VLOOKUP(E287,$K$4:$L$10,2)</f>
        <v>teaching</v>
      </c>
      <c r="G287">
        <f t="shared" ca="1" si="83"/>
        <v>5</v>
      </c>
      <c r="H287" t="str">
        <f ca="1">VLOOKUP(G287,$N$4:$O$9,2)</f>
        <v>other</v>
      </c>
      <c r="I287">
        <f t="shared" ca="1" si="84"/>
        <v>4</v>
      </c>
      <c r="J287">
        <f t="shared" ca="1" si="80"/>
        <v>1</v>
      </c>
      <c r="Q287">
        <f t="shared" ca="1" si="85"/>
        <v>80158</v>
      </c>
      <c r="R287">
        <f t="shared" ca="1" si="86"/>
        <v>1</v>
      </c>
      <c r="S287" t="str">
        <f ca="1">VLOOKUP(R287,$Y$7:$Z$20,2)</f>
        <v>bihar</v>
      </c>
      <c r="T287">
        <f t="shared" ca="1" si="90"/>
        <v>400790</v>
      </c>
      <c r="U287">
        <f t="shared" ca="1" si="87"/>
        <v>303148.89986126195</v>
      </c>
      <c r="V287">
        <f t="shared" ca="1" si="91"/>
        <v>48284.599442020277</v>
      </c>
      <c r="W287">
        <f t="shared" ca="1" si="88"/>
        <v>17295</v>
      </c>
      <c r="X287">
        <f t="shared" ca="1" si="92"/>
        <v>92223.303848818105</v>
      </c>
      <c r="AA287">
        <f t="shared" ca="1" si="93"/>
        <v>89880.196235496493</v>
      </c>
      <c r="AB287">
        <f t="shared" ca="1" si="94"/>
        <v>538954.79567751684</v>
      </c>
      <c r="AC287">
        <f t="shared" ca="1" si="95"/>
        <v>412667.20371008007</v>
      </c>
      <c r="AD287">
        <f t="shared" ca="1" si="96"/>
        <v>126287.59196743678</v>
      </c>
      <c r="AF287" s="7">
        <f ca="1">IF(Table2[[#This Row],[Column1]]="men",1,0)</f>
        <v>1</v>
      </c>
      <c r="AG287" s="8">
        <f ca="1">IF(Table2[[#This Row],[Column1]]="women",1,0)</f>
        <v>0</v>
      </c>
      <c r="AH287" s="8"/>
      <c r="AI287" s="8"/>
      <c r="AJ287" s="9"/>
      <c r="AM287" s="7">
        <f ca="1">IF(Table2[[#This Row],[Column4]]="teaching",1,0)</f>
        <v>1</v>
      </c>
      <c r="AN287" s="8">
        <f ca="1">IF(Table2[[#This Row],[Column4]]="health",1,0)</f>
        <v>0</v>
      </c>
      <c r="AO287" s="8">
        <f ca="1">IF(Table2[[#This Row],[Column4]]="agriculture",1,0)</f>
        <v>0</v>
      </c>
      <c r="AP287" s="8">
        <f ca="1">IF(Table2[[#This Row],[Column4]]="IT",1,0)</f>
        <v>0</v>
      </c>
      <c r="AQ287" s="8">
        <f ca="1">IF(Table2[[#This Row],[Column4]]="construction",1,0)</f>
        <v>0</v>
      </c>
      <c r="AR287" s="8">
        <f ca="1">IF(Table2[[#This Row],[Column4]]="General work",1,0)</f>
        <v>0</v>
      </c>
      <c r="AS287" s="9"/>
      <c r="AU287" s="17">
        <f ca="1">Table2[[#This Row],[Column20]]/Table2[[#This Row],[Column8]]</f>
        <v>48284.599442020277</v>
      </c>
      <c r="AW287" s="19">
        <f ca="1">IF(Table2[[#This Row],[Column27]]&gt;$AX$7,1,0)</f>
        <v>1</v>
      </c>
      <c r="AY287" s="21">
        <f ca="1">Table2[[#This Row],[Column19]]/Table2[[#This Row],[Column18]]</f>
        <v>0.75637840230859543</v>
      </c>
      <c r="AZ287" s="7">
        <f t="shared" ca="1" si="89"/>
        <v>0</v>
      </c>
      <c r="BA287" s="8"/>
      <c r="BB287" s="7">
        <f ca="1">IF(Table2[[#This Row],[Column17]]="bihar",Table2[[#This Row],[Column15]],0)</f>
        <v>80158</v>
      </c>
      <c r="BC287" s="8">
        <f ca="1">IF(Table2[[#This Row],[Column17]]="UP",Table2[[#This Row],[Column15]],0)</f>
        <v>0</v>
      </c>
      <c r="BD287" s="8">
        <f ca="1">IF(Table2[[#This Row],[Column17]]="maharashtra",Table2[[#This Row],[Column15]],0)</f>
        <v>0</v>
      </c>
      <c r="BE287" s="8">
        <f ca="1">IF(Table2[[#This Row],[Column17]]="telangana",Table2[[#This Row],[Column15]],0)</f>
        <v>0</v>
      </c>
      <c r="BF287" s="8">
        <f ca="1">IF(Table2[[#This Row],[Column17]]="delhi",Table2[[#This Row],[Column15]],0)</f>
        <v>0</v>
      </c>
      <c r="BG287" s="8">
        <f ca="1">IF(Table2[[#This Row],[Column17]]="goa",Table2[[#This Row],[Column15]],0)</f>
        <v>0</v>
      </c>
      <c r="BH287" s="8">
        <f ca="1">IF(Table2[[#This Row],[Column17]]="kolkata",Table2[[#This Row],[Column15]],0)</f>
        <v>0</v>
      </c>
      <c r="BI287" s="8">
        <f ca="1">IF(Table2[[#This Row],[Column17]]="patna",Table2[[#This Row],[Column15]],0)</f>
        <v>0</v>
      </c>
      <c r="BJ287" s="8">
        <f ca="1">IF(Table2[[#This Row],[Column17]]="simultala",Table2[[#This Row],[Column15]],0)</f>
        <v>0</v>
      </c>
      <c r="BK287" s="8">
        <f ca="1">IF(Table2[[#This Row],[Column17]]="panji",Table2[[#This Row],[Column15]],0)</f>
        <v>0</v>
      </c>
      <c r="BL287" s="8">
        <f ca="1">IF(Table2[[#This Row],[Column17]]="bangalore",Table2[[#This Row],[Column15]],0)</f>
        <v>0</v>
      </c>
      <c r="BM287" s="8">
        <f ca="1">IF(Table2[[#This Row],[Column17]]="florida",Table2[[#This Row],[Column15]],0)</f>
        <v>0</v>
      </c>
      <c r="BN287" s="8">
        <f ca="1">IF(Table2[[#This Row],[Column17]]="valmikinagar",Table2[[#This Row],[Column15]],0)</f>
        <v>0</v>
      </c>
      <c r="BO287" s="9">
        <f ca="1">IF(Table2[[#This Row],[Column17]]="gopalganj",Table2[[#This Row],[Column15]],0)</f>
        <v>0</v>
      </c>
      <c r="BP287" s="7">
        <f ca="1">IF(Table2[[#This Row],[Column4]]="teaching",Table2[[#This Row],[Column15]],0)</f>
        <v>80158</v>
      </c>
      <c r="BQ287" s="8">
        <f ca="1">IF(Table2[[#This Row],[Column4]]="health",Table2[[#This Row],[Column15]],0)</f>
        <v>0</v>
      </c>
      <c r="BR287" s="8">
        <f ca="1">IF(Table2[[#This Row],[Column4]]="agriculture",Table2[[#This Row],[Column15]],0)</f>
        <v>0</v>
      </c>
      <c r="BS287" s="8">
        <f ca="1">IF(Table2[[#This Row],[Column4]]="IT",Table2[[#This Row],[Column15]],0)</f>
        <v>0</v>
      </c>
      <c r="BT287" s="8">
        <f ca="1">IF(Table2[[#This Row],[Column4]]="construction",Table2[[#This Row],[Column15]],0)</f>
        <v>0</v>
      </c>
      <c r="BU287" s="9">
        <f ca="1">IF(Table2[[#This Row],[Column4]]="General work",Table2[[#This Row],[Column15]],0)</f>
        <v>0</v>
      </c>
      <c r="BV287" s="19">
        <f ca="1">IF(Table2[[#This Row],[Column27]]&gt;Table2[[#This Row],[Column15]],1,0)</f>
        <v>1</v>
      </c>
      <c r="CC287" s="19">
        <f ca="1">IF(Table2[[#This Row],[Column28]]&gt;$CD$6,Table2[[#This Row],[Column2]],0)</f>
        <v>33</v>
      </c>
    </row>
    <row r="288" spans="2:81" x14ac:dyDescent="0.35">
      <c r="B288">
        <f t="shared" ca="1" si="79"/>
        <v>2</v>
      </c>
      <c r="C288" t="str">
        <f ca="1">IF(B287=1,"men","women")</f>
        <v>women</v>
      </c>
      <c r="D288">
        <f t="shared" ca="1" si="81"/>
        <v>31</v>
      </c>
      <c r="E288">
        <f t="shared" ca="1" si="82"/>
        <v>3</v>
      </c>
      <c r="F288" t="str">
        <f ca="1">VLOOKUP(E288,$K$4:$L$10,2)</f>
        <v>teaching</v>
      </c>
      <c r="G288">
        <f t="shared" ca="1" si="83"/>
        <v>2</v>
      </c>
      <c r="H288" t="str">
        <f ca="1">VLOOKUP(G288,$N$4:$O$9,2)</f>
        <v>college</v>
      </c>
      <c r="I288">
        <f t="shared" ca="1" si="84"/>
        <v>2</v>
      </c>
      <c r="J288">
        <f t="shared" ca="1" si="80"/>
        <v>1</v>
      </c>
      <c r="Q288">
        <f t="shared" ca="1" si="85"/>
        <v>51342</v>
      </c>
      <c r="R288">
        <f t="shared" ca="1" si="86"/>
        <v>2</v>
      </c>
      <c r="S288" t="str">
        <f ca="1">VLOOKUP(R288,$Y$7:$Z$20,2)</f>
        <v>up</v>
      </c>
      <c r="T288">
        <f t="shared" ca="1" si="90"/>
        <v>205368</v>
      </c>
      <c r="U288">
        <f t="shared" ca="1" si="87"/>
        <v>111728.91202078329</v>
      </c>
      <c r="V288">
        <f t="shared" ca="1" si="91"/>
        <v>1259.0542864517768</v>
      </c>
      <c r="W288">
        <f t="shared" ca="1" si="88"/>
        <v>492</v>
      </c>
      <c r="X288">
        <f t="shared" ca="1" si="92"/>
        <v>95014.328059308842</v>
      </c>
      <c r="AA288">
        <f t="shared" ca="1" si="93"/>
        <v>64859.205593782426</v>
      </c>
      <c r="AB288">
        <f t="shared" ca="1" si="94"/>
        <v>271486.2598802342</v>
      </c>
      <c r="AC288">
        <f t="shared" ca="1" si="95"/>
        <v>207235.24008009213</v>
      </c>
      <c r="AD288">
        <f t="shared" ca="1" si="96"/>
        <v>64251.019800142065</v>
      </c>
      <c r="AF288" s="7">
        <f ca="1">IF(Table2[[#This Row],[Column1]]="men",1,0)</f>
        <v>0</v>
      </c>
      <c r="AG288" s="8">
        <f ca="1">IF(Table2[[#This Row],[Column1]]="women",1,0)</f>
        <v>1</v>
      </c>
      <c r="AH288" s="8"/>
      <c r="AI288" s="8"/>
      <c r="AJ288" s="9"/>
      <c r="AM288" s="7">
        <f ca="1">IF(Table2[[#This Row],[Column4]]="teaching",1,0)</f>
        <v>1</v>
      </c>
      <c r="AN288" s="8">
        <f ca="1">IF(Table2[[#This Row],[Column4]]="health",1,0)</f>
        <v>0</v>
      </c>
      <c r="AO288" s="8">
        <f ca="1">IF(Table2[[#This Row],[Column4]]="agriculture",1,0)</f>
        <v>0</v>
      </c>
      <c r="AP288" s="8">
        <f ca="1">IF(Table2[[#This Row],[Column4]]="IT",1,0)</f>
        <v>0</v>
      </c>
      <c r="AQ288" s="8">
        <f ca="1">IF(Table2[[#This Row],[Column4]]="construction",1,0)</f>
        <v>0</v>
      </c>
      <c r="AR288" s="8">
        <f ca="1">IF(Table2[[#This Row],[Column4]]="General work",1,0)</f>
        <v>0</v>
      </c>
      <c r="AS288" s="9"/>
      <c r="AU288" s="17">
        <f ca="1">Table2[[#This Row],[Column20]]/Table2[[#This Row],[Column8]]</f>
        <v>1259.0542864517768</v>
      </c>
      <c r="AW288" s="19">
        <f ca="1">IF(Table2[[#This Row],[Column27]]&gt;$AX$7,1,0)</f>
        <v>1</v>
      </c>
      <c r="AY288" s="21">
        <f ca="1">Table2[[#This Row],[Column19]]/Table2[[#This Row],[Column18]]</f>
        <v>0.5440424604650349</v>
      </c>
      <c r="AZ288" s="7">
        <f t="shared" ca="1" si="89"/>
        <v>0</v>
      </c>
      <c r="BA288" s="8"/>
      <c r="BB288" s="7">
        <f ca="1">IF(Table2[[#This Row],[Column17]]="bihar",Table2[[#This Row],[Column15]],0)</f>
        <v>0</v>
      </c>
      <c r="BC288" s="8">
        <f ca="1">IF(Table2[[#This Row],[Column17]]="UP",Table2[[#This Row],[Column15]],0)</f>
        <v>51342</v>
      </c>
      <c r="BD288" s="8">
        <f ca="1">IF(Table2[[#This Row],[Column17]]="maharashtra",Table2[[#This Row],[Column15]],0)</f>
        <v>0</v>
      </c>
      <c r="BE288" s="8">
        <f ca="1">IF(Table2[[#This Row],[Column17]]="telangana",Table2[[#This Row],[Column15]],0)</f>
        <v>0</v>
      </c>
      <c r="BF288" s="8">
        <f ca="1">IF(Table2[[#This Row],[Column17]]="delhi",Table2[[#This Row],[Column15]],0)</f>
        <v>0</v>
      </c>
      <c r="BG288" s="8">
        <f ca="1">IF(Table2[[#This Row],[Column17]]="goa",Table2[[#This Row],[Column15]],0)</f>
        <v>0</v>
      </c>
      <c r="BH288" s="8">
        <f ca="1">IF(Table2[[#This Row],[Column17]]="kolkata",Table2[[#This Row],[Column15]],0)</f>
        <v>0</v>
      </c>
      <c r="BI288" s="8">
        <f ca="1">IF(Table2[[#This Row],[Column17]]="patna",Table2[[#This Row],[Column15]],0)</f>
        <v>0</v>
      </c>
      <c r="BJ288" s="8">
        <f ca="1">IF(Table2[[#This Row],[Column17]]="simultala",Table2[[#This Row],[Column15]],0)</f>
        <v>0</v>
      </c>
      <c r="BK288" s="8">
        <f ca="1">IF(Table2[[#This Row],[Column17]]="panji",Table2[[#This Row],[Column15]],0)</f>
        <v>0</v>
      </c>
      <c r="BL288" s="8">
        <f ca="1">IF(Table2[[#This Row],[Column17]]="bangalore",Table2[[#This Row],[Column15]],0)</f>
        <v>0</v>
      </c>
      <c r="BM288" s="8">
        <f ca="1">IF(Table2[[#This Row],[Column17]]="florida",Table2[[#This Row],[Column15]],0)</f>
        <v>0</v>
      </c>
      <c r="BN288" s="8">
        <f ca="1">IF(Table2[[#This Row],[Column17]]="valmikinagar",Table2[[#This Row],[Column15]],0)</f>
        <v>0</v>
      </c>
      <c r="BO288" s="9">
        <f ca="1">IF(Table2[[#This Row],[Column17]]="gopalganj",Table2[[#This Row],[Column15]],0)</f>
        <v>0</v>
      </c>
      <c r="BP288" s="7">
        <f ca="1">IF(Table2[[#This Row],[Column4]]="teaching",Table2[[#This Row],[Column15]],0)</f>
        <v>51342</v>
      </c>
      <c r="BQ288" s="8">
        <f ca="1">IF(Table2[[#This Row],[Column4]]="health",Table2[[#This Row],[Column15]],0)</f>
        <v>0</v>
      </c>
      <c r="BR288" s="8">
        <f ca="1">IF(Table2[[#This Row],[Column4]]="agriculture",Table2[[#This Row],[Column15]],0)</f>
        <v>0</v>
      </c>
      <c r="BS288" s="8">
        <f ca="1">IF(Table2[[#This Row],[Column4]]="IT",Table2[[#This Row],[Column15]],0)</f>
        <v>0</v>
      </c>
      <c r="BT288" s="8">
        <f ca="1">IF(Table2[[#This Row],[Column4]]="construction",Table2[[#This Row],[Column15]],0)</f>
        <v>0</v>
      </c>
      <c r="BU288" s="9">
        <f ca="1">IF(Table2[[#This Row],[Column4]]="General work",Table2[[#This Row],[Column15]],0)</f>
        <v>0</v>
      </c>
      <c r="BV288" s="19">
        <f ca="1">IF(Table2[[#This Row],[Column27]]&gt;Table2[[#This Row],[Column15]],1,0)</f>
        <v>1</v>
      </c>
      <c r="CC288" s="19">
        <f ca="1">IF(Table2[[#This Row],[Column28]]&gt;$CD$6,Table2[[#This Row],[Column2]],0)</f>
        <v>31</v>
      </c>
    </row>
    <row r="289" spans="2:81" x14ac:dyDescent="0.35">
      <c r="B289">
        <f t="shared" ca="1" si="79"/>
        <v>1</v>
      </c>
      <c r="C289" t="str">
        <f ca="1">IF(B288=1,"men","women")</f>
        <v>women</v>
      </c>
      <c r="D289">
        <f t="shared" ca="1" si="81"/>
        <v>44</v>
      </c>
      <c r="E289">
        <f t="shared" ca="1" si="82"/>
        <v>1</v>
      </c>
      <c r="F289" t="str">
        <f ca="1">VLOOKUP(E289,$K$4:$L$10,2)</f>
        <v xml:space="preserve">health </v>
      </c>
      <c r="G289">
        <f t="shared" ca="1" si="83"/>
        <v>3</v>
      </c>
      <c r="H289" t="str">
        <f ca="1">VLOOKUP(G289,$N$4:$O$9,2)</f>
        <v>university</v>
      </c>
      <c r="I289">
        <f t="shared" ca="1" si="84"/>
        <v>0</v>
      </c>
      <c r="J289">
        <f t="shared" ca="1" si="80"/>
        <v>3</v>
      </c>
      <c r="Q289">
        <f t="shared" ca="1" si="85"/>
        <v>27392</v>
      </c>
      <c r="R289">
        <f t="shared" ca="1" si="86"/>
        <v>2</v>
      </c>
      <c r="S289" t="str">
        <f ca="1">VLOOKUP(R289,$Y$7:$Z$20,2)</f>
        <v>up</v>
      </c>
      <c r="T289">
        <f t="shared" ca="1" si="90"/>
        <v>109568</v>
      </c>
      <c r="U289">
        <f t="shared" ca="1" si="87"/>
        <v>78517.418785886111</v>
      </c>
      <c r="V289">
        <f t="shared" ca="1" si="91"/>
        <v>24914.170451385173</v>
      </c>
      <c r="W289">
        <f t="shared" ca="1" si="88"/>
        <v>242</v>
      </c>
      <c r="X289">
        <f t="shared" ca="1" si="92"/>
        <v>36745.186063883259</v>
      </c>
      <c r="AA289">
        <f t="shared" ca="1" si="93"/>
        <v>30010.063568369907</v>
      </c>
      <c r="AB289">
        <f t="shared" ca="1" si="94"/>
        <v>164492.23401975509</v>
      </c>
      <c r="AC289">
        <f t="shared" ca="1" si="95"/>
        <v>115504.60484976937</v>
      </c>
      <c r="AD289">
        <f t="shared" ca="1" si="96"/>
        <v>48987.629169985725</v>
      </c>
      <c r="AF289" s="7">
        <f ca="1">IF(Table2[[#This Row],[Column1]]="men",1,0)</f>
        <v>0</v>
      </c>
      <c r="AG289" s="8">
        <f ca="1">IF(Table2[[#This Row],[Column1]]="women",1,0)</f>
        <v>1</v>
      </c>
      <c r="AH289" s="8"/>
      <c r="AI289" s="8"/>
      <c r="AJ289" s="9"/>
      <c r="AM289" s="7">
        <f ca="1">IF(Table2[[#This Row],[Column4]]="teaching",1,0)</f>
        <v>0</v>
      </c>
      <c r="AN289" s="8">
        <f ca="1">IF(Table2[[#This Row],[Column4]]="health",1,0)</f>
        <v>0</v>
      </c>
      <c r="AO289" s="8">
        <f ca="1">IF(Table2[[#This Row],[Column4]]="agriculture",1,0)</f>
        <v>0</v>
      </c>
      <c r="AP289" s="8">
        <f ca="1">IF(Table2[[#This Row],[Column4]]="IT",1,0)</f>
        <v>0</v>
      </c>
      <c r="AQ289" s="8">
        <f ca="1">IF(Table2[[#This Row],[Column4]]="construction",1,0)</f>
        <v>0</v>
      </c>
      <c r="AR289" s="8">
        <f ca="1">IF(Table2[[#This Row],[Column4]]="General work",1,0)</f>
        <v>0</v>
      </c>
      <c r="AS289" s="9"/>
      <c r="AU289" s="17">
        <f ca="1">Table2[[#This Row],[Column20]]/Table2[[#This Row],[Column8]]</f>
        <v>8304.7234837950582</v>
      </c>
      <c r="AW289" s="19">
        <f ca="1">IF(Table2[[#This Row],[Column27]]&gt;$AX$7,1,0)</f>
        <v>1</v>
      </c>
      <c r="AY289" s="21">
        <f ca="1">Table2[[#This Row],[Column19]]/Table2[[#This Row],[Column18]]</f>
        <v>0.71660903535599907</v>
      </c>
      <c r="AZ289" s="7">
        <f t="shared" ca="1" si="89"/>
        <v>0</v>
      </c>
      <c r="BA289" s="8"/>
      <c r="BB289" s="7">
        <f ca="1">IF(Table2[[#This Row],[Column17]]="bihar",Table2[[#This Row],[Column15]],0)</f>
        <v>0</v>
      </c>
      <c r="BC289" s="8">
        <f ca="1">IF(Table2[[#This Row],[Column17]]="UP",Table2[[#This Row],[Column15]],0)</f>
        <v>27392</v>
      </c>
      <c r="BD289" s="8">
        <f ca="1">IF(Table2[[#This Row],[Column17]]="maharashtra",Table2[[#This Row],[Column15]],0)</f>
        <v>0</v>
      </c>
      <c r="BE289" s="8">
        <f ca="1">IF(Table2[[#This Row],[Column17]]="telangana",Table2[[#This Row],[Column15]],0)</f>
        <v>0</v>
      </c>
      <c r="BF289" s="8">
        <f ca="1">IF(Table2[[#This Row],[Column17]]="delhi",Table2[[#This Row],[Column15]],0)</f>
        <v>0</v>
      </c>
      <c r="BG289" s="8">
        <f ca="1">IF(Table2[[#This Row],[Column17]]="goa",Table2[[#This Row],[Column15]],0)</f>
        <v>0</v>
      </c>
      <c r="BH289" s="8">
        <f ca="1">IF(Table2[[#This Row],[Column17]]="kolkata",Table2[[#This Row],[Column15]],0)</f>
        <v>0</v>
      </c>
      <c r="BI289" s="8">
        <f ca="1">IF(Table2[[#This Row],[Column17]]="patna",Table2[[#This Row],[Column15]],0)</f>
        <v>0</v>
      </c>
      <c r="BJ289" s="8">
        <f ca="1">IF(Table2[[#This Row],[Column17]]="simultala",Table2[[#This Row],[Column15]],0)</f>
        <v>0</v>
      </c>
      <c r="BK289" s="8">
        <f ca="1">IF(Table2[[#This Row],[Column17]]="panji",Table2[[#This Row],[Column15]],0)</f>
        <v>0</v>
      </c>
      <c r="BL289" s="8">
        <f ca="1">IF(Table2[[#This Row],[Column17]]="bangalore",Table2[[#This Row],[Column15]],0)</f>
        <v>0</v>
      </c>
      <c r="BM289" s="8">
        <f ca="1">IF(Table2[[#This Row],[Column17]]="florida",Table2[[#This Row],[Column15]],0)</f>
        <v>0</v>
      </c>
      <c r="BN289" s="8">
        <f ca="1">IF(Table2[[#This Row],[Column17]]="valmikinagar",Table2[[#This Row],[Column15]],0)</f>
        <v>0</v>
      </c>
      <c r="BO289" s="9">
        <f ca="1">IF(Table2[[#This Row],[Column17]]="gopalganj",Table2[[#This Row],[Column15]],0)</f>
        <v>0</v>
      </c>
      <c r="BP289" s="7">
        <f ca="1">IF(Table2[[#This Row],[Column4]]="teaching",Table2[[#This Row],[Column15]],0)</f>
        <v>0</v>
      </c>
      <c r="BQ289" s="8">
        <f ca="1">IF(Table2[[#This Row],[Column4]]="health",Table2[[#This Row],[Column15]],0)</f>
        <v>0</v>
      </c>
      <c r="BR289" s="8">
        <f ca="1">IF(Table2[[#This Row],[Column4]]="agriculture",Table2[[#This Row],[Column15]],0)</f>
        <v>0</v>
      </c>
      <c r="BS289" s="8">
        <f ca="1">IF(Table2[[#This Row],[Column4]]="IT",Table2[[#This Row],[Column15]],0)</f>
        <v>0</v>
      </c>
      <c r="BT289" s="8">
        <f ca="1">IF(Table2[[#This Row],[Column4]]="construction",Table2[[#This Row],[Column15]],0)</f>
        <v>0</v>
      </c>
      <c r="BU289" s="9">
        <f ca="1">IF(Table2[[#This Row],[Column4]]="General work",Table2[[#This Row],[Column15]],0)</f>
        <v>0</v>
      </c>
      <c r="BV289" s="19">
        <f ca="1">IF(Table2[[#This Row],[Column27]]&gt;Table2[[#This Row],[Column15]],1,0)</f>
        <v>1</v>
      </c>
      <c r="CC289" s="19">
        <f ca="1">IF(Table2[[#This Row],[Column28]]&gt;$CD$6,Table2[[#This Row],[Column2]],0)</f>
        <v>44</v>
      </c>
    </row>
    <row r="290" spans="2:81" x14ac:dyDescent="0.35">
      <c r="B290">
        <f t="shared" ca="1" si="79"/>
        <v>2</v>
      </c>
      <c r="C290" t="str">
        <f ca="1">IF(B289=1,"men","women")</f>
        <v>men</v>
      </c>
      <c r="D290">
        <f t="shared" ca="1" si="81"/>
        <v>35</v>
      </c>
      <c r="E290">
        <f t="shared" ca="1" si="82"/>
        <v>2</v>
      </c>
      <c r="F290" t="str">
        <f ca="1">VLOOKUP(E290,$K$4:$L$10,2)</f>
        <v>construction</v>
      </c>
      <c r="G290">
        <f t="shared" ca="1" si="83"/>
        <v>2</v>
      </c>
      <c r="H290" t="str">
        <f ca="1">VLOOKUP(G290,$N$4:$O$9,2)</f>
        <v>college</v>
      </c>
      <c r="I290">
        <f t="shared" ca="1" si="84"/>
        <v>0</v>
      </c>
      <c r="J290">
        <f t="shared" ca="1" si="80"/>
        <v>2</v>
      </c>
      <c r="Q290">
        <f t="shared" ca="1" si="85"/>
        <v>25301</v>
      </c>
      <c r="R290">
        <f t="shared" ca="1" si="86"/>
        <v>8</v>
      </c>
      <c r="S290" t="str">
        <f ca="1">VLOOKUP(R290,$Y$7:$Z$20,2)</f>
        <v>patna</v>
      </c>
      <c r="T290">
        <f t="shared" ca="1" si="90"/>
        <v>126505</v>
      </c>
      <c r="U290">
        <f t="shared" ca="1" si="87"/>
        <v>80666.039614505891</v>
      </c>
      <c r="V290">
        <f t="shared" ca="1" si="91"/>
        <v>8705.2735024195536</v>
      </c>
      <c r="W290">
        <f t="shared" ca="1" si="88"/>
        <v>1609</v>
      </c>
      <c r="X290">
        <f t="shared" ca="1" si="92"/>
        <v>12543.915175390746</v>
      </c>
      <c r="AA290">
        <f t="shared" ca="1" si="93"/>
        <v>28018.046926793075</v>
      </c>
      <c r="AB290">
        <f t="shared" ca="1" si="94"/>
        <v>163228.32042921265</v>
      </c>
      <c r="AC290">
        <f t="shared" ca="1" si="95"/>
        <v>94818.954789896641</v>
      </c>
      <c r="AD290">
        <f t="shared" ca="1" si="96"/>
        <v>68409.365639316005</v>
      </c>
      <c r="AF290" s="7">
        <f ca="1">IF(Table2[[#This Row],[Column1]]="men",1,0)</f>
        <v>1</v>
      </c>
      <c r="AG290" s="8">
        <f ca="1">IF(Table2[[#This Row],[Column1]]="women",1,0)</f>
        <v>0</v>
      </c>
      <c r="AH290" s="8"/>
      <c r="AI290" s="8"/>
      <c r="AJ290" s="9"/>
      <c r="AM290" s="7">
        <f ca="1">IF(Table2[[#This Row],[Column4]]="teaching",1,0)</f>
        <v>0</v>
      </c>
      <c r="AN290" s="8">
        <f ca="1">IF(Table2[[#This Row],[Column4]]="health",1,0)</f>
        <v>0</v>
      </c>
      <c r="AO290" s="8">
        <f ca="1">IF(Table2[[#This Row],[Column4]]="agriculture",1,0)</f>
        <v>0</v>
      </c>
      <c r="AP290" s="8">
        <f ca="1">IF(Table2[[#This Row],[Column4]]="IT",1,0)</f>
        <v>0</v>
      </c>
      <c r="AQ290" s="8">
        <f ca="1">IF(Table2[[#This Row],[Column4]]="construction",1,0)</f>
        <v>1</v>
      </c>
      <c r="AR290" s="8">
        <f ca="1">IF(Table2[[#This Row],[Column4]]="General work",1,0)</f>
        <v>0</v>
      </c>
      <c r="AS290" s="9"/>
      <c r="AU290" s="17">
        <f ca="1">Table2[[#This Row],[Column20]]/Table2[[#This Row],[Column8]]</f>
        <v>4352.6367512097768</v>
      </c>
      <c r="AW290" s="19">
        <f ca="1">IF(Table2[[#This Row],[Column27]]&gt;$AX$7,1,0)</f>
        <v>0</v>
      </c>
      <c r="AY290" s="21">
        <f ca="1">Table2[[#This Row],[Column19]]/Table2[[#This Row],[Column18]]</f>
        <v>0.63765099888941856</v>
      </c>
      <c r="AZ290" s="7">
        <f t="shared" ca="1" si="89"/>
        <v>0</v>
      </c>
      <c r="BA290" s="8"/>
      <c r="BB290" s="7">
        <f ca="1">IF(Table2[[#This Row],[Column17]]="bihar",Table2[[#This Row],[Column15]],0)</f>
        <v>0</v>
      </c>
      <c r="BC290" s="8">
        <f ca="1">IF(Table2[[#This Row],[Column17]]="UP",Table2[[#This Row],[Column15]],0)</f>
        <v>0</v>
      </c>
      <c r="BD290" s="8">
        <f ca="1">IF(Table2[[#This Row],[Column17]]="maharashtra",Table2[[#This Row],[Column15]],0)</f>
        <v>0</v>
      </c>
      <c r="BE290" s="8">
        <f ca="1">IF(Table2[[#This Row],[Column17]]="telangana",Table2[[#This Row],[Column15]],0)</f>
        <v>0</v>
      </c>
      <c r="BF290" s="8">
        <f ca="1">IF(Table2[[#This Row],[Column17]]="delhi",Table2[[#This Row],[Column15]],0)</f>
        <v>0</v>
      </c>
      <c r="BG290" s="8">
        <f ca="1">IF(Table2[[#This Row],[Column17]]="goa",Table2[[#This Row],[Column15]],0)</f>
        <v>0</v>
      </c>
      <c r="BH290" s="8">
        <f ca="1">IF(Table2[[#This Row],[Column17]]="kolkata",Table2[[#This Row],[Column15]],0)</f>
        <v>0</v>
      </c>
      <c r="BI290" s="8">
        <f ca="1">IF(Table2[[#This Row],[Column17]]="patna",Table2[[#This Row],[Column15]],0)</f>
        <v>25301</v>
      </c>
      <c r="BJ290" s="8">
        <f ca="1">IF(Table2[[#This Row],[Column17]]="simultala",Table2[[#This Row],[Column15]],0)</f>
        <v>0</v>
      </c>
      <c r="BK290" s="8">
        <f ca="1">IF(Table2[[#This Row],[Column17]]="panji",Table2[[#This Row],[Column15]],0)</f>
        <v>0</v>
      </c>
      <c r="BL290" s="8">
        <f ca="1">IF(Table2[[#This Row],[Column17]]="bangalore",Table2[[#This Row],[Column15]],0)</f>
        <v>0</v>
      </c>
      <c r="BM290" s="8">
        <f ca="1">IF(Table2[[#This Row],[Column17]]="florida",Table2[[#This Row],[Column15]],0)</f>
        <v>0</v>
      </c>
      <c r="BN290" s="8">
        <f ca="1">IF(Table2[[#This Row],[Column17]]="valmikinagar",Table2[[#This Row],[Column15]],0)</f>
        <v>0</v>
      </c>
      <c r="BO290" s="9">
        <f ca="1">IF(Table2[[#This Row],[Column17]]="gopalganj",Table2[[#This Row],[Column15]],0)</f>
        <v>0</v>
      </c>
      <c r="BP290" s="7">
        <f ca="1">IF(Table2[[#This Row],[Column4]]="teaching",Table2[[#This Row],[Column15]],0)</f>
        <v>0</v>
      </c>
      <c r="BQ290" s="8">
        <f ca="1">IF(Table2[[#This Row],[Column4]]="health",Table2[[#This Row],[Column15]],0)</f>
        <v>0</v>
      </c>
      <c r="BR290" s="8">
        <f ca="1">IF(Table2[[#This Row],[Column4]]="agriculture",Table2[[#This Row],[Column15]],0)</f>
        <v>0</v>
      </c>
      <c r="BS290" s="8">
        <f ca="1">IF(Table2[[#This Row],[Column4]]="IT",Table2[[#This Row],[Column15]],0)</f>
        <v>0</v>
      </c>
      <c r="BT290" s="8">
        <f ca="1">IF(Table2[[#This Row],[Column4]]="construction",Table2[[#This Row],[Column15]],0)</f>
        <v>25301</v>
      </c>
      <c r="BU290" s="9">
        <f ca="1">IF(Table2[[#This Row],[Column4]]="General work",Table2[[#This Row],[Column15]],0)</f>
        <v>0</v>
      </c>
      <c r="BV290" s="19">
        <f ca="1">IF(Table2[[#This Row],[Column27]]&gt;Table2[[#This Row],[Column15]],1,0)</f>
        <v>1</v>
      </c>
      <c r="CC290" s="19">
        <f ca="1">IF(Table2[[#This Row],[Column28]]&gt;$CD$6,Table2[[#This Row],[Column2]],0)</f>
        <v>35</v>
      </c>
    </row>
    <row r="291" spans="2:81" x14ac:dyDescent="0.35">
      <c r="B291">
        <f t="shared" ca="1" si="79"/>
        <v>2</v>
      </c>
      <c r="C291" t="str">
        <f ca="1">IF(B290=1,"men","women")</f>
        <v>women</v>
      </c>
      <c r="D291">
        <f t="shared" ca="1" si="81"/>
        <v>25</v>
      </c>
      <c r="E291">
        <f t="shared" ca="1" si="82"/>
        <v>6</v>
      </c>
      <c r="F291" t="str">
        <f ca="1">VLOOKUP(E291,$K$4:$L$10,2)</f>
        <v>agriculture</v>
      </c>
      <c r="G291">
        <f t="shared" ca="1" si="83"/>
        <v>3</v>
      </c>
      <c r="H291" t="str">
        <f ca="1">VLOOKUP(G291,$N$4:$O$9,2)</f>
        <v>university</v>
      </c>
      <c r="I291">
        <f t="shared" ca="1" si="84"/>
        <v>0</v>
      </c>
      <c r="J291">
        <f t="shared" ca="1" si="80"/>
        <v>2</v>
      </c>
      <c r="Q291">
        <f t="shared" ca="1" si="85"/>
        <v>68084</v>
      </c>
      <c r="R291">
        <f t="shared" ca="1" si="86"/>
        <v>10</v>
      </c>
      <c r="S291" t="str">
        <f ca="1">VLOOKUP(R291,$Y$7:$Z$20,2)</f>
        <v>panji</v>
      </c>
      <c r="T291">
        <f t="shared" ca="1" si="90"/>
        <v>204252</v>
      </c>
      <c r="U291">
        <f t="shared" ca="1" si="87"/>
        <v>152031.57350239868</v>
      </c>
      <c r="V291">
        <f t="shared" ca="1" si="91"/>
        <v>90575.78587263693</v>
      </c>
      <c r="W291">
        <f t="shared" ca="1" si="88"/>
        <v>1487</v>
      </c>
      <c r="X291">
        <f t="shared" ca="1" si="92"/>
        <v>117006.98493012665</v>
      </c>
      <c r="AA291">
        <f t="shared" ca="1" si="93"/>
        <v>59577.755974810061</v>
      </c>
      <c r="AB291">
        <f t="shared" ca="1" si="94"/>
        <v>354405.54184744699</v>
      </c>
      <c r="AC291">
        <f t="shared" ca="1" si="95"/>
        <v>270525.55843252531</v>
      </c>
      <c r="AD291">
        <f t="shared" ca="1" si="96"/>
        <v>83879.983414921677</v>
      </c>
      <c r="AF291" s="7">
        <f ca="1">IF(Table2[[#This Row],[Column1]]="men",1,0)</f>
        <v>0</v>
      </c>
      <c r="AG291" s="8">
        <f ca="1">IF(Table2[[#This Row],[Column1]]="women",1,0)</f>
        <v>1</v>
      </c>
      <c r="AH291" s="8"/>
      <c r="AI291" s="8"/>
      <c r="AJ291" s="9"/>
      <c r="AM291" s="7">
        <f ca="1">IF(Table2[[#This Row],[Column4]]="teaching",1,0)</f>
        <v>0</v>
      </c>
      <c r="AN291" s="8">
        <f ca="1">IF(Table2[[#This Row],[Column4]]="health",1,0)</f>
        <v>0</v>
      </c>
      <c r="AO291" s="8">
        <f ca="1">IF(Table2[[#This Row],[Column4]]="agriculture",1,0)</f>
        <v>1</v>
      </c>
      <c r="AP291" s="8">
        <f ca="1">IF(Table2[[#This Row],[Column4]]="IT",1,0)</f>
        <v>0</v>
      </c>
      <c r="AQ291" s="8">
        <f ca="1">IF(Table2[[#This Row],[Column4]]="construction",1,0)</f>
        <v>0</v>
      </c>
      <c r="AR291" s="8">
        <f ca="1">IF(Table2[[#This Row],[Column4]]="General work",1,0)</f>
        <v>0</v>
      </c>
      <c r="AS291" s="9"/>
      <c r="AU291" s="17">
        <f ca="1">Table2[[#This Row],[Column20]]/Table2[[#This Row],[Column8]]</f>
        <v>45287.892936318465</v>
      </c>
      <c r="AW291" s="19">
        <f ca="1">IF(Table2[[#This Row],[Column27]]&gt;$AX$7,1,0)</f>
        <v>1</v>
      </c>
      <c r="AY291" s="21">
        <f ca="1">Table2[[#This Row],[Column19]]/Table2[[#This Row],[Column18]]</f>
        <v>0.74433334068894641</v>
      </c>
      <c r="AZ291" s="7">
        <f t="shared" ca="1" si="89"/>
        <v>0</v>
      </c>
      <c r="BA291" s="8"/>
      <c r="BB291" s="7">
        <f ca="1">IF(Table2[[#This Row],[Column17]]="bihar",Table2[[#This Row],[Column15]],0)</f>
        <v>0</v>
      </c>
      <c r="BC291" s="8">
        <f ca="1">IF(Table2[[#This Row],[Column17]]="UP",Table2[[#This Row],[Column15]],0)</f>
        <v>0</v>
      </c>
      <c r="BD291" s="8">
        <f ca="1">IF(Table2[[#This Row],[Column17]]="maharashtra",Table2[[#This Row],[Column15]],0)</f>
        <v>0</v>
      </c>
      <c r="BE291" s="8">
        <f ca="1">IF(Table2[[#This Row],[Column17]]="telangana",Table2[[#This Row],[Column15]],0)</f>
        <v>0</v>
      </c>
      <c r="BF291" s="8">
        <f ca="1">IF(Table2[[#This Row],[Column17]]="delhi",Table2[[#This Row],[Column15]],0)</f>
        <v>0</v>
      </c>
      <c r="BG291" s="8">
        <f ca="1">IF(Table2[[#This Row],[Column17]]="goa",Table2[[#This Row],[Column15]],0)</f>
        <v>0</v>
      </c>
      <c r="BH291" s="8">
        <f ca="1">IF(Table2[[#This Row],[Column17]]="kolkata",Table2[[#This Row],[Column15]],0)</f>
        <v>0</v>
      </c>
      <c r="BI291" s="8">
        <f ca="1">IF(Table2[[#This Row],[Column17]]="patna",Table2[[#This Row],[Column15]],0)</f>
        <v>0</v>
      </c>
      <c r="BJ291" s="8">
        <f ca="1">IF(Table2[[#This Row],[Column17]]="simultala",Table2[[#This Row],[Column15]],0)</f>
        <v>0</v>
      </c>
      <c r="BK291" s="8">
        <f ca="1">IF(Table2[[#This Row],[Column17]]="panji",Table2[[#This Row],[Column15]],0)</f>
        <v>68084</v>
      </c>
      <c r="BL291" s="8">
        <f ca="1">IF(Table2[[#This Row],[Column17]]="bangalore",Table2[[#This Row],[Column15]],0)</f>
        <v>0</v>
      </c>
      <c r="BM291" s="8">
        <f ca="1">IF(Table2[[#This Row],[Column17]]="florida",Table2[[#This Row],[Column15]],0)</f>
        <v>0</v>
      </c>
      <c r="BN291" s="8">
        <f ca="1">IF(Table2[[#This Row],[Column17]]="valmikinagar",Table2[[#This Row],[Column15]],0)</f>
        <v>0</v>
      </c>
      <c r="BO291" s="9">
        <f ca="1">IF(Table2[[#This Row],[Column17]]="gopalganj",Table2[[#This Row],[Column15]],0)</f>
        <v>0</v>
      </c>
      <c r="BP291" s="7">
        <f ca="1">IF(Table2[[#This Row],[Column4]]="teaching",Table2[[#This Row],[Column15]],0)</f>
        <v>0</v>
      </c>
      <c r="BQ291" s="8">
        <f ca="1">IF(Table2[[#This Row],[Column4]]="health",Table2[[#This Row],[Column15]],0)</f>
        <v>0</v>
      </c>
      <c r="BR291" s="8">
        <f ca="1">IF(Table2[[#This Row],[Column4]]="agriculture",Table2[[#This Row],[Column15]],0)</f>
        <v>68084</v>
      </c>
      <c r="BS291" s="8">
        <f ca="1">IF(Table2[[#This Row],[Column4]]="IT",Table2[[#This Row],[Column15]],0)</f>
        <v>0</v>
      </c>
      <c r="BT291" s="8">
        <f ca="1">IF(Table2[[#This Row],[Column4]]="construction",Table2[[#This Row],[Column15]],0)</f>
        <v>0</v>
      </c>
      <c r="BU291" s="9">
        <f ca="1">IF(Table2[[#This Row],[Column4]]="General work",Table2[[#This Row],[Column15]],0)</f>
        <v>0</v>
      </c>
      <c r="BV291" s="19">
        <f ca="1">IF(Table2[[#This Row],[Column27]]&gt;Table2[[#This Row],[Column15]],1,0)</f>
        <v>1</v>
      </c>
      <c r="CC291" s="19">
        <f ca="1">IF(Table2[[#This Row],[Column28]]&gt;$CD$6,Table2[[#This Row],[Column2]],0)</f>
        <v>25</v>
      </c>
    </row>
    <row r="292" spans="2:81" x14ac:dyDescent="0.35">
      <c r="B292">
        <f t="shared" ca="1" si="79"/>
        <v>2</v>
      </c>
      <c r="C292" t="str">
        <f ca="1">IF(B291=1,"men","women")</f>
        <v>women</v>
      </c>
      <c r="D292">
        <f t="shared" ca="1" si="81"/>
        <v>38</v>
      </c>
      <c r="E292">
        <f t="shared" ca="1" si="82"/>
        <v>3</v>
      </c>
      <c r="F292" t="str">
        <f ca="1">VLOOKUP(E292,$K$4:$L$10,2)</f>
        <v>teaching</v>
      </c>
      <c r="G292">
        <f t="shared" ca="1" si="83"/>
        <v>1</v>
      </c>
      <c r="H292" t="str">
        <f ca="1">VLOOKUP(G292,$N$4:$O$9,2)</f>
        <v>high school</v>
      </c>
      <c r="I292">
        <f t="shared" ca="1" si="84"/>
        <v>3</v>
      </c>
      <c r="J292">
        <f t="shared" ca="1" si="80"/>
        <v>1</v>
      </c>
      <c r="Q292">
        <f t="shared" ca="1" si="85"/>
        <v>85401</v>
      </c>
      <c r="R292">
        <f t="shared" ca="1" si="86"/>
        <v>9</v>
      </c>
      <c r="S292" t="str">
        <f ca="1">VLOOKUP(R292,$Y$7:$Z$20,2)</f>
        <v>simultala</v>
      </c>
      <c r="T292">
        <f t="shared" ca="1" si="90"/>
        <v>427005</v>
      </c>
      <c r="U292">
        <f t="shared" ca="1" si="87"/>
        <v>11096.833764821789</v>
      </c>
      <c r="V292">
        <f t="shared" ca="1" si="91"/>
        <v>37474.343921386047</v>
      </c>
      <c r="W292">
        <f t="shared" ca="1" si="88"/>
        <v>23321</v>
      </c>
      <c r="X292">
        <f t="shared" ca="1" si="92"/>
        <v>88896.580582438095</v>
      </c>
      <c r="AA292">
        <f t="shared" ca="1" si="93"/>
        <v>29827.724619096593</v>
      </c>
      <c r="AB292">
        <f t="shared" ca="1" si="94"/>
        <v>494307.06854048267</v>
      </c>
      <c r="AC292">
        <f t="shared" ca="1" si="95"/>
        <v>123314.41434725988</v>
      </c>
      <c r="AD292">
        <f t="shared" ca="1" si="96"/>
        <v>370992.65419322276</v>
      </c>
      <c r="AF292" s="7">
        <f ca="1">IF(Table2[[#This Row],[Column1]]="men",1,0)</f>
        <v>0</v>
      </c>
      <c r="AG292" s="8">
        <f ca="1">IF(Table2[[#This Row],[Column1]]="women",1,0)</f>
        <v>1</v>
      </c>
      <c r="AH292" s="8"/>
      <c r="AI292" s="8"/>
      <c r="AJ292" s="9"/>
      <c r="AM292" s="7">
        <f ca="1">IF(Table2[[#This Row],[Column4]]="teaching",1,0)</f>
        <v>1</v>
      </c>
      <c r="AN292" s="8">
        <f ca="1">IF(Table2[[#This Row],[Column4]]="health",1,0)</f>
        <v>0</v>
      </c>
      <c r="AO292" s="8">
        <f ca="1">IF(Table2[[#This Row],[Column4]]="agriculture",1,0)</f>
        <v>0</v>
      </c>
      <c r="AP292" s="8">
        <f ca="1">IF(Table2[[#This Row],[Column4]]="IT",1,0)</f>
        <v>0</v>
      </c>
      <c r="AQ292" s="8">
        <f ca="1">IF(Table2[[#This Row],[Column4]]="construction",1,0)</f>
        <v>0</v>
      </c>
      <c r="AR292" s="8">
        <f ca="1">IF(Table2[[#This Row],[Column4]]="General work",1,0)</f>
        <v>0</v>
      </c>
      <c r="AS292" s="9"/>
      <c r="AU292" s="17">
        <f ca="1">Table2[[#This Row],[Column20]]/Table2[[#This Row],[Column8]]</f>
        <v>37474.343921386047</v>
      </c>
      <c r="AW292" s="19">
        <f ca="1">IF(Table2[[#This Row],[Column27]]&gt;$AX$7,1,0)</f>
        <v>1</v>
      </c>
      <c r="AY292" s="21">
        <f ca="1">Table2[[#This Row],[Column19]]/Table2[[#This Row],[Column18]]</f>
        <v>2.5987596784163628E-2</v>
      </c>
      <c r="AZ292" s="7">
        <f t="shared" ca="1" si="89"/>
        <v>1</v>
      </c>
      <c r="BA292" s="8"/>
      <c r="BB292" s="7">
        <f ca="1">IF(Table2[[#This Row],[Column17]]="bihar",Table2[[#This Row],[Column15]],0)</f>
        <v>0</v>
      </c>
      <c r="BC292" s="8">
        <f ca="1">IF(Table2[[#This Row],[Column17]]="UP",Table2[[#This Row],[Column15]],0)</f>
        <v>0</v>
      </c>
      <c r="BD292" s="8">
        <f ca="1">IF(Table2[[#This Row],[Column17]]="maharashtra",Table2[[#This Row],[Column15]],0)</f>
        <v>0</v>
      </c>
      <c r="BE292" s="8">
        <f ca="1">IF(Table2[[#This Row],[Column17]]="telangana",Table2[[#This Row],[Column15]],0)</f>
        <v>0</v>
      </c>
      <c r="BF292" s="8">
        <f ca="1">IF(Table2[[#This Row],[Column17]]="delhi",Table2[[#This Row],[Column15]],0)</f>
        <v>0</v>
      </c>
      <c r="BG292" s="8">
        <f ca="1">IF(Table2[[#This Row],[Column17]]="goa",Table2[[#This Row],[Column15]],0)</f>
        <v>0</v>
      </c>
      <c r="BH292" s="8">
        <f ca="1">IF(Table2[[#This Row],[Column17]]="kolkata",Table2[[#This Row],[Column15]],0)</f>
        <v>0</v>
      </c>
      <c r="BI292" s="8">
        <f ca="1">IF(Table2[[#This Row],[Column17]]="patna",Table2[[#This Row],[Column15]],0)</f>
        <v>0</v>
      </c>
      <c r="BJ292" s="8">
        <f ca="1">IF(Table2[[#This Row],[Column17]]="simultala",Table2[[#This Row],[Column15]],0)</f>
        <v>85401</v>
      </c>
      <c r="BK292" s="8">
        <f ca="1">IF(Table2[[#This Row],[Column17]]="panji",Table2[[#This Row],[Column15]],0)</f>
        <v>0</v>
      </c>
      <c r="BL292" s="8">
        <f ca="1">IF(Table2[[#This Row],[Column17]]="bangalore",Table2[[#This Row],[Column15]],0)</f>
        <v>0</v>
      </c>
      <c r="BM292" s="8">
        <f ca="1">IF(Table2[[#This Row],[Column17]]="florida",Table2[[#This Row],[Column15]],0)</f>
        <v>0</v>
      </c>
      <c r="BN292" s="8">
        <f ca="1">IF(Table2[[#This Row],[Column17]]="valmikinagar",Table2[[#This Row],[Column15]],0)</f>
        <v>0</v>
      </c>
      <c r="BO292" s="9">
        <f ca="1">IF(Table2[[#This Row],[Column17]]="gopalganj",Table2[[#This Row],[Column15]],0)</f>
        <v>0</v>
      </c>
      <c r="BP292" s="7">
        <f ca="1">IF(Table2[[#This Row],[Column4]]="teaching",Table2[[#This Row],[Column15]],0)</f>
        <v>85401</v>
      </c>
      <c r="BQ292" s="8">
        <f ca="1">IF(Table2[[#This Row],[Column4]]="health",Table2[[#This Row],[Column15]],0)</f>
        <v>0</v>
      </c>
      <c r="BR292" s="8">
        <f ca="1">IF(Table2[[#This Row],[Column4]]="agriculture",Table2[[#This Row],[Column15]],0)</f>
        <v>0</v>
      </c>
      <c r="BS292" s="8">
        <f ca="1">IF(Table2[[#This Row],[Column4]]="IT",Table2[[#This Row],[Column15]],0)</f>
        <v>0</v>
      </c>
      <c r="BT292" s="8">
        <f ca="1">IF(Table2[[#This Row],[Column4]]="construction",Table2[[#This Row],[Column15]],0)</f>
        <v>0</v>
      </c>
      <c r="BU292" s="9">
        <f ca="1">IF(Table2[[#This Row],[Column4]]="General work",Table2[[#This Row],[Column15]],0)</f>
        <v>0</v>
      </c>
      <c r="BV292" s="19">
        <f ca="1">IF(Table2[[#This Row],[Column27]]&gt;Table2[[#This Row],[Column15]],1,0)</f>
        <v>1</v>
      </c>
      <c r="CC292" s="19">
        <f ca="1">IF(Table2[[#This Row],[Column28]]&gt;$CD$6,Table2[[#This Row],[Column2]],0)</f>
        <v>38</v>
      </c>
    </row>
    <row r="293" spans="2:81" x14ac:dyDescent="0.35">
      <c r="B293">
        <f t="shared" ca="1" si="79"/>
        <v>1</v>
      </c>
      <c r="C293" t="str">
        <f ca="1">IF(B292=1,"men","women")</f>
        <v>women</v>
      </c>
      <c r="D293">
        <f t="shared" ca="1" si="81"/>
        <v>35</v>
      </c>
      <c r="E293">
        <f t="shared" ca="1" si="82"/>
        <v>6</v>
      </c>
      <c r="F293" t="str">
        <f ca="1">VLOOKUP(E293,$K$4:$L$10,2)</f>
        <v>agriculture</v>
      </c>
      <c r="G293">
        <f t="shared" ca="1" si="83"/>
        <v>5</v>
      </c>
      <c r="H293" t="str">
        <f ca="1">VLOOKUP(G293,$N$4:$O$9,2)</f>
        <v>other</v>
      </c>
      <c r="I293">
        <f t="shared" ca="1" si="84"/>
        <v>2</v>
      </c>
      <c r="J293">
        <f t="shared" ca="1" si="80"/>
        <v>2</v>
      </c>
      <c r="Q293">
        <f t="shared" ca="1" si="85"/>
        <v>31870</v>
      </c>
      <c r="R293">
        <f t="shared" ca="1" si="86"/>
        <v>8</v>
      </c>
      <c r="S293" t="str">
        <f ca="1">VLOOKUP(R293,$Y$7:$Z$20,2)</f>
        <v>patna</v>
      </c>
      <c r="T293">
        <f t="shared" ca="1" si="90"/>
        <v>127480</v>
      </c>
      <c r="U293">
        <f t="shared" ca="1" si="87"/>
        <v>110226.68138480515</v>
      </c>
      <c r="V293">
        <f t="shared" ca="1" si="91"/>
        <v>63381.955066350551</v>
      </c>
      <c r="W293">
        <f t="shared" ca="1" si="88"/>
        <v>60265</v>
      </c>
      <c r="X293">
        <f t="shared" ca="1" si="92"/>
        <v>61410.269612349286</v>
      </c>
      <c r="AA293">
        <f t="shared" ca="1" si="93"/>
        <v>13939.04171578049</v>
      </c>
      <c r="AB293">
        <f t="shared" ca="1" si="94"/>
        <v>204800.99678213103</v>
      </c>
      <c r="AC293">
        <f t="shared" ca="1" si="95"/>
        <v>231901.95099715443</v>
      </c>
      <c r="AD293">
        <f t="shared" ca="1" si="96"/>
        <v>-27100.954215023405</v>
      </c>
      <c r="AF293" s="7">
        <f ca="1">IF(Table2[[#This Row],[Column1]]="men",1,0)</f>
        <v>0</v>
      </c>
      <c r="AG293" s="8">
        <f ca="1">IF(Table2[[#This Row],[Column1]]="women",1,0)</f>
        <v>1</v>
      </c>
      <c r="AH293" s="8"/>
      <c r="AI293" s="8"/>
      <c r="AJ293" s="9"/>
      <c r="AM293" s="7">
        <f ca="1">IF(Table2[[#This Row],[Column4]]="teaching",1,0)</f>
        <v>0</v>
      </c>
      <c r="AN293" s="8">
        <f ca="1">IF(Table2[[#This Row],[Column4]]="health",1,0)</f>
        <v>0</v>
      </c>
      <c r="AO293" s="8">
        <f ca="1">IF(Table2[[#This Row],[Column4]]="agriculture",1,0)</f>
        <v>1</v>
      </c>
      <c r="AP293" s="8">
        <f ca="1">IF(Table2[[#This Row],[Column4]]="IT",1,0)</f>
        <v>0</v>
      </c>
      <c r="AQ293" s="8">
        <f ca="1">IF(Table2[[#This Row],[Column4]]="construction",1,0)</f>
        <v>0</v>
      </c>
      <c r="AR293" s="8">
        <f ca="1">IF(Table2[[#This Row],[Column4]]="General work",1,0)</f>
        <v>0</v>
      </c>
      <c r="AS293" s="9"/>
      <c r="AU293" s="17">
        <f ca="1">Table2[[#This Row],[Column20]]/Table2[[#This Row],[Column8]]</f>
        <v>31690.977533175275</v>
      </c>
      <c r="AW293" s="19">
        <f ca="1">IF(Table2[[#This Row],[Column27]]&gt;$AX$7,1,0)</f>
        <v>1</v>
      </c>
      <c r="AY293" s="21">
        <f ca="1">Table2[[#This Row],[Column19]]/Table2[[#This Row],[Column18]]</f>
        <v>0.86465862397870374</v>
      </c>
      <c r="AZ293" s="7">
        <f t="shared" ca="1" si="89"/>
        <v>0</v>
      </c>
      <c r="BA293" s="8"/>
      <c r="BB293" s="7">
        <f ca="1">IF(Table2[[#This Row],[Column17]]="bihar",Table2[[#This Row],[Column15]],0)</f>
        <v>0</v>
      </c>
      <c r="BC293" s="8">
        <f ca="1">IF(Table2[[#This Row],[Column17]]="UP",Table2[[#This Row],[Column15]],0)</f>
        <v>0</v>
      </c>
      <c r="BD293" s="8">
        <f ca="1">IF(Table2[[#This Row],[Column17]]="maharashtra",Table2[[#This Row],[Column15]],0)</f>
        <v>0</v>
      </c>
      <c r="BE293" s="8">
        <f ca="1">IF(Table2[[#This Row],[Column17]]="telangana",Table2[[#This Row],[Column15]],0)</f>
        <v>0</v>
      </c>
      <c r="BF293" s="8">
        <f ca="1">IF(Table2[[#This Row],[Column17]]="delhi",Table2[[#This Row],[Column15]],0)</f>
        <v>0</v>
      </c>
      <c r="BG293" s="8">
        <f ca="1">IF(Table2[[#This Row],[Column17]]="goa",Table2[[#This Row],[Column15]],0)</f>
        <v>0</v>
      </c>
      <c r="BH293" s="8">
        <f ca="1">IF(Table2[[#This Row],[Column17]]="kolkata",Table2[[#This Row],[Column15]],0)</f>
        <v>0</v>
      </c>
      <c r="BI293" s="8">
        <f ca="1">IF(Table2[[#This Row],[Column17]]="patna",Table2[[#This Row],[Column15]],0)</f>
        <v>31870</v>
      </c>
      <c r="BJ293" s="8">
        <f ca="1">IF(Table2[[#This Row],[Column17]]="simultala",Table2[[#This Row],[Column15]],0)</f>
        <v>0</v>
      </c>
      <c r="BK293" s="8">
        <f ca="1">IF(Table2[[#This Row],[Column17]]="panji",Table2[[#This Row],[Column15]],0)</f>
        <v>0</v>
      </c>
      <c r="BL293" s="8">
        <f ca="1">IF(Table2[[#This Row],[Column17]]="bangalore",Table2[[#This Row],[Column15]],0)</f>
        <v>0</v>
      </c>
      <c r="BM293" s="8">
        <f ca="1">IF(Table2[[#This Row],[Column17]]="florida",Table2[[#This Row],[Column15]],0)</f>
        <v>0</v>
      </c>
      <c r="BN293" s="8">
        <f ca="1">IF(Table2[[#This Row],[Column17]]="valmikinagar",Table2[[#This Row],[Column15]],0)</f>
        <v>0</v>
      </c>
      <c r="BO293" s="9">
        <f ca="1">IF(Table2[[#This Row],[Column17]]="gopalganj",Table2[[#This Row],[Column15]],0)</f>
        <v>0</v>
      </c>
      <c r="BP293" s="7">
        <f ca="1">IF(Table2[[#This Row],[Column4]]="teaching",Table2[[#This Row],[Column15]],0)</f>
        <v>0</v>
      </c>
      <c r="BQ293" s="8">
        <f ca="1">IF(Table2[[#This Row],[Column4]]="health",Table2[[#This Row],[Column15]],0)</f>
        <v>0</v>
      </c>
      <c r="BR293" s="8">
        <f ca="1">IF(Table2[[#This Row],[Column4]]="agriculture",Table2[[#This Row],[Column15]],0)</f>
        <v>31870</v>
      </c>
      <c r="BS293" s="8">
        <f ca="1">IF(Table2[[#This Row],[Column4]]="IT",Table2[[#This Row],[Column15]],0)</f>
        <v>0</v>
      </c>
      <c r="BT293" s="8">
        <f ca="1">IF(Table2[[#This Row],[Column4]]="construction",Table2[[#This Row],[Column15]],0)</f>
        <v>0</v>
      </c>
      <c r="BU293" s="9">
        <f ca="1">IF(Table2[[#This Row],[Column4]]="General work",Table2[[#This Row],[Column15]],0)</f>
        <v>0</v>
      </c>
      <c r="BV293" s="19">
        <f ca="1">IF(Table2[[#This Row],[Column27]]&gt;Table2[[#This Row],[Column15]],1,0)</f>
        <v>1</v>
      </c>
      <c r="CC293" s="19">
        <f ca="1">IF(Table2[[#This Row],[Column28]]&gt;$CD$6,Table2[[#This Row],[Column2]],0)</f>
        <v>0</v>
      </c>
    </row>
    <row r="294" spans="2:81" x14ac:dyDescent="0.35">
      <c r="B294">
        <f t="shared" ca="1" si="79"/>
        <v>2</v>
      </c>
      <c r="C294" t="str">
        <f ca="1">IF(B293=1,"men","women")</f>
        <v>men</v>
      </c>
      <c r="D294">
        <f t="shared" ca="1" si="81"/>
        <v>38</v>
      </c>
      <c r="E294">
        <f t="shared" ca="1" si="82"/>
        <v>1</v>
      </c>
      <c r="F294" t="str">
        <f ca="1">VLOOKUP(E294,$K$4:$L$10,2)</f>
        <v xml:space="preserve">health </v>
      </c>
      <c r="G294">
        <f t="shared" ca="1" si="83"/>
        <v>3</v>
      </c>
      <c r="H294" t="str">
        <f ca="1">VLOOKUP(G294,$N$4:$O$9,2)</f>
        <v>university</v>
      </c>
      <c r="I294">
        <f t="shared" ca="1" si="84"/>
        <v>2</v>
      </c>
      <c r="J294">
        <f t="shared" ca="1" si="80"/>
        <v>2</v>
      </c>
      <c r="Q294">
        <f t="shared" ca="1" si="85"/>
        <v>38037</v>
      </c>
      <c r="R294">
        <f t="shared" ca="1" si="86"/>
        <v>12</v>
      </c>
      <c r="S294" t="str">
        <f ca="1">VLOOKUP(R294,$Y$7:$Z$20,2)</f>
        <v>florida</v>
      </c>
      <c r="T294">
        <f t="shared" ca="1" si="90"/>
        <v>114111</v>
      </c>
      <c r="U294">
        <f t="shared" ca="1" si="87"/>
        <v>21788.075123737926</v>
      </c>
      <c r="V294">
        <f t="shared" ca="1" si="91"/>
        <v>45079.167051687546</v>
      </c>
      <c r="W294">
        <f t="shared" ca="1" si="88"/>
        <v>9904</v>
      </c>
      <c r="X294">
        <f t="shared" ca="1" si="92"/>
        <v>22296.341466369668</v>
      </c>
      <c r="AA294">
        <f t="shared" ca="1" si="93"/>
        <v>4732.0524918215206</v>
      </c>
      <c r="AB294">
        <f t="shared" ca="1" si="94"/>
        <v>163922.21954350907</v>
      </c>
      <c r="AC294">
        <f t="shared" ca="1" si="95"/>
        <v>53988.41659010759</v>
      </c>
      <c r="AD294">
        <f t="shared" ca="1" si="96"/>
        <v>109933.80295340148</v>
      </c>
      <c r="AF294" s="7">
        <f ca="1">IF(Table2[[#This Row],[Column1]]="men",1,0)</f>
        <v>1</v>
      </c>
      <c r="AG294" s="8">
        <f ca="1">IF(Table2[[#This Row],[Column1]]="women",1,0)</f>
        <v>0</v>
      </c>
      <c r="AH294" s="8"/>
      <c r="AI294" s="8"/>
      <c r="AJ294" s="9"/>
      <c r="AM294" s="7">
        <f ca="1">IF(Table2[[#This Row],[Column4]]="teaching",1,0)</f>
        <v>0</v>
      </c>
      <c r="AN294" s="8">
        <f ca="1">IF(Table2[[#This Row],[Column4]]="health",1,0)</f>
        <v>0</v>
      </c>
      <c r="AO294" s="8">
        <f ca="1">IF(Table2[[#This Row],[Column4]]="agriculture",1,0)</f>
        <v>0</v>
      </c>
      <c r="AP294" s="8">
        <f ca="1">IF(Table2[[#This Row],[Column4]]="IT",1,0)</f>
        <v>0</v>
      </c>
      <c r="AQ294" s="8">
        <f ca="1">IF(Table2[[#This Row],[Column4]]="construction",1,0)</f>
        <v>0</v>
      </c>
      <c r="AR294" s="8">
        <f ca="1">IF(Table2[[#This Row],[Column4]]="General work",1,0)</f>
        <v>0</v>
      </c>
      <c r="AS294" s="9"/>
      <c r="AU294" s="17">
        <f ca="1">Table2[[#This Row],[Column20]]/Table2[[#This Row],[Column8]]</f>
        <v>22539.583525843773</v>
      </c>
      <c r="AW294" s="19">
        <f ca="1">IF(Table2[[#This Row],[Column27]]&gt;$AX$7,1,0)</f>
        <v>0</v>
      </c>
      <c r="AY294" s="21">
        <f ca="1">Table2[[#This Row],[Column19]]/Table2[[#This Row],[Column18]]</f>
        <v>0.19093755311703453</v>
      </c>
      <c r="AZ294" s="7">
        <f t="shared" ca="1" si="89"/>
        <v>1</v>
      </c>
      <c r="BA294" s="8"/>
      <c r="BB294" s="7">
        <f ca="1">IF(Table2[[#This Row],[Column17]]="bihar",Table2[[#This Row],[Column15]],0)</f>
        <v>0</v>
      </c>
      <c r="BC294" s="8">
        <f ca="1">IF(Table2[[#This Row],[Column17]]="UP",Table2[[#This Row],[Column15]],0)</f>
        <v>0</v>
      </c>
      <c r="BD294" s="8">
        <f ca="1">IF(Table2[[#This Row],[Column17]]="maharashtra",Table2[[#This Row],[Column15]],0)</f>
        <v>0</v>
      </c>
      <c r="BE294" s="8">
        <f ca="1">IF(Table2[[#This Row],[Column17]]="telangana",Table2[[#This Row],[Column15]],0)</f>
        <v>0</v>
      </c>
      <c r="BF294" s="8">
        <f ca="1">IF(Table2[[#This Row],[Column17]]="delhi",Table2[[#This Row],[Column15]],0)</f>
        <v>0</v>
      </c>
      <c r="BG294" s="8">
        <f ca="1">IF(Table2[[#This Row],[Column17]]="goa",Table2[[#This Row],[Column15]],0)</f>
        <v>0</v>
      </c>
      <c r="BH294" s="8">
        <f ca="1">IF(Table2[[#This Row],[Column17]]="kolkata",Table2[[#This Row],[Column15]],0)</f>
        <v>0</v>
      </c>
      <c r="BI294" s="8">
        <f ca="1">IF(Table2[[#This Row],[Column17]]="patna",Table2[[#This Row],[Column15]],0)</f>
        <v>0</v>
      </c>
      <c r="BJ294" s="8">
        <f ca="1">IF(Table2[[#This Row],[Column17]]="simultala",Table2[[#This Row],[Column15]],0)</f>
        <v>0</v>
      </c>
      <c r="BK294" s="8">
        <f ca="1">IF(Table2[[#This Row],[Column17]]="panji",Table2[[#This Row],[Column15]],0)</f>
        <v>0</v>
      </c>
      <c r="BL294" s="8">
        <f ca="1">IF(Table2[[#This Row],[Column17]]="bangalore",Table2[[#This Row],[Column15]],0)</f>
        <v>0</v>
      </c>
      <c r="BM294" s="8">
        <f ca="1">IF(Table2[[#This Row],[Column17]]="florida",Table2[[#This Row],[Column15]],0)</f>
        <v>38037</v>
      </c>
      <c r="BN294" s="8">
        <f ca="1">IF(Table2[[#This Row],[Column17]]="valmikinagar",Table2[[#This Row],[Column15]],0)</f>
        <v>0</v>
      </c>
      <c r="BO294" s="9">
        <f ca="1">IF(Table2[[#This Row],[Column17]]="gopalganj",Table2[[#This Row],[Column15]],0)</f>
        <v>0</v>
      </c>
      <c r="BP294" s="7">
        <f ca="1">IF(Table2[[#This Row],[Column4]]="teaching",Table2[[#This Row],[Column15]],0)</f>
        <v>0</v>
      </c>
      <c r="BQ294" s="8">
        <f ca="1">IF(Table2[[#This Row],[Column4]]="health",Table2[[#This Row],[Column15]],0)</f>
        <v>0</v>
      </c>
      <c r="BR294" s="8">
        <f ca="1">IF(Table2[[#This Row],[Column4]]="agriculture",Table2[[#This Row],[Column15]],0)</f>
        <v>0</v>
      </c>
      <c r="BS294" s="8">
        <f ca="1">IF(Table2[[#This Row],[Column4]]="IT",Table2[[#This Row],[Column15]],0)</f>
        <v>0</v>
      </c>
      <c r="BT294" s="8">
        <f ca="1">IF(Table2[[#This Row],[Column4]]="construction",Table2[[#This Row],[Column15]],0)</f>
        <v>0</v>
      </c>
      <c r="BU294" s="9">
        <f ca="1">IF(Table2[[#This Row],[Column4]]="General work",Table2[[#This Row],[Column15]],0)</f>
        <v>0</v>
      </c>
      <c r="BV294" s="19">
        <f ca="1">IF(Table2[[#This Row],[Column27]]&gt;Table2[[#This Row],[Column15]],1,0)</f>
        <v>1</v>
      </c>
      <c r="CC294" s="19">
        <f ca="1">IF(Table2[[#This Row],[Column28]]&gt;$CD$6,Table2[[#This Row],[Column2]],0)</f>
        <v>38</v>
      </c>
    </row>
    <row r="295" spans="2:81" x14ac:dyDescent="0.35">
      <c r="B295">
        <f t="shared" ca="1" si="79"/>
        <v>2</v>
      </c>
      <c r="C295" t="str">
        <f ca="1">IF(B294=1,"men","women")</f>
        <v>women</v>
      </c>
      <c r="D295">
        <f t="shared" ca="1" si="81"/>
        <v>41</v>
      </c>
      <c r="E295">
        <f t="shared" ca="1" si="82"/>
        <v>4</v>
      </c>
      <c r="F295" t="str">
        <f ca="1">VLOOKUP(E295,$K$4:$L$10,2)</f>
        <v>IT</v>
      </c>
      <c r="G295">
        <f t="shared" ca="1" si="83"/>
        <v>4</v>
      </c>
      <c r="H295" t="str">
        <f ca="1">VLOOKUP(G295,$N$4:$O$9,2)</f>
        <v>technical</v>
      </c>
      <c r="I295">
        <f t="shared" ca="1" si="84"/>
        <v>3</v>
      </c>
      <c r="J295">
        <f t="shared" ca="1" si="80"/>
        <v>1</v>
      </c>
      <c r="Q295">
        <f t="shared" ca="1" si="85"/>
        <v>51807</v>
      </c>
      <c r="R295">
        <f t="shared" ca="1" si="86"/>
        <v>12</v>
      </c>
      <c r="S295" t="str">
        <f ca="1">VLOOKUP(R295,$Y$7:$Z$20,2)</f>
        <v>florida</v>
      </c>
      <c r="T295">
        <f t="shared" ca="1" si="90"/>
        <v>310842</v>
      </c>
      <c r="U295">
        <f t="shared" ca="1" si="87"/>
        <v>290900.76768868556</v>
      </c>
      <c r="V295">
        <f t="shared" ca="1" si="91"/>
        <v>26481.382391628442</v>
      </c>
      <c r="W295">
        <f t="shared" ca="1" si="88"/>
        <v>14869</v>
      </c>
      <c r="X295">
        <f t="shared" ca="1" si="92"/>
        <v>87750.463615703891</v>
      </c>
      <c r="AA295">
        <f t="shared" ca="1" si="93"/>
        <v>49344.491026427291</v>
      </c>
      <c r="AB295">
        <f t="shared" ca="1" si="94"/>
        <v>386667.87341805577</v>
      </c>
      <c r="AC295">
        <f t="shared" ca="1" si="95"/>
        <v>393520.23130438942</v>
      </c>
      <c r="AD295">
        <f t="shared" ca="1" si="96"/>
        <v>-6852.3578863336588</v>
      </c>
      <c r="AF295" s="7">
        <f ca="1">IF(Table2[[#This Row],[Column1]]="men",1,0)</f>
        <v>0</v>
      </c>
      <c r="AG295" s="8">
        <f ca="1">IF(Table2[[#This Row],[Column1]]="women",1,0)</f>
        <v>1</v>
      </c>
      <c r="AH295" s="8"/>
      <c r="AI295" s="8"/>
      <c r="AJ295" s="9"/>
      <c r="AM295" s="7">
        <f ca="1">IF(Table2[[#This Row],[Column4]]="teaching",1,0)</f>
        <v>0</v>
      </c>
      <c r="AN295" s="8">
        <f ca="1">IF(Table2[[#This Row],[Column4]]="health",1,0)</f>
        <v>0</v>
      </c>
      <c r="AO295" s="8">
        <f ca="1">IF(Table2[[#This Row],[Column4]]="agriculture",1,0)</f>
        <v>0</v>
      </c>
      <c r="AP295" s="8">
        <f ca="1">IF(Table2[[#This Row],[Column4]]="IT",1,0)</f>
        <v>1</v>
      </c>
      <c r="AQ295" s="8">
        <f ca="1">IF(Table2[[#This Row],[Column4]]="construction",1,0)</f>
        <v>0</v>
      </c>
      <c r="AR295" s="8">
        <f ca="1">IF(Table2[[#This Row],[Column4]]="General work",1,0)</f>
        <v>0</v>
      </c>
      <c r="AS295" s="9"/>
      <c r="AU295" s="17">
        <f ca="1">Table2[[#This Row],[Column20]]/Table2[[#This Row],[Column8]]</f>
        <v>26481.382391628442</v>
      </c>
      <c r="AW295" s="19">
        <f ca="1">IF(Table2[[#This Row],[Column27]]&gt;$AX$7,1,0)</f>
        <v>1</v>
      </c>
      <c r="AY295" s="21">
        <f ca="1">Table2[[#This Row],[Column19]]/Table2[[#This Row],[Column18]]</f>
        <v>0.93584769010843305</v>
      </c>
      <c r="AZ295" s="7">
        <f t="shared" ca="1" si="89"/>
        <v>0</v>
      </c>
      <c r="BA295" s="8"/>
      <c r="BB295" s="7">
        <f ca="1">IF(Table2[[#This Row],[Column17]]="bihar",Table2[[#This Row],[Column15]],0)</f>
        <v>0</v>
      </c>
      <c r="BC295" s="8">
        <f ca="1">IF(Table2[[#This Row],[Column17]]="UP",Table2[[#This Row],[Column15]],0)</f>
        <v>0</v>
      </c>
      <c r="BD295" s="8">
        <f ca="1">IF(Table2[[#This Row],[Column17]]="maharashtra",Table2[[#This Row],[Column15]],0)</f>
        <v>0</v>
      </c>
      <c r="BE295" s="8">
        <f ca="1">IF(Table2[[#This Row],[Column17]]="telangana",Table2[[#This Row],[Column15]],0)</f>
        <v>0</v>
      </c>
      <c r="BF295" s="8">
        <f ca="1">IF(Table2[[#This Row],[Column17]]="delhi",Table2[[#This Row],[Column15]],0)</f>
        <v>0</v>
      </c>
      <c r="BG295" s="8">
        <f ca="1">IF(Table2[[#This Row],[Column17]]="goa",Table2[[#This Row],[Column15]],0)</f>
        <v>0</v>
      </c>
      <c r="BH295" s="8">
        <f ca="1">IF(Table2[[#This Row],[Column17]]="kolkata",Table2[[#This Row],[Column15]],0)</f>
        <v>0</v>
      </c>
      <c r="BI295" s="8">
        <f ca="1">IF(Table2[[#This Row],[Column17]]="patna",Table2[[#This Row],[Column15]],0)</f>
        <v>0</v>
      </c>
      <c r="BJ295" s="8">
        <f ca="1">IF(Table2[[#This Row],[Column17]]="simultala",Table2[[#This Row],[Column15]],0)</f>
        <v>0</v>
      </c>
      <c r="BK295" s="8">
        <f ca="1">IF(Table2[[#This Row],[Column17]]="panji",Table2[[#This Row],[Column15]],0)</f>
        <v>0</v>
      </c>
      <c r="BL295" s="8">
        <f ca="1">IF(Table2[[#This Row],[Column17]]="bangalore",Table2[[#This Row],[Column15]],0)</f>
        <v>0</v>
      </c>
      <c r="BM295" s="8">
        <f ca="1">IF(Table2[[#This Row],[Column17]]="florida",Table2[[#This Row],[Column15]],0)</f>
        <v>51807</v>
      </c>
      <c r="BN295" s="8">
        <f ca="1">IF(Table2[[#This Row],[Column17]]="valmikinagar",Table2[[#This Row],[Column15]],0)</f>
        <v>0</v>
      </c>
      <c r="BO295" s="9">
        <f ca="1">IF(Table2[[#This Row],[Column17]]="gopalganj",Table2[[#This Row],[Column15]],0)</f>
        <v>0</v>
      </c>
      <c r="BP295" s="7">
        <f ca="1">IF(Table2[[#This Row],[Column4]]="teaching",Table2[[#This Row],[Column15]],0)</f>
        <v>0</v>
      </c>
      <c r="BQ295" s="8">
        <f ca="1">IF(Table2[[#This Row],[Column4]]="health",Table2[[#This Row],[Column15]],0)</f>
        <v>0</v>
      </c>
      <c r="BR295" s="8">
        <f ca="1">IF(Table2[[#This Row],[Column4]]="agriculture",Table2[[#This Row],[Column15]],0)</f>
        <v>0</v>
      </c>
      <c r="BS295" s="8">
        <f ca="1">IF(Table2[[#This Row],[Column4]]="IT",Table2[[#This Row],[Column15]],0)</f>
        <v>51807</v>
      </c>
      <c r="BT295" s="8">
        <f ca="1">IF(Table2[[#This Row],[Column4]]="construction",Table2[[#This Row],[Column15]],0)</f>
        <v>0</v>
      </c>
      <c r="BU295" s="9">
        <f ca="1">IF(Table2[[#This Row],[Column4]]="General work",Table2[[#This Row],[Column15]],0)</f>
        <v>0</v>
      </c>
      <c r="BV295" s="19">
        <f ca="1">IF(Table2[[#This Row],[Column27]]&gt;Table2[[#This Row],[Column15]],1,0)</f>
        <v>1</v>
      </c>
      <c r="CC295" s="19">
        <f ca="1">IF(Table2[[#This Row],[Column28]]&gt;$CD$6,Table2[[#This Row],[Column2]],0)</f>
        <v>0</v>
      </c>
    </row>
    <row r="296" spans="2:81" x14ac:dyDescent="0.35">
      <c r="B296">
        <f t="shared" ca="1" si="79"/>
        <v>2</v>
      </c>
      <c r="C296" t="str">
        <f ca="1">IF(B295=1,"men","women")</f>
        <v>women</v>
      </c>
      <c r="D296">
        <f t="shared" ca="1" si="81"/>
        <v>43</v>
      </c>
      <c r="E296">
        <f t="shared" ca="1" si="82"/>
        <v>5</v>
      </c>
      <c r="F296" t="str">
        <f ca="1">VLOOKUP(E296,$K$4:$L$10,2)</f>
        <v>General work</v>
      </c>
      <c r="G296">
        <f t="shared" ca="1" si="83"/>
        <v>4</v>
      </c>
      <c r="H296" t="str">
        <f ca="1">VLOOKUP(G296,$N$4:$O$9,2)</f>
        <v>technical</v>
      </c>
      <c r="I296">
        <f t="shared" ca="1" si="84"/>
        <v>3</v>
      </c>
      <c r="J296">
        <f t="shared" ca="1" si="80"/>
        <v>1</v>
      </c>
      <c r="Q296">
        <f t="shared" ca="1" si="85"/>
        <v>45365</v>
      </c>
      <c r="R296">
        <f t="shared" ca="1" si="86"/>
        <v>10</v>
      </c>
      <c r="S296" t="str">
        <f ca="1">VLOOKUP(R296,$Y$7:$Z$20,2)</f>
        <v>panji</v>
      </c>
      <c r="T296">
        <f t="shared" ca="1" si="90"/>
        <v>181460</v>
      </c>
      <c r="U296">
        <f t="shared" ca="1" si="87"/>
        <v>92627.789070747909</v>
      </c>
      <c r="V296">
        <f t="shared" ca="1" si="91"/>
        <v>31446.998394244631</v>
      </c>
      <c r="W296">
        <f t="shared" ca="1" si="88"/>
        <v>13116</v>
      </c>
      <c r="X296">
        <f t="shared" ca="1" si="92"/>
        <v>70011.224648603282</v>
      </c>
      <c r="AA296">
        <f t="shared" ca="1" si="93"/>
        <v>42100.194175100994</v>
      </c>
      <c r="AB296">
        <f t="shared" ca="1" si="94"/>
        <v>255007.19256934564</v>
      </c>
      <c r="AC296">
        <f t="shared" ca="1" si="95"/>
        <v>175755.01371935121</v>
      </c>
      <c r="AD296">
        <f t="shared" ca="1" si="96"/>
        <v>79252.178849994438</v>
      </c>
      <c r="AF296" s="7">
        <f ca="1">IF(Table2[[#This Row],[Column1]]="men",1,0)</f>
        <v>0</v>
      </c>
      <c r="AG296" s="8">
        <f ca="1">IF(Table2[[#This Row],[Column1]]="women",1,0)</f>
        <v>1</v>
      </c>
      <c r="AH296" s="8"/>
      <c r="AI296" s="8"/>
      <c r="AJ296" s="9"/>
      <c r="AM296" s="7">
        <f ca="1">IF(Table2[[#This Row],[Column4]]="teaching",1,0)</f>
        <v>0</v>
      </c>
      <c r="AN296" s="8">
        <f ca="1">IF(Table2[[#This Row],[Column4]]="health",1,0)</f>
        <v>0</v>
      </c>
      <c r="AO296" s="8">
        <f ca="1">IF(Table2[[#This Row],[Column4]]="agriculture",1,0)</f>
        <v>0</v>
      </c>
      <c r="AP296" s="8">
        <f ca="1">IF(Table2[[#This Row],[Column4]]="IT",1,0)</f>
        <v>0</v>
      </c>
      <c r="AQ296" s="8">
        <f ca="1">IF(Table2[[#This Row],[Column4]]="construction",1,0)</f>
        <v>0</v>
      </c>
      <c r="AR296" s="8">
        <f ca="1">IF(Table2[[#This Row],[Column4]]="General work",1,0)</f>
        <v>1</v>
      </c>
      <c r="AS296" s="9"/>
      <c r="AU296" s="17">
        <f ca="1">Table2[[#This Row],[Column20]]/Table2[[#This Row],[Column8]]</f>
        <v>31446.998394244631</v>
      </c>
      <c r="AW296" s="19">
        <f ca="1">IF(Table2[[#This Row],[Column27]]&gt;$AX$7,1,0)</f>
        <v>1</v>
      </c>
      <c r="AY296" s="21">
        <f ca="1">Table2[[#This Row],[Column19]]/Table2[[#This Row],[Column18]]</f>
        <v>0.5104584430218666</v>
      </c>
      <c r="AZ296" s="7">
        <f t="shared" ca="1" si="89"/>
        <v>0</v>
      </c>
      <c r="BA296" s="8"/>
      <c r="BB296" s="7">
        <f ca="1">IF(Table2[[#This Row],[Column17]]="bihar",Table2[[#This Row],[Column15]],0)</f>
        <v>0</v>
      </c>
      <c r="BC296" s="8">
        <f ca="1">IF(Table2[[#This Row],[Column17]]="UP",Table2[[#This Row],[Column15]],0)</f>
        <v>0</v>
      </c>
      <c r="BD296" s="8">
        <f ca="1">IF(Table2[[#This Row],[Column17]]="maharashtra",Table2[[#This Row],[Column15]],0)</f>
        <v>0</v>
      </c>
      <c r="BE296" s="8">
        <f ca="1">IF(Table2[[#This Row],[Column17]]="telangana",Table2[[#This Row],[Column15]],0)</f>
        <v>0</v>
      </c>
      <c r="BF296" s="8">
        <f ca="1">IF(Table2[[#This Row],[Column17]]="delhi",Table2[[#This Row],[Column15]],0)</f>
        <v>0</v>
      </c>
      <c r="BG296" s="8">
        <f ca="1">IF(Table2[[#This Row],[Column17]]="goa",Table2[[#This Row],[Column15]],0)</f>
        <v>0</v>
      </c>
      <c r="BH296" s="8">
        <f ca="1">IF(Table2[[#This Row],[Column17]]="kolkata",Table2[[#This Row],[Column15]],0)</f>
        <v>0</v>
      </c>
      <c r="BI296" s="8">
        <f ca="1">IF(Table2[[#This Row],[Column17]]="patna",Table2[[#This Row],[Column15]],0)</f>
        <v>0</v>
      </c>
      <c r="BJ296" s="8">
        <f ca="1">IF(Table2[[#This Row],[Column17]]="simultala",Table2[[#This Row],[Column15]],0)</f>
        <v>0</v>
      </c>
      <c r="BK296" s="8">
        <f ca="1">IF(Table2[[#This Row],[Column17]]="panji",Table2[[#This Row],[Column15]],0)</f>
        <v>45365</v>
      </c>
      <c r="BL296" s="8">
        <f ca="1">IF(Table2[[#This Row],[Column17]]="bangalore",Table2[[#This Row],[Column15]],0)</f>
        <v>0</v>
      </c>
      <c r="BM296" s="8">
        <f ca="1">IF(Table2[[#This Row],[Column17]]="florida",Table2[[#This Row],[Column15]],0)</f>
        <v>0</v>
      </c>
      <c r="BN296" s="8">
        <f ca="1">IF(Table2[[#This Row],[Column17]]="valmikinagar",Table2[[#This Row],[Column15]],0)</f>
        <v>0</v>
      </c>
      <c r="BO296" s="9">
        <f ca="1">IF(Table2[[#This Row],[Column17]]="gopalganj",Table2[[#This Row],[Column15]],0)</f>
        <v>0</v>
      </c>
      <c r="BP296" s="7">
        <f ca="1">IF(Table2[[#This Row],[Column4]]="teaching",Table2[[#This Row],[Column15]],0)</f>
        <v>0</v>
      </c>
      <c r="BQ296" s="8">
        <f ca="1">IF(Table2[[#This Row],[Column4]]="health",Table2[[#This Row],[Column15]],0)</f>
        <v>0</v>
      </c>
      <c r="BR296" s="8">
        <f ca="1">IF(Table2[[#This Row],[Column4]]="agriculture",Table2[[#This Row],[Column15]],0)</f>
        <v>0</v>
      </c>
      <c r="BS296" s="8">
        <f ca="1">IF(Table2[[#This Row],[Column4]]="IT",Table2[[#This Row],[Column15]],0)</f>
        <v>0</v>
      </c>
      <c r="BT296" s="8">
        <f ca="1">IF(Table2[[#This Row],[Column4]]="construction",Table2[[#This Row],[Column15]],0)</f>
        <v>0</v>
      </c>
      <c r="BU296" s="9">
        <f ca="1">IF(Table2[[#This Row],[Column4]]="General work",Table2[[#This Row],[Column15]],0)</f>
        <v>45365</v>
      </c>
      <c r="BV296" s="19">
        <f ca="1">IF(Table2[[#This Row],[Column27]]&gt;Table2[[#This Row],[Column15]],1,0)</f>
        <v>1</v>
      </c>
      <c r="CC296" s="19">
        <f ca="1">IF(Table2[[#This Row],[Column28]]&gt;$CD$6,Table2[[#This Row],[Column2]],0)</f>
        <v>43</v>
      </c>
    </row>
    <row r="297" spans="2:81" x14ac:dyDescent="0.35">
      <c r="B297">
        <f t="shared" ca="1" si="79"/>
        <v>2</v>
      </c>
      <c r="C297" t="str">
        <f ca="1">IF(B296=1,"men","women")</f>
        <v>women</v>
      </c>
      <c r="D297">
        <f t="shared" ca="1" si="81"/>
        <v>30</v>
      </c>
      <c r="E297">
        <f t="shared" ca="1" si="82"/>
        <v>4</v>
      </c>
      <c r="F297" t="str">
        <f ca="1">VLOOKUP(E297,$K$4:$L$10,2)</f>
        <v>IT</v>
      </c>
      <c r="G297">
        <f t="shared" ca="1" si="83"/>
        <v>4</v>
      </c>
      <c r="H297" t="str">
        <f ca="1">VLOOKUP(G297,$N$4:$O$9,2)</f>
        <v>technical</v>
      </c>
      <c r="I297">
        <f t="shared" ca="1" si="84"/>
        <v>3</v>
      </c>
      <c r="J297">
        <f t="shared" ca="1" si="80"/>
        <v>1</v>
      </c>
      <c r="Q297">
        <f t="shared" ca="1" si="85"/>
        <v>43991</v>
      </c>
      <c r="R297">
        <f t="shared" ca="1" si="86"/>
        <v>1</v>
      </c>
      <c r="S297" t="str">
        <f ca="1">VLOOKUP(R297,$Y$7:$Z$20,2)</f>
        <v>bihar</v>
      </c>
      <c r="T297">
        <f t="shared" ca="1" si="90"/>
        <v>175964</v>
      </c>
      <c r="U297">
        <f t="shared" ca="1" si="87"/>
        <v>169928.37551580387</v>
      </c>
      <c r="V297">
        <f t="shared" ca="1" si="91"/>
        <v>24623.253171936252</v>
      </c>
      <c r="W297">
        <f t="shared" ca="1" si="88"/>
        <v>16218</v>
      </c>
      <c r="X297">
        <f t="shared" ca="1" si="92"/>
        <v>80632.031607477591</v>
      </c>
      <c r="AA297">
        <f t="shared" ca="1" si="93"/>
        <v>64786.659495697</v>
      </c>
      <c r="AB297">
        <f t="shared" ca="1" si="94"/>
        <v>265373.91266763327</v>
      </c>
      <c r="AC297">
        <f t="shared" ca="1" si="95"/>
        <v>266778.40712328145</v>
      </c>
      <c r="AD297">
        <f t="shared" ca="1" si="96"/>
        <v>-1404.4944556481787</v>
      </c>
      <c r="AF297" s="7">
        <f ca="1">IF(Table2[[#This Row],[Column1]]="men",1,0)</f>
        <v>0</v>
      </c>
      <c r="AG297" s="8">
        <f ca="1">IF(Table2[[#This Row],[Column1]]="women",1,0)</f>
        <v>1</v>
      </c>
      <c r="AH297" s="8"/>
      <c r="AI297" s="8"/>
      <c r="AJ297" s="9"/>
      <c r="AM297" s="7">
        <f ca="1">IF(Table2[[#This Row],[Column4]]="teaching",1,0)</f>
        <v>0</v>
      </c>
      <c r="AN297" s="8">
        <f ca="1">IF(Table2[[#This Row],[Column4]]="health",1,0)</f>
        <v>0</v>
      </c>
      <c r="AO297" s="8">
        <f ca="1">IF(Table2[[#This Row],[Column4]]="agriculture",1,0)</f>
        <v>0</v>
      </c>
      <c r="AP297" s="8">
        <f ca="1">IF(Table2[[#This Row],[Column4]]="IT",1,0)</f>
        <v>1</v>
      </c>
      <c r="AQ297" s="8">
        <f ca="1">IF(Table2[[#This Row],[Column4]]="construction",1,0)</f>
        <v>0</v>
      </c>
      <c r="AR297" s="8">
        <f ca="1">IF(Table2[[#This Row],[Column4]]="General work",1,0)</f>
        <v>0</v>
      </c>
      <c r="AS297" s="9"/>
      <c r="AU297" s="17">
        <f ca="1">Table2[[#This Row],[Column20]]/Table2[[#This Row],[Column8]]</f>
        <v>24623.253171936252</v>
      </c>
      <c r="AW297" s="19">
        <f ca="1">IF(Table2[[#This Row],[Column27]]&gt;$AX$7,1,0)</f>
        <v>1</v>
      </c>
      <c r="AY297" s="21">
        <f ca="1">Table2[[#This Row],[Column19]]/Table2[[#This Row],[Column18]]</f>
        <v>0.96569966308906297</v>
      </c>
      <c r="AZ297" s="7">
        <f t="shared" ca="1" si="89"/>
        <v>0</v>
      </c>
      <c r="BA297" s="8"/>
      <c r="BB297" s="7">
        <f ca="1">IF(Table2[[#This Row],[Column17]]="bihar",Table2[[#This Row],[Column15]],0)</f>
        <v>43991</v>
      </c>
      <c r="BC297" s="8">
        <f ca="1">IF(Table2[[#This Row],[Column17]]="UP",Table2[[#This Row],[Column15]],0)</f>
        <v>0</v>
      </c>
      <c r="BD297" s="8">
        <f ca="1">IF(Table2[[#This Row],[Column17]]="maharashtra",Table2[[#This Row],[Column15]],0)</f>
        <v>0</v>
      </c>
      <c r="BE297" s="8">
        <f ca="1">IF(Table2[[#This Row],[Column17]]="telangana",Table2[[#This Row],[Column15]],0)</f>
        <v>0</v>
      </c>
      <c r="BF297" s="8">
        <f ca="1">IF(Table2[[#This Row],[Column17]]="delhi",Table2[[#This Row],[Column15]],0)</f>
        <v>0</v>
      </c>
      <c r="BG297" s="8">
        <f ca="1">IF(Table2[[#This Row],[Column17]]="goa",Table2[[#This Row],[Column15]],0)</f>
        <v>0</v>
      </c>
      <c r="BH297" s="8">
        <f ca="1">IF(Table2[[#This Row],[Column17]]="kolkata",Table2[[#This Row],[Column15]],0)</f>
        <v>0</v>
      </c>
      <c r="BI297" s="8">
        <f ca="1">IF(Table2[[#This Row],[Column17]]="patna",Table2[[#This Row],[Column15]],0)</f>
        <v>0</v>
      </c>
      <c r="BJ297" s="8">
        <f ca="1">IF(Table2[[#This Row],[Column17]]="simultala",Table2[[#This Row],[Column15]],0)</f>
        <v>0</v>
      </c>
      <c r="BK297" s="8">
        <f ca="1">IF(Table2[[#This Row],[Column17]]="panji",Table2[[#This Row],[Column15]],0)</f>
        <v>0</v>
      </c>
      <c r="BL297" s="8">
        <f ca="1">IF(Table2[[#This Row],[Column17]]="bangalore",Table2[[#This Row],[Column15]],0)</f>
        <v>0</v>
      </c>
      <c r="BM297" s="8">
        <f ca="1">IF(Table2[[#This Row],[Column17]]="florida",Table2[[#This Row],[Column15]],0)</f>
        <v>0</v>
      </c>
      <c r="BN297" s="8">
        <f ca="1">IF(Table2[[#This Row],[Column17]]="valmikinagar",Table2[[#This Row],[Column15]],0)</f>
        <v>0</v>
      </c>
      <c r="BO297" s="9">
        <f ca="1">IF(Table2[[#This Row],[Column17]]="gopalganj",Table2[[#This Row],[Column15]],0)</f>
        <v>0</v>
      </c>
      <c r="BP297" s="7">
        <f ca="1">IF(Table2[[#This Row],[Column4]]="teaching",Table2[[#This Row],[Column15]],0)</f>
        <v>0</v>
      </c>
      <c r="BQ297" s="8">
        <f ca="1">IF(Table2[[#This Row],[Column4]]="health",Table2[[#This Row],[Column15]],0)</f>
        <v>0</v>
      </c>
      <c r="BR297" s="8">
        <f ca="1">IF(Table2[[#This Row],[Column4]]="agriculture",Table2[[#This Row],[Column15]],0)</f>
        <v>0</v>
      </c>
      <c r="BS297" s="8">
        <f ca="1">IF(Table2[[#This Row],[Column4]]="IT",Table2[[#This Row],[Column15]],0)</f>
        <v>43991</v>
      </c>
      <c r="BT297" s="8">
        <f ca="1">IF(Table2[[#This Row],[Column4]]="construction",Table2[[#This Row],[Column15]],0)</f>
        <v>0</v>
      </c>
      <c r="BU297" s="9">
        <f ca="1">IF(Table2[[#This Row],[Column4]]="General work",Table2[[#This Row],[Column15]],0)</f>
        <v>0</v>
      </c>
      <c r="BV297" s="19">
        <f ca="1">IF(Table2[[#This Row],[Column27]]&gt;Table2[[#This Row],[Column15]],1,0)</f>
        <v>1</v>
      </c>
      <c r="CC297" s="19">
        <f ca="1">IF(Table2[[#This Row],[Column28]]&gt;$CD$6,Table2[[#This Row],[Column2]],0)</f>
        <v>0</v>
      </c>
    </row>
    <row r="298" spans="2:81" x14ac:dyDescent="0.35">
      <c r="B298">
        <f t="shared" ca="1" si="79"/>
        <v>1</v>
      </c>
      <c r="C298" t="str">
        <f ca="1">IF(B297=1,"men","women")</f>
        <v>women</v>
      </c>
      <c r="D298">
        <f t="shared" ca="1" si="81"/>
        <v>29</v>
      </c>
      <c r="E298">
        <f t="shared" ca="1" si="82"/>
        <v>5</v>
      </c>
      <c r="F298" t="str">
        <f ca="1">VLOOKUP(E298,$K$4:$L$10,2)</f>
        <v>General work</v>
      </c>
      <c r="G298">
        <f t="shared" ca="1" si="83"/>
        <v>1</v>
      </c>
      <c r="H298" t="str">
        <f ca="1">VLOOKUP(G298,$N$4:$O$9,2)</f>
        <v>high school</v>
      </c>
      <c r="I298">
        <f t="shared" ca="1" si="84"/>
        <v>2</v>
      </c>
      <c r="J298">
        <f t="shared" ca="1" si="80"/>
        <v>3</v>
      </c>
      <c r="Q298">
        <f t="shared" ca="1" si="85"/>
        <v>53503</v>
      </c>
      <c r="R298">
        <f t="shared" ca="1" si="86"/>
        <v>6</v>
      </c>
      <c r="S298" t="str">
        <f ca="1">VLOOKUP(R298,$Y$7:$Z$20,2)</f>
        <v>goa</v>
      </c>
      <c r="T298">
        <f t="shared" ca="1" si="90"/>
        <v>160509</v>
      </c>
      <c r="U298">
        <f t="shared" ca="1" si="87"/>
        <v>99123.933184393725</v>
      </c>
      <c r="V298">
        <f t="shared" ca="1" si="91"/>
        <v>97197.220141971819</v>
      </c>
      <c r="W298">
        <f t="shared" ca="1" si="88"/>
        <v>37224</v>
      </c>
      <c r="X298">
        <f t="shared" ca="1" si="92"/>
        <v>81154.607138162915</v>
      </c>
      <c r="AA298">
        <f t="shared" ca="1" si="93"/>
        <v>36377.681544318577</v>
      </c>
      <c r="AB298">
        <f t="shared" ca="1" si="94"/>
        <v>294083.9016862904</v>
      </c>
      <c r="AC298">
        <f t="shared" ca="1" si="95"/>
        <v>217502.54032255666</v>
      </c>
      <c r="AD298">
        <f t="shared" ca="1" si="96"/>
        <v>76581.36136373374</v>
      </c>
      <c r="AF298" s="7">
        <f ca="1">IF(Table2[[#This Row],[Column1]]="men",1,0)</f>
        <v>0</v>
      </c>
      <c r="AG298" s="8">
        <f ca="1">IF(Table2[[#This Row],[Column1]]="women",1,0)</f>
        <v>1</v>
      </c>
      <c r="AH298" s="8"/>
      <c r="AI298" s="8"/>
      <c r="AJ298" s="9"/>
      <c r="AM298" s="7">
        <f ca="1">IF(Table2[[#This Row],[Column4]]="teaching",1,0)</f>
        <v>0</v>
      </c>
      <c r="AN298" s="8">
        <f ca="1">IF(Table2[[#This Row],[Column4]]="health",1,0)</f>
        <v>0</v>
      </c>
      <c r="AO298" s="8">
        <f ca="1">IF(Table2[[#This Row],[Column4]]="agriculture",1,0)</f>
        <v>0</v>
      </c>
      <c r="AP298" s="8">
        <f ca="1">IF(Table2[[#This Row],[Column4]]="IT",1,0)</f>
        <v>0</v>
      </c>
      <c r="AQ298" s="8">
        <f ca="1">IF(Table2[[#This Row],[Column4]]="construction",1,0)</f>
        <v>0</v>
      </c>
      <c r="AR298" s="8">
        <f ca="1">IF(Table2[[#This Row],[Column4]]="General work",1,0)</f>
        <v>1</v>
      </c>
      <c r="AS298" s="9"/>
      <c r="AU298" s="17">
        <f ca="1">Table2[[#This Row],[Column20]]/Table2[[#This Row],[Column8]]</f>
        <v>32399.073380657272</v>
      </c>
      <c r="AW298" s="19">
        <f ca="1">IF(Table2[[#This Row],[Column27]]&gt;$AX$7,1,0)</f>
        <v>1</v>
      </c>
      <c r="AY298" s="21">
        <f ca="1">Table2[[#This Row],[Column19]]/Table2[[#This Row],[Column18]]</f>
        <v>0.61755996974869776</v>
      </c>
      <c r="AZ298" s="7">
        <f t="shared" ca="1" si="89"/>
        <v>0</v>
      </c>
      <c r="BA298" s="8"/>
      <c r="BB298" s="7">
        <f ca="1">IF(Table2[[#This Row],[Column17]]="bihar",Table2[[#This Row],[Column15]],0)</f>
        <v>0</v>
      </c>
      <c r="BC298" s="8">
        <f ca="1">IF(Table2[[#This Row],[Column17]]="UP",Table2[[#This Row],[Column15]],0)</f>
        <v>0</v>
      </c>
      <c r="BD298" s="8">
        <f ca="1">IF(Table2[[#This Row],[Column17]]="maharashtra",Table2[[#This Row],[Column15]],0)</f>
        <v>0</v>
      </c>
      <c r="BE298" s="8">
        <f ca="1">IF(Table2[[#This Row],[Column17]]="telangana",Table2[[#This Row],[Column15]],0)</f>
        <v>0</v>
      </c>
      <c r="BF298" s="8">
        <f ca="1">IF(Table2[[#This Row],[Column17]]="delhi",Table2[[#This Row],[Column15]],0)</f>
        <v>0</v>
      </c>
      <c r="BG298" s="8">
        <f ca="1">IF(Table2[[#This Row],[Column17]]="goa",Table2[[#This Row],[Column15]],0)</f>
        <v>53503</v>
      </c>
      <c r="BH298" s="8">
        <f ca="1">IF(Table2[[#This Row],[Column17]]="kolkata",Table2[[#This Row],[Column15]],0)</f>
        <v>0</v>
      </c>
      <c r="BI298" s="8">
        <f ca="1">IF(Table2[[#This Row],[Column17]]="patna",Table2[[#This Row],[Column15]],0)</f>
        <v>0</v>
      </c>
      <c r="BJ298" s="8">
        <f ca="1">IF(Table2[[#This Row],[Column17]]="simultala",Table2[[#This Row],[Column15]],0)</f>
        <v>0</v>
      </c>
      <c r="BK298" s="8">
        <f ca="1">IF(Table2[[#This Row],[Column17]]="panji",Table2[[#This Row],[Column15]],0)</f>
        <v>0</v>
      </c>
      <c r="BL298" s="8">
        <f ca="1">IF(Table2[[#This Row],[Column17]]="bangalore",Table2[[#This Row],[Column15]],0)</f>
        <v>0</v>
      </c>
      <c r="BM298" s="8">
        <f ca="1">IF(Table2[[#This Row],[Column17]]="florida",Table2[[#This Row],[Column15]],0)</f>
        <v>0</v>
      </c>
      <c r="BN298" s="8">
        <f ca="1">IF(Table2[[#This Row],[Column17]]="valmikinagar",Table2[[#This Row],[Column15]],0)</f>
        <v>0</v>
      </c>
      <c r="BO298" s="9">
        <f ca="1">IF(Table2[[#This Row],[Column17]]="gopalganj",Table2[[#This Row],[Column15]],0)</f>
        <v>0</v>
      </c>
      <c r="BP298" s="7">
        <f ca="1">IF(Table2[[#This Row],[Column4]]="teaching",Table2[[#This Row],[Column15]],0)</f>
        <v>0</v>
      </c>
      <c r="BQ298" s="8">
        <f ca="1">IF(Table2[[#This Row],[Column4]]="health",Table2[[#This Row],[Column15]],0)</f>
        <v>0</v>
      </c>
      <c r="BR298" s="8">
        <f ca="1">IF(Table2[[#This Row],[Column4]]="agriculture",Table2[[#This Row],[Column15]],0)</f>
        <v>0</v>
      </c>
      <c r="BS298" s="8">
        <f ca="1">IF(Table2[[#This Row],[Column4]]="IT",Table2[[#This Row],[Column15]],0)</f>
        <v>0</v>
      </c>
      <c r="BT298" s="8">
        <f ca="1">IF(Table2[[#This Row],[Column4]]="construction",Table2[[#This Row],[Column15]],0)</f>
        <v>0</v>
      </c>
      <c r="BU298" s="9">
        <f ca="1">IF(Table2[[#This Row],[Column4]]="General work",Table2[[#This Row],[Column15]],0)</f>
        <v>53503</v>
      </c>
      <c r="BV298" s="19">
        <f ca="1">IF(Table2[[#This Row],[Column27]]&gt;Table2[[#This Row],[Column15]],1,0)</f>
        <v>1</v>
      </c>
      <c r="CC298" s="19">
        <f ca="1">IF(Table2[[#This Row],[Column28]]&gt;$CD$6,Table2[[#This Row],[Column2]],0)</f>
        <v>29</v>
      </c>
    </row>
    <row r="299" spans="2:81" x14ac:dyDescent="0.35">
      <c r="B299">
        <f t="shared" ca="1" si="79"/>
        <v>1</v>
      </c>
      <c r="C299" t="str">
        <f ca="1">IF(B298=1,"men","women")</f>
        <v>men</v>
      </c>
      <c r="D299">
        <f t="shared" ca="1" si="81"/>
        <v>43</v>
      </c>
      <c r="E299">
        <f t="shared" ca="1" si="82"/>
        <v>3</v>
      </c>
      <c r="F299" t="str">
        <f ca="1">VLOOKUP(E299,$K$4:$L$10,2)</f>
        <v>teaching</v>
      </c>
      <c r="G299">
        <f t="shared" ca="1" si="83"/>
        <v>2</v>
      </c>
      <c r="H299" t="str">
        <f ca="1">VLOOKUP(G299,$N$4:$O$9,2)</f>
        <v>college</v>
      </c>
      <c r="I299">
        <f t="shared" ca="1" si="84"/>
        <v>3</v>
      </c>
      <c r="J299">
        <f t="shared" ca="1" si="80"/>
        <v>3</v>
      </c>
      <c r="Q299">
        <f t="shared" ca="1" si="85"/>
        <v>59642</v>
      </c>
      <c r="R299">
        <f t="shared" ca="1" si="86"/>
        <v>12</v>
      </c>
      <c r="S299" t="str">
        <f ca="1">VLOOKUP(R299,$Y$7:$Z$20,2)</f>
        <v>florida</v>
      </c>
      <c r="T299">
        <f t="shared" ca="1" si="90"/>
        <v>238568</v>
      </c>
      <c r="U299">
        <f t="shared" ca="1" si="87"/>
        <v>98335.485551968115</v>
      </c>
      <c r="V299">
        <f t="shared" ca="1" si="91"/>
        <v>32095.903046765248</v>
      </c>
      <c r="W299">
        <f t="shared" ca="1" si="88"/>
        <v>11375</v>
      </c>
      <c r="X299">
        <f t="shared" ca="1" si="92"/>
        <v>42126.022050517298</v>
      </c>
      <c r="AA299">
        <f t="shared" ca="1" si="93"/>
        <v>31785.073800154478</v>
      </c>
      <c r="AB299">
        <f t="shared" ca="1" si="94"/>
        <v>302448.97684691974</v>
      </c>
      <c r="AC299">
        <f t="shared" ca="1" si="95"/>
        <v>151836.50760248542</v>
      </c>
      <c r="AD299">
        <f t="shared" ca="1" si="96"/>
        <v>150612.46924443432</v>
      </c>
      <c r="AF299" s="7">
        <f ca="1">IF(Table2[[#This Row],[Column1]]="men",1,0)</f>
        <v>1</v>
      </c>
      <c r="AG299" s="8">
        <f ca="1">IF(Table2[[#This Row],[Column1]]="women",1,0)</f>
        <v>0</v>
      </c>
      <c r="AH299" s="8"/>
      <c r="AI299" s="8"/>
      <c r="AJ299" s="9"/>
      <c r="AM299" s="7">
        <f ca="1">IF(Table2[[#This Row],[Column4]]="teaching",1,0)</f>
        <v>1</v>
      </c>
      <c r="AN299" s="8">
        <f ca="1">IF(Table2[[#This Row],[Column4]]="health",1,0)</f>
        <v>0</v>
      </c>
      <c r="AO299" s="8">
        <f ca="1">IF(Table2[[#This Row],[Column4]]="agriculture",1,0)</f>
        <v>0</v>
      </c>
      <c r="AP299" s="8">
        <f ca="1">IF(Table2[[#This Row],[Column4]]="IT",1,0)</f>
        <v>0</v>
      </c>
      <c r="AQ299" s="8">
        <f ca="1">IF(Table2[[#This Row],[Column4]]="construction",1,0)</f>
        <v>0</v>
      </c>
      <c r="AR299" s="8">
        <f ca="1">IF(Table2[[#This Row],[Column4]]="General work",1,0)</f>
        <v>0</v>
      </c>
      <c r="AS299" s="9"/>
      <c r="AU299" s="17">
        <f ca="1">Table2[[#This Row],[Column20]]/Table2[[#This Row],[Column8]]</f>
        <v>10698.634348921749</v>
      </c>
      <c r="AW299" s="19">
        <f ca="1">IF(Table2[[#This Row],[Column27]]&gt;$AX$7,1,0)</f>
        <v>1</v>
      </c>
      <c r="AY299" s="21">
        <f ca="1">Table2[[#This Row],[Column19]]/Table2[[#This Row],[Column18]]</f>
        <v>0.41219059367546407</v>
      </c>
      <c r="AZ299" s="7">
        <f t="shared" ca="1" si="89"/>
        <v>0</v>
      </c>
      <c r="BA299" s="8"/>
      <c r="BB299" s="7">
        <f ca="1">IF(Table2[[#This Row],[Column17]]="bihar",Table2[[#This Row],[Column15]],0)</f>
        <v>0</v>
      </c>
      <c r="BC299" s="8">
        <f ca="1">IF(Table2[[#This Row],[Column17]]="UP",Table2[[#This Row],[Column15]],0)</f>
        <v>0</v>
      </c>
      <c r="BD299" s="8">
        <f ca="1">IF(Table2[[#This Row],[Column17]]="maharashtra",Table2[[#This Row],[Column15]],0)</f>
        <v>0</v>
      </c>
      <c r="BE299" s="8">
        <f ca="1">IF(Table2[[#This Row],[Column17]]="telangana",Table2[[#This Row],[Column15]],0)</f>
        <v>0</v>
      </c>
      <c r="BF299" s="8">
        <f ca="1">IF(Table2[[#This Row],[Column17]]="delhi",Table2[[#This Row],[Column15]],0)</f>
        <v>0</v>
      </c>
      <c r="BG299" s="8">
        <f ca="1">IF(Table2[[#This Row],[Column17]]="goa",Table2[[#This Row],[Column15]],0)</f>
        <v>0</v>
      </c>
      <c r="BH299" s="8">
        <f ca="1">IF(Table2[[#This Row],[Column17]]="kolkata",Table2[[#This Row],[Column15]],0)</f>
        <v>0</v>
      </c>
      <c r="BI299" s="8">
        <f ca="1">IF(Table2[[#This Row],[Column17]]="patna",Table2[[#This Row],[Column15]],0)</f>
        <v>0</v>
      </c>
      <c r="BJ299" s="8">
        <f ca="1">IF(Table2[[#This Row],[Column17]]="simultala",Table2[[#This Row],[Column15]],0)</f>
        <v>0</v>
      </c>
      <c r="BK299" s="8">
        <f ca="1">IF(Table2[[#This Row],[Column17]]="panji",Table2[[#This Row],[Column15]],0)</f>
        <v>0</v>
      </c>
      <c r="BL299" s="8">
        <f ca="1">IF(Table2[[#This Row],[Column17]]="bangalore",Table2[[#This Row],[Column15]],0)</f>
        <v>0</v>
      </c>
      <c r="BM299" s="8">
        <f ca="1">IF(Table2[[#This Row],[Column17]]="florida",Table2[[#This Row],[Column15]],0)</f>
        <v>59642</v>
      </c>
      <c r="BN299" s="8">
        <f ca="1">IF(Table2[[#This Row],[Column17]]="valmikinagar",Table2[[#This Row],[Column15]],0)</f>
        <v>0</v>
      </c>
      <c r="BO299" s="9">
        <f ca="1">IF(Table2[[#This Row],[Column17]]="gopalganj",Table2[[#This Row],[Column15]],0)</f>
        <v>0</v>
      </c>
      <c r="BP299" s="7">
        <f ca="1">IF(Table2[[#This Row],[Column4]]="teaching",Table2[[#This Row],[Column15]],0)</f>
        <v>59642</v>
      </c>
      <c r="BQ299" s="8">
        <f ca="1">IF(Table2[[#This Row],[Column4]]="health",Table2[[#This Row],[Column15]],0)</f>
        <v>0</v>
      </c>
      <c r="BR299" s="8">
        <f ca="1">IF(Table2[[#This Row],[Column4]]="agriculture",Table2[[#This Row],[Column15]],0)</f>
        <v>0</v>
      </c>
      <c r="BS299" s="8">
        <f ca="1">IF(Table2[[#This Row],[Column4]]="IT",Table2[[#This Row],[Column15]],0)</f>
        <v>0</v>
      </c>
      <c r="BT299" s="8">
        <f ca="1">IF(Table2[[#This Row],[Column4]]="construction",Table2[[#This Row],[Column15]],0)</f>
        <v>0</v>
      </c>
      <c r="BU299" s="9">
        <f ca="1">IF(Table2[[#This Row],[Column4]]="General work",Table2[[#This Row],[Column15]],0)</f>
        <v>0</v>
      </c>
      <c r="BV299" s="19">
        <f ca="1">IF(Table2[[#This Row],[Column27]]&gt;Table2[[#This Row],[Column15]],1,0)</f>
        <v>1</v>
      </c>
      <c r="CC299" s="19">
        <f ca="1">IF(Table2[[#This Row],[Column28]]&gt;$CD$6,Table2[[#This Row],[Column2]],0)</f>
        <v>43</v>
      </c>
    </row>
    <row r="300" spans="2:81" x14ac:dyDescent="0.35">
      <c r="B300">
        <f t="shared" ca="1" si="79"/>
        <v>1</v>
      </c>
      <c r="C300" t="str">
        <f ca="1">IF(B299=1,"men","women")</f>
        <v>men</v>
      </c>
      <c r="D300">
        <f t="shared" ca="1" si="81"/>
        <v>30</v>
      </c>
      <c r="E300">
        <f t="shared" ca="1" si="82"/>
        <v>5</v>
      </c>
      <c r="F300" t="str">
        <f ca="1">VLOOKUP(E300,$K$4:$L$10,2)</f>
        <v>General work</v>
      </c>
      <c r="G300">
        <f t="shared" ca="1" si="83"/>
        <v>3</v>
      </c>
      <c r="H300" t="str">
        <f ca="1">VLOOKUP(G300,$N$4:$O$9,2)</f>
        <v>university</v>
      </c>
      <c r="I300">
        <f t="shared" ca="1" si="84"/>
        <v>4</v>
      </c>
      <c r="J300">
        <f t="shared" ca="1" si="80"/>
        <v>3</v>
      </c>
      <c r="Q300">
        <f t="shared" ca="1" si="85"/>
        <v>40985</v>
      </c>
      <c r="R300">
        <f t="shared" ca="1" si="86"/>
        <v>4</v>
      </c>
      <c r="S300" t="str">
        <f ca="1">VLOOKUP(R300,$Y$7:$Z$20,2)</f>
        <v>telangana</v>
      </c>
      <c r="T300">
        <f t="shared" ca="1" si="90"/>
        <v>204925</v>
      </c>
      <c r="U300">
        <f t="shared" ca="1" si="87"/>
        <v>194654.85051829024</v>
      </c>
      <c r="V300">
        <f t="shared" ca="1" si="91"/>
        <v>20967.684824526372</v>
      </c>
      <c r="W300">
        <f t="shared" ca="1" si="88"/>
        <v>11793</v>
      </c>
      <c r="X300">
        <f t="shared" ca="1" si="92"/>
        <v>22024.01478580193</v>
      </c>
      <c r="AA300">
        <f t="shared" ca="1" si="93"/>
        <v>55863.828573679959</v>
      </c>
      <c r="AB300">
        <f t="shared" ca="1" si="94"/>
        <v>281756.51339820633</v>
      </c>
      <c r="AC300">
        <f t="shared" ca="1" si="95"/>
        <v>228471.86530409218</v>
      </c>
      <c r="AD300">
        <f t="shared" ca="1" si="96"/>
        <v>53284.648094114149</v>
      </c>
      <c r="AF300" s="7">
        <f ca="1">IF(Table2[[#This Row],[Column1]]="men",1,0)</f>
        <v>1</v>
      </c>
      <c r="AG300" s="8">
        <f ca="1">IF(Table2[[#This Row],[Column1]]="women",1,0)</f>
        <v>0</v>
      </c>
      <c r="AH300" s="8"/>
      <c r="AI300" s="8"/>
      <c r="AJ300" s="9"/>
      <c r="AM300" s="7">
        <f ca="1">IF(Table2[[#This Row],[Column4]]="teaching",1,0)</f>
        <v>0</v>
      </c>
      <c r="AN300" s="8">
        <f ca="1">IF(Table2[[#This Row],[Column4]]="health",1,0)</f>
        <v>0</v>
      </c>
      <c r="AO300" s="8">
        <f ca="1">IF(Table2[[#This Row],[Column4]]="agriculture",1,0)</f>
        <v>0</v>
      </c>
      <c r="AP300" s="8">
        <f ca="1">IF(Table2[[#This Row],[Column4]]="IT",1,0)</f>
        <v>0</v>
      </c>
      <c r="AQ300" s="8">
        <f ca="1">IF(Table2[[#This Row],[Column4]]="construction",1,0)</f>
        <v>0</v>
      </c>
      <c r="AR300" s="8">
        <f ca="1">IF(Table2[[#This Row],[Column4]]="General work",1,0)</f>
        <v>1</v>
      </c>
      <c r="AS300" s="9"/>
      <c r="AU300" s="17">
        <f ca="1">Table2[[#This Row],[Column20]]/Table2[[#This Row],[Column8]]</f>
        <v>6989.2282748421239</v>
      </c>
      <c r="AW300" s="19">
        <f ca="1">IF(Table2[[#This Row],[Column27]]&gt;$AX$7,1,0)</f>
        <v>1</v>
      </c>
      <c r="AY300" s="21">
        <f ca="1">Table2[[#This Row],[Column19]]/Table2[[#This Row],[Column18]]</f>
        <v>0.94988337449452354</v>
      </c>
      <c r="AZ300" s="7">
        <f t="shared" ca="1" si="89"/>
        <v>0</v>
      </c>
      <c r="BA300" s="8"/>
      <c r="BB300" s="7">
        <f ca="1">IF(Table2[[#This Row],[Column17]]="bihar",Table2[[#This Row],[Column15]],0)</f>
        <v>0</v>
      </c>
      <c r="BC300" s="8">
        <f ca="1">IF(Table2[[#This Row],[Column17]]="UP",Table2[[#This Row],[Column15]],0)</f>
        <v>0</v>
      </c>
      <c r="BD300" s="8">
        <f ca="1">IF(Table2[[#This Row],[Column17]]="maharashtra",Table2[[#This Row],[Column15]],0)</f>
        <v>0</v>
      </c>
      <c r="BE300" s="8">
        <f ca="1">IF(Table2[[#This Row],[Column17]]="telangana",Table2[[#This Row],[Column15]],0)</f>
        <v>40985</v>
      </c>
      <c r="BF300" s="8">
        <f ca="1">IF(Table2[[#This Row],[Column17]]="delhi",Table2[[#This Row],[Column15]],0)</f>
        <v>0</v>
      </c>
      <c r="BG300" s="8">
        <f ca="1">IF(Table2[[#This Row],[Column17]]="goa",Table2[[#This Row],[Column15]],0)</f>
        <v>0</v>
      </c>
      <c r="BH300" s="8">
        <f ca="1">IF(Table2[[#This Row],[Column17]]="kolkata",Table2[[#This Row],[Column15]],0)</f>
        <v>0</v>
      </c>
      <c r="BI300" s="8">
        <f ca="1">IF(Table2[[#This Row],[Column17]]="patna",Table2[[#This Row],[Column15]],0)</f>
        <v>0</v>
      </c>
      <c r="BJ300" s="8">
        <f ca="1">IF(Table2[[#This Row],[Column17]]="simultala",Table2[[#This Row],[Column15]],0)</f>
        <v>0</v>
      </c>
      <c r="BK300" s="8">
        <f ca="1">IF(Table2[[#This Row],[Column17]]="panji",Table2[[#This Row],[Column15]],0)</f>
        <v>0</v>
      </c>
      <c r="BL300" s="8">
        <f ca="1">IF(Table2[[#This Row],[Column17]]="bangalore",Table2[[#This Row],[Column15]],0)</f>
        <v>0</v>
      </c>
      <c r="BM300" s="8">
        <f ca="1">IF(Table2[[#This Row],[Column17]]="florida",Table2[[#This Row],[Column15]],0)</f>
        <v>0</v>
      </c>
      <c r="BN300" s="8">
        <f ca="1">IF(Table2[[#This Row],[Column17]]="valmikinagar",Table2[[#This Row],[Column15]],0)</f>
        <v>0</v>
      </c>
      <c r="BO300" s="9">
        <f ca="1">IF(Table2[[#This Row],[Column17]]="gopalganj",Table2[[#This Row],[Column15]],0)</f>
        <v>0</v>
      </c>
      <c r="BP300" s="7">
        <f ca="1">IF(Table2[[#This Row],[Column4]]="teaching",Table2[[#This Row],[Column15]],0)</f>
        <v>0</v>
      </c>
      <c r="BQ300" s="8">
        <f ca="1">IF(Table2[[#This Row],[Column4]]="health",Table2[[#This Row],[Column15]],0)</f>
        <v>0</v>
      </c>
      <c r="BR300" s="8">
        <f ca="1">IF(Table2[[#This Row],[Column4]]="agriculture",Table2[[#This Row],[Column15]],0)</f>
        <v>0</v>
      </c>
      <c r="BS300" s="8">
        <f ca="1">IF(Table2[[#This Row],[Column4]]="IT",Table2[[#This Row],[Column15]],0)</f>
        <v>0</v>
      </c>
      <c r="BT300" s="8">
        <f ca="1">IF(Table2[[#This Row],[Column4]]="construction",Table2[[#This Row],[Column15]],0)</f>
        <v>0</v>
      </c>
      <c r="BU300" s="9">
        <f ca="1">IF(Table2[[#This Row],[Column4]]="General work",Table2[[#This Row],[Column15]],0)</f>
        <v>40985</v>
      </c>
      <c r="BV300" s="19">
        <f ca="1">IF(Table2[[#This Row],[Column27]]&gt;Table2[[#This Row],[Column15]],1,0)</f>
        <v>1</v>
      </c>
      <c r="CC300" s="19">
        <f ca="1">IF(Table2[[#This Row],[Column28]]&gt;$CD$6,Table2[[#This Row],[Column2]],0)</f>
        <v>30</v>
      </c>
    </row>
    <row r="301" spans="2:81" x14ac:dyDescent="0.35">
      <c r="B301">
        <f t="shared" ca="1" si="79"/>
        <v>1</v>
      </c>
      <c r="C301" t="str">
        <f ca="1">IF(B300=1,"men","women")</f>
        <v>men</v>
      </c>
      <c r="D301">
        <f t="shared" ca="1" si="81"/>
        <v>37</v>
      </c>
      <c r="E301">
        <f t="shared" ca="1" si="82"/>
        <v>2</v>
      </c>
      <c r="F301" t="str">
        <f ca="1">VLOOKUP(E301,$K$4:$L$10,2)</f>
        <v>construction</v>
      </c>
      <c r="G301">
        <f t="shared" ca="1" si="83"/>
        <v>1</v>
      </c>
      <c r="H301" t="str">
        <f ca="1">VLOOKUP(G301,$N$4:$O$9,2)</f>
        <v>high school</v>
      </c>
      <c r="I301">
        <f t="shared" ca="1" si="84"/>
        <v>4</v>
      </c>
      <c r="J301">
        <f t="shared" ca="1" si="80"/>
        <v>1</v>
      </c>
      <c r="Q301">
        <f t="shared" ca="1" si="85"/>
        <v>42953</v>
      </c>
      <c r="R301">
        <f t="shared" ca="1" si="86"/>
        <v>4</v>
      </c>
      <c r="S301" t="str">
        <f ca="1">VLOOKUP(R301,$Y$7:$Z$20,2)</f>
        <v>telangana</v>
      </c>
      <c r="T301">
        <f t="shared" ca="1" si="90"/>
        <v>171812</v>
      </c>
      <c r="U301">
        <f t="shared" ca="1" si="87"/>
        <v>39633.404212636626</v>
      </c>
      <c r="V301">
        <f t="shared" ca="1" si="91"/>
        <v>5487.5117267659725</v>
      </c>
      <c r="W301">
        <f t="shared" ca="1" si="88"/>
        <v>453</v>
      </c>
      <c r="X301">
        <f t="shared" ca="1" si="92"/>
        <v>22273.911123479844</v>
      </c>
      <c r="AA301">
        <f t="shared" ca="1" si="93"/>
        <v>32814.158174882054</v>
      </c>
      <c r="AB301">
        <f t="shared" ca="1" si="94"/>
        <v>210113.66990164804</v>
      </c>
      <c r="AC301">
        <f t="shared" ca="1" si="95"/>
        <v>62360.315336116473</v>
      </c>
      <c r="AD301">
        <f t="shared" ca="1" si="96"/>
        <v>147753.35456553157</v>
      </c>
      <c r="AF301" s="7">
        <f ca="1">IF(Table2[[#This Row],[Column1]]="men",1,0)</f>
        <v>1</v>
      </c>
      <c r="AG301" s="8">
        <f ca="1">IF(Table2[[#This Row],[Column1]]="women",1,0)</f>
        <v>0</v>
      </c>
      <c r="AH301" s="8"/>
      <c r="AI301" s="8"/>
      <c r="AJ301" s="9"/>
      <c r="AM301" s="7">
        <f ca="1">IF(Table2[[#This Row],[Column4]]="teaching",1,0)</f>
        <v>0</v>
      </c>
      <c r="AN301" s="8">
        <f ca="1">IF(Table2[[#This Row],[Column4]]="health",1,0)</f>
        <v>0</v>
      </c>
      <c r="AO301" s="8">
        <f ca="1">IF(Table2[[#This Row],[Column4]]="agriculture",1,0)</f>
        <v>0</v>
      </c>
      <c r="AP301" s="8">
        <f ca="1">IF(Table2[[#This Row],[Column4]]="IT",1,0)</f>
        <v>0</v>
      </c>
      <c r="AQ301" s="8">
        <f ca="1">IF(Table2[[#This Row],[Column4]]="construction",1,0)</f>
        <v>1</v>
      </c>
      <c r="AR301" s="8">
        <f ca="1">IF(Table2[[#This Row],[Column4]]="General work",1,0)</f>
        <v>0</v>
      </c>
      <c r="AS301" s="9"/>
      <c r="AU301" s="17">
        <f ca="1">Table2[[#This Row],[Column20]]/Table2[[#This Row],[Column8]]</f>
        <v>5487.5117267659725</v>
      </c>
      <c r="AW301" s="19">
        <f ca="1">IF(Table2[[#This Row],[Column27]]&gt;$AX$7,1,0)</f>
        <v>0</v>
      </c>
      <c r="AY301" s="21">
        <f ca="1">Table2[[#This Row],[Column19]]/Table2[[#This Row],[Column18]]</f>
        <v>0.23067890608709885</v>
      </c>
      <c r="AZ301" s="7">
        <f t="shared" ca="1" si="89"/>
        <v>0</v>
      </c>
      <c r="BA301" s="8"/>
      <c r="BB301" s="7">
        <f ca="1">IF(Table2[[#This Row],[Column17]]="bihar",Table2[[#This Row],[Column15]],0)</f>
        <v>0</v>
      </c>
      <c r="BC301" s="8">
        <f ca="1">IF(Table2[[#This Row],[Column17]]="UP",Table2[[#This Row],[Column15]],0)</f>
        <v>0</v>
      </c>
      <c r="BD301" s="8">
        <f ca="1">IF(Table2[[#This Row],[Column17]]="maharashtra",Table2[[#This Row],[Column15]],0)</f>
        <v>0</v>
      </c>
      <c r="BE301" s="8">
        <f ca="1">IF(Table2[[#This Row],[Column17]]="telangana",Table2[[#This Row],[Column15]],0)</f>
        <v>42953</v>
      </c>
      <c r="BF301" s="8">
        <f ca="1">IF(Table2[[#This Row],[Column17]]="delhi",Table2[[#This Row],[Column15]],0)</f>
        <v>0</v>
      </c>
      <c r="BG301" s="8">
        <f ca="1">IF(Table2[[#This Row],[Column17]]="goa",Table2[[#This Row],[Column15]],0)</f>
        <v>0</v>
      </c>
      <c r="BH301" s="8">
        <f ca="1">IF(Table2[[#This Row],[Column17]]="kolkata",Table2[[#This Row],[Column15]],0)</f>
        <v>0</v>
      </c>
      <c r="BI301" s="8">
        <f ca="1">IF(Table2[[#This Row],[Column17]]="patna",Table2[[#This Row],[Column15]],0)</f>
        <v>0</v>
      </c>
      <c r="BJ301" s="8">
        <f ca="1">IF(Table2[[#This Row],[Column17]]="simultala",Table2[[#This Row],[Column15]],0)</f>
        <v>0</v>
      </c>
      <c r="BK301" s="8">
        <f ca="1">IF(Table2[[#This Row],[Column17]]="panji",Table2[[#This Row],[Column15]],0)</f>
        <v>0</v>
      </c>
      <c r="BL301" s="8">
        <f ca="1">IF(Table2[[#This Row],[Column17]]="bangalore",Table2[[#This Row],[Column15]],0)</f>
        <v>0</v>
      </c>
      <c r="BM301" s="8">
        <f ca="1">IF(Table2[[#This Row],[Column17]]="florida",Table2[[#This Row],[Column15]],0)</f>
        <v>0</v>
      </c>
      <c r="BN301" s="8">
        <f ca="1">IF(Table2[[#This Row],[Column17]]="valmikinagar",Table2[[#This Row],[Column15]],0)</f>
        <v>0</v>
      </c>
      <c r="BO301" s="9">
        <f ca="1">IF(Table2[[#This Row],[Column17]]="gopalganj",Table2[[#This Row],[Column15]],0)</f>
        <v>0</v>
      </c>
      <c r="BP301" s="7">
        <f ca="1">IF(Table2[[#This Row],[Column4]]="teaching",Table2[[#This Row],[Column15]],0)</f>
        <v>0</v>
      </c>
      <c r="BQ301" s="8">
        <f ca="1">IF(Table2[[#This Row],[Column4]]="health",Table2[[#This Row],[Column15]],0)</f>
        <v>0</v>
      </c>
      <c r="BR301" s="8">
        <f ca="1">IF(Table2[[#This Row],[Column4]]="agriculture",Table2[[#This Row],[Column15]],0)</f>
        <v>0</v>
      </c>
      <c r="BS301" s="8">
        <f ca="1">IF(Table2[[#This Row],[Column4]]="IT",Table2[[#This Row],[Column15]],0)</f>
        <v>0</v>
      </c>
      <c r="BT301" s="8">
        <f ca="1">IF(Table2[[#This Row],[Column4]]="construction",Table2[[#This Row],[Column15]],0)</f>
        <v>42953</v>
      </c>
      <c r="BU301" s="9">
        <f ca="1">IF(Table2[[#This Row],[Column4]]="General work",Table2[[#This Row],[Column15]],0)</f>
        <v>0</v>
      </c>
      <c r="BV301" s="19">
        <f ca="1">IF(Table2[[#This Row],[Column27]]&gt;Table2[[#This Row],[Column15]],1,0)</f>
        <v>1</v>
      </c>
      <c r="CC301" s="19">
        <f ca="1">IF(Table2[[#This Row],[Column28]]&gt;$CD$6,Table2[[#This Row],[Column2]],0)</f>
        <v>37</v>
      </c>
    </row>
    <row r="302" spans="2:81" x14ac:dyDescent="0.35">
      <c r="B302">
        <f t="shared" ca="1" si="79"/>
        <v>1</v>
      </c>
      <c r="C302" t="str">
        <f ca="1">IF(B301=1,"men","women")</f>
        <v>men</v>
      </c>
      <c r="D302">
        <f t="shared" ca="1" si="81"/>
        <v>38</v>
      </c>
      <c r="E302">
        <f t="shared" ca="1" si="82"/>
        <v>5</v>
      </c>
      <c r="F302" t="str">
        <f ca="1">VLOOKUP(E302,$K$4:$L$10,2)</f>
        <v>General work</v>
      </c>
      <c r="G302">
        <f t="shared" ca="1" si="83"/>
        <v>4</v>
      </c>
      <c r="H302" t="str">
        <f ca="1">VLOOKUP(G302,$N$4:$O$9,2)</f>
        <v>technical</v>
      </c>
      <c r="I302">
        <f t="shared" ca="1" si="84"/>
        <v>4</v>
      </c>
      <c r="J302">
        <f t="shared" ca="1" si="80"/>
        <v>2</v>
      </c>
      <c r="Q302">
        <f t="shared" ca="1" si="85"/>
        <v>40818</v>
      </c>
      <c r="R302">
        <f t="shared" ca="1" si="86"/>
        <v>4</v>
      </c>
      <c r="S302" t="str">
        <f ca="1">VLOOKUP(R302,$Y$7:$Z$20,2)</f>
        <v>telangana</v>
      </c>
      <c r="T302">
        <f t="shared" ca="1" si="90"/>
        <v>244908</v>
      </c>
      <c r="U302">
        <f t="shared" ca="1" si="87"/>
        <v>99419.65485950622</v>
      </c>
      <c r="V302">
        <f t="shared" ca="1" si="91"/>
        <v>75225.913035074656</v>
      </c>
      <c r="W302">
        <f t="shared" ca="1" si="88"/>
        <v>71422</v>
      </c>
      <c r="X302">
        <f t="shared" ca="1" si="92"/>
        <v>55396.503507815978</v>
      </c>
      <c r="AA302">
        <f t="shared" ca="1" si="93"/>
        <v>5549.89334103687</v>
      </c>
      <c r="AB302">
        <f t="shared" ca="1" si="94"/>
        <v>325683.80637611152</v>
      </c>
      <c r="AC302">
        <f t="shared" ca="1" si="95"/>
        <v>226238.1583673222</v>
      </c>
      <c r="AD302">
        <f t="shared" ca="1" si="96"/>
        <v>99445.648008789314</v>
      </c>
      <c r="AF302" s="7">
        <f ca="1">IF(Table2[[#This Row],[Column1]]="men",1,0)</f>
        <v>1</v>
      </c>
      <c r="AG302" s="8">
        <f ca="1">IF(Table2[[#This Row],[Column1]]="women",1,0)</f>
        <v>0</v>
      </c>
      <c r="AH302" s="8"/>
      <c r="AI302" s="8"/>
      <c r="AJ302" s="9"/>
      <c r="AM302" s="7">
        <f ca="1">IF(Table2[[#This Row],[Column4]]="teaching",1,0)</f>
        <v>0</v>
      </c>
      <c r="AN302" s="8">
        <f ca="1">IF(Table2[[#This Row],[Column4]]="health",1,0)</f>
        <v>0</v>
      </c>
      <c r="AO302" s="8">
        <f ca="1">IF(Table2[[#This Row],[Column4]]="agriculture",1,0)</f>
        <v>0</v>
      </c>
      <c r="AP302" s="8">
        <f ca="1">IF(Table2[[#This Row],[Column4]]="IT",1,0)</f>
        <v>0</v>
      </c>
      <c r="AQ302" s="8">
        <f ca="1">IF(Table2[[#This Row],[Column4]]="construction",1,0)</f>
        <v>0</v>
      </c>
      <c r="AR302" s="8">
        <f ca="1">IF(Table2[[#This Row],[Column4]]="General work",1,0)</f>
        <v>1</v>
      </c>
      <c r="AS302" s="9"/>
      <c r="AU302" s="17">
        <f ca="1">Table2[[#This Row],[Column20]]/Table2[[#This Row],[Column8]]</f>
        <v>37612.956517537328</v>
      </c>
      <c r="AW302" s="19">
        <f ca="1">IF(Table2[[#This Row],[Column27]]&gt;$AX$7,1,0)</f>
        <v>1</v>
      </c>
      <c r="AY302" s="21">
        <f ca="1">Table2[[#This Row],[Column19]]/Table2[[#This Row],[Column18]]</f>
        <v>0.40594694685149613</v>
      </c>
      <c r="AZ302" s="7">
        <f t="shared" ca="1" si="89"/>
        <v>0</v>
      </c>
      <c r="BA302" s="8"/>
      <c r="BB302" s="7">
        <f ca="1">IF(Table2[[#This Row],[Column17]]="bihar",Table2[[#This Row],[Column15]],0)</f>
        <v>0</v>
      </c>
      <c r="BC302" s="8">
        <f ca="1">IF(Table2[[#This Row],[Column17]]="UP",Table2[[#This Row],[Column15]],0)</f>
        <v>0</v>
      </c>
      <c r="BD302" s="8">
        <f ca="1">IF(Table2[[#This Row],[Column17]]="maharashtra",Table2[[#This Row],[Column15]],0)</f>
        <v>0</v>
      </c>
      <c r="BE302" s="8">
        <f ca="1">IF(Table2[[#This Row],[Column17]]="telangana",Table2[[#This Row],[Column15]],0)</f>
        <v>40818</v>
      </c>
      <c r="BF302" s="8">
        <f ca="1">IF(Table2[[#This Row],[Column17]]="delhi",Table2[[#This Row],[Column15]],0)</f>
        <v>0</v>
      </c>
      <c r="BG302" s="8">
        <f ca="1">IF(Table2[[#This Row],[Column17]]="goa",Table2[[#This Row],[Column15]],0)</f>
        <v>0</v>
      </c>
      <c r="BH302" s="8">
        <f ca="1">IF(Table2[[#This Row],[Column17]]="kolkata",Table2[[#This Row],[Column15]],0)</f>
        <v>0</v>
      </c>
      <c r="BI302" s="8">
        <f ca="1">IF(Table2[[#This Row],[Column17]]="patna",Table2[[#This Row],[Column15]],0)</f>
        <v>0</v>
      </c>
      <c r="BJ302" s="8">
        <f ca="1">IF(Table2[[#This Row],[Column17]]="simultala",Table2[[#This Row],[Column15]],0)</f>
        <v>0</v>
      </c>
      <c r="BK302" s="8">
        <f ca="1">IF(Table2[[#This Row],[Column17]]="panji",Table2[[#This Row],[Column15]],0)</f>
        <v>0</v>
      </c>
      <c r="BL302" s="8">
        <f ca="1">IF(Table2[[#This Row],[Column17]]="bangalore",Table2[[#This Row],[Column15]],0)</f>
        <v>0</v>
      </c>
      <c r="BM302" s="8">
        <f ca="1">IF(Table2[[#This Row],[Column17]]="florida",Table2[[#This Row],[Column15]],0)</f>
        <v>0</v>
      </c>
      <c r="BN302" s="8">
        <f ca="1">IF(Table2[[#This Row],[Column17]]="valmikinagar",Table2[[#This Row],[Column15]],0)</f>
        <v>0</v>
      </c>
      <c r="BO302" s="9">
        <f ca="1">IF(Table2[[#This Row],[Column17]]="gopalganj",Table2[[#This Row],[Column15]],0)</f>
        <v>0</v>
      </c>
      <c r="BP302" s="7">
        <f ca="1">IF(Table2[[#This Row],[Column4]]="teaching",Table2[[#This Row],[Column15]],0)</f>
        <v>0</v>
      </c>
      <c r="BQ302" s="8">
        <f ca="1">IF(Table2[[#This Row],[Column4]]="health",Table2[[#This Row],[Column15]],0)</f>
        <v>0</v>
      </c>
      <c r="BR302" s="8">
        <f ca="1">IF(Table2[[#This Row],[Column4]]="agriculture",Table2[[#This Row],[Column15]],0)</f>
        <v>0</v>
      </c>
      <c r="BS302" s="8">
        <f ca="1">IF(Table2[[#This Row],[Column4]]="IT",Table2[[#This Row],[Column15]],0)</f>
        <v>0</v>
      </c>
      <c r="BT302" s="8">
        <f ca="1">IF(Table2[[#This Row],[Column4]]="construction",Table2[[#This Row],[Column15]],0)</f>
        <v>0</v>
      </c>
      <c r="BU302" s="9">
        <f ca="1">IF(Table2[[#This Row],[Column4]]="General work",Table2[[#This Row],[Column15]],0)</f>
        <v>40818</v>
      </c>
      <c r="BV302" s="19">
        <f ca="1">IF(Table2[[#This Row],[Column27]]&gt;Table2[[#This Row],[Column15]],1,0)</f>
        <v>1</v>
      </c>
      <c r="CC302" s="19">
        <f ca="1">IF(Table2[[#This Row],[Column28]]&gt;$CD$6,Table2[[#This Row],[Column2]],0)</f>
        <v>38</v>
      </c>
    </row>
    <row r="303" spans="2:81" x14ac:dyDescent="0.35">
      <c r="B303">
        <f t="shared" ca="1" si="79"/>
        <v>2</v>
      </c>
      <c r="C303" t="str">
        <f ca="1">IF(B302=1,"men","women")</f>
        <v>men</v>
      </c>
      <c r="D303">
        <f t="shared" ca="1" si="81"/>
        <v>38</v>
      </c>
      <c r="E303">
        <f t="shared" ca="1" si="82"/>
        <v>2</v>
      </c>
      <c r="F303" t="str">
        <f ca="1">VLOOKUP(E303,$K$4:$L$10,2)</f>
        <v>construction</v>
      </c>
      <c r="G303">
        <f t="shared" ca="1" si="83"/>
        <v>2</v>
      </c>
      <c r="H303" t="str">
        <f ca="1">VLOOKUP(G303,$N$4:$O$9,2)</f>
        <v>college</v>
      </c>
      <c r="I303">
        <f t="shared" ca="1" si="84"/>
        <v>3</v>
      </c>
      <c r="J303">
        <f t="shared" ca="1" si="80"/>
        <v>1</v>
      </c>
      <c r="Q303">
        <f t="shared" ca="1" si="85"/>
        <v>37388</v>
      </c>
      <c r="R303">
        <f t="shared" ca="1" si="86"/>
        <v>9</v>
      </c>
      <c r="S303" t="str">
        <f ca="1">VLOOKUP(R303,$Y$7:$Z$20,2)</f>
        <v>simultala</v>
      </c>
      <c r="T303">
        <f t="shared" ca="1" si="90"/>
        <v>112164</v>
      </c>
      <c r="U303">
        <f t="shared" ca="1" si="87"/>
        <v>18279.572754709836</v>
      </c>
      <c r="V303">
        <f t="shared" ca="1" si="91"/>
        <v>2618.9339160976765</v>
      </c>
      <c r="W303">
        <f t="shared" ca="1" si="88"/>
        <v>436</v>
      </c>
      <c r="X303">
        <f t="shared" ca="1" si="92"/>
        <v>42069.570676565367</v>
      </c>
      <c r="AA303">
        <f t="shared" ca="1" si="93"/>
        <v>13035.42301915703</v>
      </c>
      <c r="AB303">
        <f t="shared" ca="1" si="94"/>
        <v>127818.35693525471</v>
      </c>
      <c r="AC303">
        <f t="shared" ca="1" si="95"/>
        <v>60785.143431275203</v>
      </c>
      <c r="AD303">
        <f t="shared" ca="1" si="96"/>
        <v>67033.213503979496</v>
      </c>
      <c r="AF303" s="7">
        <f ca="1">IF(Table2[[#This Row],[Column1]]="men",1,0)</f>
        <v>1</v>
      </c>
      <c r="AG303" s="8">
        <f ca="1">IF(Table2[[#This Row],[Column1]]="women",1,0)</f>
        <v>0</v>
      </c>
      <c r="AH303" s="8"/>
      <c r="AI303" s="8"/>
      <c r="AJ303" s="9"/>
      <c r="AM303" s="7">
        <f ca="1">IF(Table2[[#This Row],[Column4]]="teaching",1,0)</f>
        <v>0</v>
      </c>
      <c r="AN303" s="8">
        <f ca="1">IF(Table2[[#This Row],[Column4]]="health",1,0)</f>
        <v>0</v>
      </c>
      <c r="AO303" s="8">
        <f ca="1">IF(Table2[[#This Row],[Column4]]="agriculture",1,0)</f>
        <v>0</v>
      </c>
      <c r="AP303" s="8">
        <f ca="1">IF(Table2[[#This Row],[Column4]]="IT",1,0)</f>
        <v>0</v>
      </c>
      <c r="AQ303" s="8">
        <f ca="1">IF(Table2[[#This Row],[Column4]]="construction",1,0)</f>
        <v>1</v>
      </c>
      <c r="AR303" s="8">
        <f ca="1">IF(Table2[[#This Row],[Column4]]="General work",1,0)</f>
        <v>0</v>
      </c>
      <c r="AS303" s="9"/>
      <c r="AU303" s="17">
        <f ca="1">Table2[[#This Row],[Column20]]/Table2[[#This Row],[Column8]]</f>
        <v>2618.9339160976765</v>
      </c>
      <c r="AW303" s="19">
        <f ca="1">IF(Table2[[#This Row],[Column27]]&gt;$AX$7,1,0)</f>
        <v>0</v>
      </c>
      <c r="AY303" s="21">
        <f ca="1">Table2[[#This Row],[Column19]]/Table2[[#This Row],[Column18]]</f>
        <v>0.16297183369628254</v>
      </c>
      <c r="AZ303" s="7">
        <f t="shared" ca="1" si="89"/>
        <v>1</v>
      </c>
      <c r="BA303" s="8"/>
      <c r="BB303" s="7">
        <f ca="1">IF(Table2[[#This Row],[Column17]]="bihar",Table2[[#This Row],[Column15]],0)</f>
        <v>0</v>
      </c>
      <c r="BC303" s="8">
        <f ca="1">IF(Table2[[#This Row],[Column17]]="UP",Table2[[#This Row],[Column15]],0)</f>
        <v>0</v>
      </c>
      <c r="BD303" s="8">
        <f ca="1">IF(Table2[[#This Row],[Column17]]="maharashtra",Table2[[#This Row],[Column15]],0)</f>
        <v>0</v>
      </c>
      <c r="BE303" s="8">
        <f ca="1">IF(Table2[[#This Row],[Column17]]="telangana",Table2[[#This Row],[Column15]],0)</f>
        <v>0</v>
      </c>
      <c r="BF303" s="8">
        <f ca="1">IF(Table2[[#This Row],[Column17]]="delhi",Table2[[#This Row],[Column15]],0)</f>
        <v>0</v>
      </c>
      <c r="BG303" s="8">
        <f ca="1">IF(Table2[[#This Row],[Column17]]="goa",Table2[[#This Row],[Column15]],0)</f>
        <v>0</v>
      </c>
      <c r="BH303" s="8">
        <f ca="1">IF(Table2[[#This Row],[Column17]]="kolkata",Table2[[#This Row],[Column15]],0)</f>
        <v>0</v>
      </c>
      <c r="BI303" s="8">
        <f ca="1">IF(Table2[[#This Row],[Column17]]="patna",Table2[[#This Row],[Column15]],0)</f>
        <v>0</v>
      </c>
      <c r="BJ303" s="8">
        <f ca="1">IF(Table2[[#This Row],[Column17]]="simultala",Table2[[#This Row],[Column15]],0)</f>
        <v>37388</v>
      </c>
      <c r="BK303" s="8">
        <f ca="1">IF(Table2[[#This Row],[Column17]]="panji",Table2[[#This Row],[Column15]],0)</f>
        <v>0</v>
      </c>
      <c r="BL303" s="8">
        <f ca="1">IF(Table2[[#This Row],[Column17]]="bangalore",Table2[[#This Row],[Column15]],0)</f>
        <v>0</v>
      </c>
      <c r="BM303" s="8">
        <f ca="1">IF(Table2[[#This Row],[Column17]]="florida",Table2[[#This Row],[Column15]],0)</f>
        <v>0</v>
      </c>
      <c r="BN303" s="8">
        <f ca="1">IF(Table2[[#This Row],[Column17]]="valmikinagar",Table2[[#This Row],[Column15]],0)</f>
        <v>0</v>
      </c>
      <c r="BO303" s="9">
        <f ca="1">IF(Table2[[#This Row],[Column17]]="gopalganj",Table2[[#This Row],[Column15]],0)</f>
        <v>0</v>
      </c>
      <c r="BP303" s="7">
        <f ca="1">IF(Table2[[#This Row],[Column4]]="teaching",Table2[[#This Row],[Column15]],0)</f>
        <v>0</v>
      </c>
      <c r="BQ303" s="8">
        <f ca="1">IF(Table2[[#This Row],[Column4]]="health",Table2[[#This Row],[Column15]],0)</f>
        <v>0</v>
      </c>
      <c r="BR303" s="8">
        <f ca="1">IF(Table2[[#This Row],[Column4]]="agriculture",Table2[[#This Row],[Column15]],0)</f>
        <v>0</v>
      </c>
      <c r="BS303" s="8">
        <f ca="1">IF(Table2[[#This Row],[Column4]]="IT",Table2[[#This Row],[Column15]],0)</f>
        <v>0</v>
      </c>
      <c r="BT303" s="8">
        <f ca="1">IF(Table2[[#This Row],[Column4]]="construction",Table2[[#This Row],[Column15]],0)</f>
        <v>37388</v>
      </c>
      <c r="BU303" s="9">
        <f ca="1">IF(Table2[[#This Row],[Column4]]="General work",Table2[[#This Row],[Column15]],0)</f>
        <v>0</v>
      </c>
      <c r="BV303" s="19">
        <f ca="1">IF(Table2[[#This Row],[Column27]]&gt;Table2[[#This Row],[Column15]],1,0)</f>
        <v>1</v>
      </c>
      <c r="CC303" s="19">
        <f ca="1">IF(Table2[[#This Row],[Column28]]&gt;$CD$6,Table2[[#This Row],[Column2]],0)</f>
        <v>38</v>
      </c>
    </row>
    <row r="304" spans="2:81" x14ac:dyDescent="0.35">
      <c r="B304">
        <f t="shared" ca="1" si="79"/>
        <v>2</v>
      </c>
      <c r="C304" t="str">
        <f ca="1">IF(B303=1,"men","women")</f>
        <v>women</v>
      </c>
      <c r="D304">
        <f t="shared" ca="1" si="81"/>
        <v>45</v>
      </c>
      <c r="E304">
        <f t="shared" ca="1" si="82"/>
        <v>1</v>
      </c>
      <c r="F304" t="str">
        <f ca="1">VLOOKUP(E304,$K$4:$L$10,2)</f>
        <v xml:space="preserve">health </v>
      </c>
      <c r="G304">
        <f t="shared" ca="1" si="83"/>
        <v>1</v>
      </c>
      <c r="H304" t="str">
        <f ca="1">VLOOKUP(G304,$N$4:$O$9,2)</f>
        <v>high school</v>
      </c>
      <c r="I304">
        <f t="shared" ca="1" si="84"/>
        <v>4</v>
      </c>
      <c r="J304">
        <f t="shared" ca="1" si="80"/>
        <v>2</v>
      </c>
      <c r="Q304">
        <f t="shared" ca="1" si="85"/>
        <v>51841</v>
      </c>
      <c r="R304">
        <f t="shared" ca="1" si="86"/>
        <v>8</v>
      </c>
      <c r="S304" t="str">
        <f ca="1">VLOOKUP(R304,$Y$7:$Z$20,2)</f>
        <v>patna</v>
      </c>
      <c r="T304">
        <f t="shared" ca="1" si="90"/>
        <v>155523</v>
      </c>
      <c r="U304">
        <f t="shared" ca="1" si="87"/>
        <v>154537.48808225917</v>
      </c>
      <c r="V304">
        <f t="shared" ca="1" si="91"/>
        <v>18682.827282054834</v>
      </c>
      <c r="W304">
        <f t="shared" ca="1" si="88"/>
        <v>5760</v>
      </c>
      <c r="X304">
        <f t="shared" ca="1" si="92"/>
        <v>46902.128893274705</v>
      </c>
      <c r="AA304">
        <f t="shared" ca="1" si="93"/>
        <v>56306.354226653733</v>
      </c>
      <c r="AB304">
        <f t="shared" ca="1" si="94"/>
        <v>230512.18150870857</v>
      </c>
      <c r="AC304">
        <f t="shared" ca="1" si="95"/>
        <v>207199.61697553386</v>
      </c>
      <c r="AD304">
        <f t="shared" ca="1" si="96"/>
        <v>23312.564533174707</v>
      </c>
      <c r="AF304" s="7">
        <f ca="1">IF(Table2[[#This Row],[Column1]]="men",1,0)</f>
        <v>0</v>
      </c>
      <c r="AG304" s="8">
        <f ca="1">IF(Table2[[#This Row],[Column1]]="women",1,0)</f>
        <v>1</v>
      </c>
      <c r="AH304" s="8"/>
      <c r="AI304" s="8"/>
      <c r="AJ304" s="9"/>
      <c r="AM304" s="7">
        <f ca="1">IF(Table2[[#This Row],[Column4]]="teaching",1,0)</f>
        <v>0</v>
      </c>
      <c r="AN304" s="8">
        <f ca="1">IF(Table2[[#This Row],[Column4]]="health",1,0)</f>
        <v>0</v>
      </c>
      <c r="AO304" s="8">
        <f ca="1">IF(Table2[[#This Row],[Column4]]="agriculture",1,0)</f>
        <v>0</v>
      </c>
      <c r="AP304" s="8">
        <f ca="1">IF(Table2[[#This Row],[Column4]]="IT",1,0)</f>
        <v>0</v>
      </c>
      <c r="AQ304" s="8">
        <f ca="1">IF(Table2[[#This Row],[Column4]]="construction",1,0)</f>
        <v>0</v>
      </c>
      <c r="AR304" s="8">
        <f ca="1">IF(Table2[[#This Row],[Column4]]="General work",1,0)</f>
        <v>0</v>
      </c>
      <c r="AS304" s="9"/>
      <c r="AU304" s="17">
        <f ca="1">Table2[[#This Row],[Column20]]/Table2[[#This Row],[Column8]]</f>
        <v>9341.4136410274168</v>
      </c>
      <c r="AW304" s="19">
        <f ca="1">IF(Table2[[#This Row],[Column27]]&gt;$AX$7,1,0)</f>
        <v>1</v>
      </c>
      <c r="AY304" s="21">
        <f ca="1">Table2[[#This Row],[Column19]]/Table2[[#This Row],[Column18]]</f>
        <v>0.99366324004976214</v>
      </c>
      <c r="AZ304" s="7">
        <f t="shared" ca="1" si="89"/>
        <v>0</v>
      </c>
      <c r="BA304" s="8"/>
      <c r="BB304" s="7">
        <f ca="1">IF(Table2[[#This Row],[Column17]]="bihar",Table2[[#This Row],[Column15]],0)</f>
        <v>0</v>
      </c>
      <c r="BC304" s="8">
        <f ca="1">IF(Table2[[#This Row],[Column17]]="UP",Table2[[#This Row],[Column15]],0)</f>
        <v>0</v>
      </c>
      <c r="BD304" s="8">
        <f ca="1">IF(Table2[[#This Row],[Column17]]="maharashtra",Table2[[#This Row],[Column15]],0)</f>
        <v>0</v>
      </c>
      <c r="BE304" s="8">
        <f ca="1">IF(Table2[[#This Row],[Column17]]="telangana",Table2[[#This Row],[Column15]],0)</f>
        <v>0</v>
      </c>
      <c r="BF304" s="8">
        <f ca="1">IF(Table2[[#This Row],[Column17]]="delhi",Table2[[#This Row],[Column15]],0)</f>
        <v>0</v>
      </c>
      <c r="BG304" s="8">
        <f ca="1">IF(Table2[[#This Row],[Column17]]="goa",Table2[[#This Row],[Column15]],0)</f>
        <v>0</v>
      </c>
      <c r="BH304" s="8">
        <f ca="1">IF(Table2[[#This Row],[Column17]]="kolkata",Table2[[#This Row],[Column15]],0)</f>
        <v>0</v>
      </c>
      <c r="BI304" s="8">
        <f ca="1">IF(Table2[[#This Row],[Column17]]="patna",Table2[[#This Row],[Column15]],0)</f>
        <v>51841</v>
      </c>
      <c r="BJ304" s="8">
        <f ca="1">IF(Table2[[#This Row],[Column17]]="simultala",Table2[[#This Row],[Column15]],0)</f>
        <v>0</v>
      </c>
      <c r="BK304" s="8">
        <f ca="1">IF(Table2[[#This Row],[Column17]]="panji",Table2[[#This Row],[Column15]],0)</f>
        <v>0</v>
      </c>
      <c r="BL304" s="8">
        <f ca="1">IF(Table2[[#This Row],[Column17]]="bangalore",Table2[[#This Row],[Column15]],0)</f>
        <v>0</v>
      </c>
      <c r="BM304" s="8">
        <f ca="1">IF(Table2[[#This Row],[Column17]]="florida",Table2[[#This Row],[Column15]],0)</f>
        <v>0</v>
      </c>
      <c r="BN304" s="8">
        <f ca="1">IF(Table2[[#This Row],[Column17]]="valmikinagar",Table2[[#This Row],[Column15]],0)</f>
        <v>0</v>
      </c>
      <c r="BO304" s="9">
        <f ca="1">IF(Table2[[#This Row],[Column17]]="gopalganj",Table2[[#This Row],[Column15]],0)</f>
        <v>0</v>
      </c>
      <c r="BP304" s="7">
        <f ca="1">IF(Table2[[#This Row],[Column4]]="teaching",Table2[[#This Row],[Column15]],0)</f>
        <v>0</v>
      </c>
      <c r="BQ304" s="8">
        <f ca="1">IF(Table2[[#This Row],[Column4]]="health",Table2[[#This Row],[Column15]],0)</f>
        <v>0</v>
      </c>
      <c r="BR304" s="8">
        <f ca="1">IF(Table2[[#This Row],[Column4]]="agriculture",Table2[[#This Row],[Column15]],0)</f>
        <v>0</v>
      </c>
      <c r="BS304" s="8">
        <f ca="1">IF(Table2[[#This Row],[Column4]]="IT",Table2[[#This Row],[Column15]],0)</f>
        <v>0</v>
      </c>
      <c r="BT304" s="8">
        <f ca="1">IF(Table2[[#This Row],[Column4]]="construction",Table2[[#This Row],[Column15]],0)</f>
        <v>0</v>
      </c>
      <c r="BU304" s="9">
        <f ca="1">IF(Table2[[#This Row],[Column4]]="General work",Table2[[#This Row],[Column15]],0)</f>
        <v>0</v>
      </c>
      <c r="BV304" s="19">
        <f ca="1">IF(Table2[[#This Row],[Column27]]&gt;Table2[[#This Row],[Column15]],1,0)</f>
        <v>1</v>
      </c>
      <c r="CC304" s="19">
        <f ca="1">IF(Table2[[#This Row],[Column28]]&gt;$CD$6,Table2[[#This Row],[Column2]],0)</f>
        <v>45</v>
      </c>
    </row>
    <row r="305" spans="2:81" x14ac:dyDescent="0.35">
      <c r="B305">
        <f t="shared" ca="1" si="79"/>
        <v>1</v>
      </c>
      <c r="C305" t="str">
        <f ca="1">IF(B304=1,"men","women")</f>
        <v>women</v>
      </c>
      <c r="D305">
        <f t="shared" ca="1" si="81"/>
        <v>27</v>
      </c>
      <c r="E305">
        <f t="shared" ca="1" si="82"/>
        <v>5</v>
      </c>
      <c r="F305" t="str">
        <f ca="1">VLOOKUP(E305,$K$4:$L$10,2)</f>
        <v>General work</v>
      </c>
      <c r="G305">
        <f t="shared" ca="1" si="83"/>
        <v>3</v>
      </c>
      <c r="H305" t="str">
        <f ca="1">VLOOKUP(G305,$N$4:$O$9,2)</f>
        <v>university</v>
      </c>
      <c r="I305">
        <f t="shared" ca="1" si="84"/>
        <v>3</v>
      </c>
      <c r="J305">
        <f t="shared" ca="1" si="80"/>
        <v>2</v>
      </c>
      <c r="Q305">
        <f t="shared" ca="1" si="85"/>
        <v>47832</v>
      </c>
      <c r="R305">
        <f t="shared" ca="1" si="86"/>
        <v>2</v>
      </c>
      <c r="S305" t="str">
        <f ca="1">VLOOKUP(R305,$Y$7:$Z$20,2)</f>
        <v>up</v>
      </c>
      <c r="T305">
        <f t="shared" ca="1" si="90"/>
        <v>286992</v>
      </c>
      <c r="U305">
        <f t="shared" ca="1" si="87"/>
        <v>227232.40904853432</v>
      </c>
      <c r="V305">
        <f t="shared" ca="1" si="91"/>
        <v>21460.968071243795</v>
      </c>
      <c r="W305">
        <f t="shared" ca="1" si="88"/>
        <v>12913</v>
      </c>
      <c r="X305">
        <f t="shared" ca="1" si="92"/>
        <v>34180.905533993173</v>
      </c>
      <c r="AA305">
        <f t="shared" ca="1" si="93"/>
        <v>63139.581506360926</v>
      </c>
      <c r="AB305">
        <f t="shared" ca="1" si="94"/>
        <v>371592.54957760469</v>
      </c>
      <c r="AC305">
        <f t="shared" ca="1" si="95"/>
        <v>274326.3145825275</v>
      </c>
      <c r="AD305">
        <f t="shared" ca="1" si="96"/>
        <v>97266.23499507719</v>
      </c>
      <c r="AF305" s="7">
        <f ca="1">IF(Table2[[#This Row],[Column1]]="men",1,0)</f>
        <v>0</v>
      </c>
      <c r="AG305" s="8">
        <f ca="1">IF(Table2[[#This Row],[Column1]]="women",1,0)</f>
        <v>1</v>
      </c>
      <c r="AH305" s="8"/>
      <c r="AI305" s="8"/>
      <c r="AJ305" s="9"/>
      <c r="AM305" s="7">
        <f ca="1">IF(Table2[[#This Row],[Column4]]="teaching",1,0)</f>
        <v>0</v>
      </c>
      <c r="AN305" s="8">
        <f ca="1">IF(Table2[[#This Row],[Column4]]="health",1,0)</f>
        <v>0</v>
      </c>
      <c r="AO305" s="8">
        <f ca="1">IF(Table2[[#This Row],[Column4]]="agriculture",1,0)</f>
        <v>0</v>
      </c>
      <c r="AP305" s="8">
        <f ca="1">IF(Table2[[#This Row],[Column4]]="IT",1,0)</f>
        <v>0</v>
      </c>
      <c r="AQ305" s="8">
        <f ca="1">IF(Table2[[#This Row],[Column4]]="construction",1,0)</f>
        <v>0</v>
      </c>
      <c r="AR305" s="8">
        <f ca="1">IF(Table2[[#This Row],[Column4]]="General work",1,0)</f>
        <v>1</v>
      </c>
      <c r="AS305" s="9"/>
      <c r="AU305" s="17">
        <f ca="1">Table2[[#This Row],[Column20]]/Table2[[#This Row],[Column8]]</f>
        <v>10730.484035621897</v>
      </c>
      <c r="AW305" s="19">
        <f ca="1">IF(Table2[[#This Row],[Column27]]&gt;$AX$7,1,0)</f>
        <v>1</v>
      </c>
      <c r="AY305" s="21">
        <f ca="1">Table2[[#This Row],[Column19]]/Table2[[#This Row],[Column18]]</f>
        <v>0.79177262449313679</v>
      </c>
      <c r="AZ305" s="7">
        <f t="shared" ca="1" si="89"/>
        <v>0</v>
      </c>
      <c r="BA305" s="8"/>
      <c r="BB305" s="7">
        <f ca="1">IF(Table2[[#This Row],[Column17]]="bihar",Table2[[#This Row],[Column15]],0)</f>
        <v>0</v>
      </c>
      <c r="BC305" s="8">
        <f ca="1">IF(Table2[[#This Row],[Column17]]="UP",Table2[[#This Row],[Column15]],0)</f>
        <v>47832</v>
      </c>
      <c r="BD305" s="8">
        <f ca="1">IF(Table2[[#This Row],[Column17]]="maharashtra",Table2[[#This Row],[Column15]],0)</f>
        <v>0</v>
      </c>
      <c r="BE305" s="8">
        <f ca="1">IF(Table2[[#This Row],[Column17]]="telangana",Table2[[#This Row],[Column15]],0)</f>
        <v>0</v>
      </c>
      <c r="BF305" s="8">
        <f ca="1">IF(Table2[[#This Row],[Column17]]="delhi",Table2[[#This Row],[Column15]],0)</f>
        <v>0</v>
      </c>
      <c r="BG305" s="8">
        <f ca="1">IF(Table2[[#This Row],[Column17]]="goa",Table2[[#This Row],[Column15]],0)</f>
        <v>0</v>
      </c>
      <c r="BH305" s="8">
        <f ca="1">IF(Table2[[#This Row],[Column17]]="kolkata",Table2[[#This Row],[Column15]],0)</f>
        <v>0</v>
      </c>
      <c r="BI305" s="8">
        <f ca="1">IF(Table2[[#This Row],[Column17]]="patna",Table2[[#This Row],[Column15]],0)</f>
        <v>0</v>
      </c>
      <c r="BJ305" s="8">
        <f ca="1">IF(Table2[[#This Row],[Column17]]="simultala",Table2[[#This Row],[Column15]],0)</f>
        <v>0</v>
      </c>
      <c r="BK305" s="8">
        <f ca="1">IF(Table2[[#This Row],[Column17]]="panji",Table2[[#This Row],[Column15]],0)</f>
        <v>0</v>
      </c>
      <c r="BL305" s="8">
        <f ca="1">IF(Table2[[#This Row],[Column17]]="bangalore",Table2[[#This Row],[Column15]],0)</f>
        <v>0</v>
      </c>
      <c r="BM305" s="8">
        <f ca="1">IF(Table2[[#This Row],[Column17]]="florida",Table2[[#This Row],[Column15]],0)</f>
        <v>0</v>
      </c>
      <c r="BN305" s="8">
        <f ca="1">IF(Table2[[#This Row],[Column17]]="valmikinagar",Table2[[#This Row],[Column15]],0)</f>
        <v>0</v>
      </c>
      <c r="BO305" s="9">
        <f ca="1">IF(Table2[[#This Row],[Column17]]="gopalganj",Table2[[#This Row],[Column15]],0)</f>
        <v>0</v>
      </c>
      <c r="BP305" s="7">
        <f ca="1">IF(Table2[[#This Row],[Column4]]="teaching",Table2[[#This Row],[Column15]],0)</f>
        <v>0</v>
      </c>
      <c r="BQ305" s="8">
        <f ca="1">IF(Table2[[#This Row],[Column4]]="health",Table2[[#This Row],[Column15]],0)</f>
        <v>0</v>
      </c>
      <c r="BR305" s="8">
        <f ca="1">IF(Table2[[#This Row],[Column4]]="agriculture",Table2[[#This Row],[Column15]],0)</f>
        <v>0</v>
      </c>
      <c r="BS305" s="8">
        <f ca="1">IF(Table2[[#This Row],[Column4]]="IT",Table2[[#This Row],[Column15]],0)</f>
        <v>0</v>
      </c>
      <c r="BT305" s="8">
        <f ca="1">IF(Table2[[#This Row],[Column4]]="construction",Table2[[#This Row],[Column15]],0)</f>
        <v>0</v>
      </c>
      <c r="BU305" s="9">
        <f ca="1">IF(Table2[[#This Row],[Column4]]="General work",Table2[[#This Row],[Column15]],0)</f>
        <v>47832</v>
      </c>
      <c r="BV305" s="19">
        <f ca="1">IF(Table2[[#This Row],[Column27]]&gt;Table2[[#This Row],[Column15]],1,0)</f>
        <v>1</v>
      </c>
      <c r="CC305" s="19">
        <f ca="1">IF(Table2[[#This Row],[Column28]]&gt;$CD$6,Table2[[#This Row],[Column2]],0)</f>
        <v>27</v>
      </c>
    </row>
    <row r="306" spans="2:81" x14ac:dyDescent="0.35">
      <c r="B306">
        <f t="shared" ca="1" si="79"/>
        <v>1</v>
      </c>
      <c r="C306" t="str">
        <f ca="1">IF(B305=1,"men","women")</f>
        <v>men</v>
      </c>
      <c r="D306">
        <f t="shared" ca="1" si="81"/>
        <v>37</v>
      </c>
      <c r="E306">
        <f t="shared" ca="1" si="82"/>
        <v>4</v>
      </c>
      <c r="F306" t="str">
        <f ca="1">VLOOKUP(E306,$K$4:$L$10,2)</f>
        <v>IT</v>
      </c>
      <c r="G306">
        <f t="shared" ca="1" si="83"/>
        <v>3</v>
      </c>
      <c r="H306" t="str">
        <f ca="1">VLOOKUP(G306,$N$4:$O$9,2)</f>
        <v>university</v>
      </c>
      <c r="I306">
        <f t="shared" ca="1" si="84"/>
        <v>2</v>
      </c>
      <c r="J306">
        <f t="shared" ca="1" si="80"/>
        <v>2</v>
      </c>
      <c r="Q306">
        <f t="shared" ca="1" si="85"/>
        <v>50495</v>
      </c>
      <c r="R306">
        <f t="shared" ca="1" si="86"/>
        <v>2</v>
      </c>
      <c r="S306" t="str">
        <f ca="1">VLOOKUP(R306,$Y$7:$Z$20,2)</f>
        <v>up</v>
      </c>
      <c r="T306">
        <f t="shared" ca="1" si="90"/>
        <v>302970</v>
      </c>
      <c r="U306">
        <f t="shared" ca="1" si="87"/>
        <v>141670.27875251707</v>
      </c>
      <c r="V306">
        <f t="shared" ca="1" si="91"/>
        <v>94498.58207819557</v>
      </c>
      <c r="W306">
        <f t="shared" ca="1" si="88"/>
        <v>6584</v>
      </c>
      <c r="X306">
        <f t="shared" ca="1" si="92"/>
        <v>36403.767508363882</v>
      </c>
      <c r="AA306">
        <f t="shared" ca="1" si="93"/>
        <v>6018.4943368355453</v>
      </c>
      <c r="AB306">
        <f t="shared" ca="1" si="94"/>
        <v>403487.0764150311</v>
      </c>
      <c r="AC306">
        <f t="shared" ca="1" si="95"/>
        <v>184658.04626088095</v>
      </c>
      <c r="AD306">
        <f t="shared" ca="1" si="96"/>
        <v>218829.03015415015</v>
      </c>
      <c r="AF306" s="7">
        <f ca="1">IF(Table2[[#This Row],[Column1]]="men",1,0)</f>
        <v>1</v>
      </c>
      <c r="AG306" s="8">
        <f ca="1">IF(Table2[[#This Row],[Column1]]="women",1,0)</f>
        <v>0</v>
      </c>
      <c r="AH306" s="8"/>
      <c r="AI306" s="8"/>
      <c r="AJ306" s="9"/>
      <c r="AM306" s="7">
        <f ca="1">IF(Table2[[#This Row],[Column4]]="teaching",1,0)</f>
        <v>0</v>
      </c>
      <c r="AN306" s="8">
        <f ca="1">IF(Table2[[#This Row],[Column4]]="health",1,0)</f>
        <v>0</v>
      </c>
      <c r="AO306" s="8">
        <f ca="1">IF(Table2[[#This Row],[Column4]]="agriculture",1,0)</f>
        <v>0</v>
      </c>
      <c r="AP306" s="8">
        <f ca="1">IF(Table2[[#This Row],[Column4]]="IT",1,0)</f>
        <v>1</v>
      </c>
      <c r="AQ306" s="8">
        <f ca="1">IF(Table2[[#This Row],[Column4]]="construction",1,0)</f>
        <v>0</v>
      </c>
      <c r="AR306" s="8">
        <f ca="1">IF(Table2[[#This Row],[Column4]]="General work",1,0)</f>
        <v>0</v>
      </c>
      <c r="AS306" s="9"/>
      <c r="AU306" s="17">
        <f ca="1">Table2[[#This Row],[Column20]]/Table2[[#This Row],[Column8]]</f>
        <v>47249.291039097785</v>
      </c>
      <c r="AW306" s="19">
        <f ca="1">IF(Table2[[#This Row],[Column27]]&gt;$AX$7,1,0)</f>
        <v>1</v>
      </c>
      <c r="AY306" s="21">
        <f ca="1">Table2[[#This Row],[Column19]]/Table2[[#This Row],[Column18]]</f>
        <v>0.46760497327298767</v>
      </c>
      <c r="AZ306" s="7">
        <f t="shared" ca="1" si="89"/>
        <v>0</v>
      </c>
      <c r="BA306" s="8"/>
      <c r="BB306" s="7">
        <f ca="1">IF(Table2[[#This Row],[Column17]]="bihar",Table2[[#This Row],[Column15]],0)</f>
        <v>0</v>
      </c>
      <c r="BC306" s="8">
        <f ca="1">IF(Table2[[#This Row],[Column17]]="UP",Table2[[#This Row],[Column15]],0)</f>
        <v>50495</v>
      </c>
      <c r="BD306" s="8">
        <f ca="1">IF(Table2[[#This Row],[Column17]]="maharashtra",Table2[[#This Row],[Column15]],0)</f>
        <v>0</v>
      </c>
      <c r="BE306" s="8">
        <f ca="1">IF(Table2[[#This Row],[Column17]]="telangana",Table2[[#This Row],[Column15]],0)</f>
        <v>0</v>
      </c>
      <c r="BF306" s="8">
        <f ca="1">IF(Table2[[#This Row],[Column17]]="delhi",Table2[[#This Row],[Column15]],0)</f>
        <v>0</v>
      </c>
      <c r="BG306" s="8">
        <f ca="1">IF(Table2[[#This Row],[Column17]]="goa",Table2[[#This Row],[Column15]],0)</f>
        <v>0</v>
      </c>
      <c r="BH306" s="8">
        <f ca="1">IF(Table2[[#This Row],[Column17]]="kolkata",Table2[[#This Row],[Column15]],0)</f>
        <v>0</v>
      </c>
      <c r="BI306" s="8">
        <f ca="1">IF(Table2[[#This Row],[Column17]]="patna",Table2[[#This Row],[Column15]],0)</f>
        <v>0</v>
      </c>
      <c r="BJ306" s="8">
        <f ca="1">IF(Table2[[#This Row],[Column17]]="simultala",Table2[[#This Row],[Column15]],0)</f>
        <v>0</v>
      </c>
      <c r="BK306" s="8">
        <f ca="1">IF(Table2[[#This Row],[Column17]]="panji",Table2[[#This Row],[Column15]],0)</f>
        <v>0</v>
      </c>
      <c r="BL306" s="8">
        <f ca="1">IF(Table2[[#This Row],[Column17]]="bangalore",Table2[[#This Row],[Column15]],0)</f>
        <v>0</v>
      </c>
      <c r="BM306" s="8">
        <f ca="1">IF(Table2[[#This Row],[Column17]]="florida",Table2[[#This Row],[Column15]],0)</f>
        <v>0</v>
      </c>
      <c r="BN306" s="8">
        <f ca="1">IF(Table2[[#This Row],[Column17]]="valmikinagar",Table2[[#This Row],[Column15]],0)</f>
        <v>0</v>
      </c>
      <c r="BO306" s="9">
        <f ca="1">IF(Table2[[#This Row],[Column17]]="gopalganj",Table2[[#This Row],[Column15]],0)</f>
        <v>0</v>
      </c>
      <c r="BP306" s="7">
        <f ca="1">IF(Table2[[#This Row],[Column4]]="teaching",Table2[[#This Row],[Column15]],0)</f>
        <v>0</v>
      </c>
      <c r="BQ306" s="8">
        <f ca="1">IF(Table2[[#This Row],[Column4]]="health",Table2[[#This Row],[Column15]],0)</f>
        <v>0</v>
      </c>
      <c r="BR306" s="8">
        <f ca="1">IF(Table2[[#This Row],[Column4]]="agriculture",Table2[[#This Row],[Column15]],0)</f>
        <v>0</v>
      </c>
      <c r="BS306" s="8">
        <f ca="1">IF(Table2[[#This Row],[Column4]]="IT",Table2[[#This Row],[Column15]],0)</f>
        <v>50495</v>
      </c>
      <c r="BT306" s="8">
        <f ca="1">IF(Table2[[#This Row],[Column4]]="construction",Table2[[#This Row],[Column15]],0)</f>
        <v>0</v>
      </c>
      <c r="BU306" s="9">
        <f ca="1">IF(Table2[[#This Row],[Column4]]="General work",Table2[[#This Row],[Column15]],0)</f>
        <v>0</v>
      </c>
      <c r="BV306" s="19">
        <f ca="1">IF(Table2[[#This Row],[Column27]]&gt;Table2[[#This Row],[Column15]],1,0)</f>
        <v>1</v>
      </c>
      <c r="CC306" s="19">
        <f ca="1">IF(Table2[[#This Row],[Column28]]&gt;$CD$6,Table2[[#This Row],[Column2]],0)</f>
        <v>37</v>
      </c>
    </row>
    <row r="307" spans="2:81" x14ac:dyDescent="0.35">
      <c r="B307">
        <f t="shared" ca="1" si="79"/>
        <v>2</v>
      </c>
      <c r="C307" t="str">
        <f ca="1">IF(B306=1,"men","women")</f>
        <v>men</v>
      </c>
      <c r="D307">
        <f t="shared" ca="1" si="81"/>
        <v>38</v>
      </c>
      <c r="E307">
        <f t="shared" ca="1" si="82"/>
        <v>3</v>
      </c>
      <c r="F307" t="str">
        <f ca="1">VLOOKUP(E307,$K$4:$L$10,2)</f>
        <v>teaching</v>
      </c>
      <c r="G307">
        <f t="shared" ca="1" si="83"/>
        <v>3</v>
      </c>
      <c r="H307" t="str">
        <f ca="1">VLOOKUP(G307,$N$4:$O$9,2)</f>
        <v>university</v>
      </c>
      <c r="I307">
        <f t="shared" ca="1" si="84"/>
        <v>0</v>
      </c>
      <c r="J307">
        <f t="shared" ca="1" si="80"/>
        <v>2</v>
      </c>
      <c r="Q307">
        <f t="shared" ca="1" si="85"/>
        <v>81767</v>
      </c>
      <c r="R307">
        <f t="shared" ca="1" si="86"/>
        <v>6</v>
      </c>
      <c r="S307" t="str">
        <f ca="1">VLOOKUP(R307,$Y$7:$Z$20,2)</f>
        <v>goa</v>
      </c>
      <c r="T307">
        <f t="shared" ca="1" si="90"/>
        <v>408835</v>
      </c>
      <c r="U307">
        <f t="shared" ca="1" si="87"/>
        <v>56381.525586192445</v>
      </c>
      <c r="V307">
        <f t="shared" ca="1" si="91"/>
        <v>53215.389083892878</v>
      </c>
      <c r="W307">
        <f t="shared" ca="1" si="88"/>
        <v>13720</v>
      </c>
      <c r="X307">
        <f t="shared" ca="1" si="92"/>
        <v>123570.0312505044</v>
      </c>
      <c r="AA307">
        <f t="shared" ca="1" si="93"/>
        <v>97833.87111884536</v>
      </c>
      <c r="AB307">
        <f t="shared" ca="1" si="94"/>
        <v>559884.26020273822</v>
      </c>
      <c r="AC307">
        <f t="shared" ca="1" si="95"/>
        <v>193671.55683669684</v>
      </c>
      <c r="AD307">
        <f t="shared" ca="1" si="96"/>
        <v>366212.70336604142</v>
      </c>
      <c r="AF307" s="7">
        <f ca="1">IF(Table2[[#This Row],[Column1]]="men",1,0)</f>
        <v>1</v>
      </c>
      <c r="AG307" s="8">
        <f ca="1">IF(Table2[[#This Row],[Column1]]="women",1,0)</f>
        <v>0</v>
      </c>
      <c r="AH307" s="8"/>
      <c r="AI307" s="8"/>
      <c r="AJ307" s="9"/>
      <c r="AM307" s="7">
        <f ca="1">IF(Table2[[#This Row],[Column4]]="teaching",1,0)</f>
        <v>1</v>
      </c>
      <c r="AN307" s="8">
        <f ca="1">IF(Table2[[#This Row],[Column4]]="health",1,0)</f>
        <v>0</v>
      </c>
      <c r="AO307" s="8">
        <f ca="1">IF(Table2[[#This Row],[Column4]]="agriculture",1,0)</f>
        <v>0</v>
      </c>
      <c r="AP307" s="8">
        <f ca="1">IF(Table2[[#This Row],[Column4]]="IT",1,0)</f>
        <v>0</v>
      </c>
      <c r="AQ307" s="8">
        <f ca="1">IF(Table2[[#This Row],[Column4]]="construction",1,0)</f>
        <v>0</v>
      </c>
      <c r="AR307" s="8">
        <f ca="1">IF(Table2[[#This Row],[Column4]]="General work",1,0)</f>
        <v>0</v>
      </c>
      <c r="AS307" s="9"/>
      <c r="AU307" s="17">
        <f ca="1">Table2[[#This Row],[Column20]]/Table2[[#This Row],[Column8]]</f>
        <v>26607.694541946439</v>
      </c>
      <c r="AW307" s="19">
        <f ca="1">IF(Table2[[#This Row],[Column27]]&gt;$AX$7,1,0)</f>
        <v>1</v>
      </c>
      <c r="AY307" s="21">
        <f ca="1">Table2[[#This Row],[Column19]]/Table2[[#This Row],[Column18]]</f>
        <v>0.13790777596387893</v>
      </c>
      <c r="AZ307" s="7">
        <f t="shared" ca="1" si="89"/>
        <v>1</v>
      </c>
      <c r="BA307" s="8"/>
      <c r="BB307" s="7">
        <f ca="1">IF(Table2[[#This Row],[Column17]]="bihar",Table2[[#This Row],[Column15]],0)</f>
        <v>0</v>
      </c>
      <c r="BC307" s="8">
        <f ca="1">IF(Table2[[#This Row],[Column17]]="UP",Table2[[#This Row],[Column15]],0)</f>
        <v>0</v>
      </c>
      <c r="BD307" s="8">
        <f ca="1">IF(Table2[[#This Row],[Column17]]="maharashtra",Table2[[#This Row],[Column15]],0)</f>
        <v>0</v>
      </c>
      <c r="BE307" s="8">
        <f ca="1">IF(Table2[[#This Row],[Column17]]="telangana",Table2[[#This Row],[Column15]],0)</f>
        <v>0</v>
      </c>
      <c r="BF307" s="8">
        <f ca="1">IF(Table2[[#This Row],[Column17]]="delhi",Table2[[#This Row],[Column15]],0)</f>
        <v>0</v>
      </c>
      <c r="BG307" s="8">
        <f ca="1">IF(Table2[[#This Row],[Column17]]="goa",Table2[[#This Row],[Column15]],0)</f>
        <v>81767</v>
      </c>
      <c r="BH307" s="8">
        <f ca="1">IF(Table2[[#This Row],[Column17]]="kolkata",Table2[[#This Row],[Column15]],0)</f>
        <v>0</v>
      </c>
      <c r="BI307" s="8">
        <f ca="1">IF(Table2[[#This Row],[Column17]]="patna",Table2[[#This Row],[Column15]],0)</f>
        <v>0</v>
      </c>
      <c r="BJ307" s="8">
        <f ca="1">IF(Table2[[#This Row],[Column17]]="simultala",Table2[[#This Row],[Column15]],0)</f>
        <v>0</v>
      </c>
      <c r="BK307" s="8">
        <f ca="1">IF(Table2[[#This Row],[Column17]]="panji",Table2[[#This Row],[Column15]],0)</f>
        <v>0</v>
      </c>
      <c r="BL307" s="8">
        <f ca="1">IF(Table2[[#This Row],[Column17]]="bangalore",Table2[[#This Row],[Column15]],0)</f>
        <v>0</v>
      </c>
      <c r="BM307" s="8">
        <f ca="1">IF(Table2[[#This Row],[Column17]]="florida",Table2[[#This Row],[Column15]],0)</f>
        <v>0</v>
      </c>
      <c r="BN307" s="8">
        <f ca="1">IF(Table2[[#This Row],[Column17]]="valmikinagar",Table2[[#This Row],[Column15]],0)</f>
        <v>0</v>
      </c>
      <c r="BO307" s="9">
        <f ca="1">IF(Table2[[#This Row],[Column17]]="gopalganj",Table2[[#This Row],[Column15]],0)</f>
        <v>0</v>
      </c>
      <c r="BP307" s="7">
        <f ca="1">IF(Table2[[#This Row],[Column4]]="teaching",Table2[[#This Row],[Column15]],0)</f>
        <v>81767</v>
      </c>
      <c r="BQ307" s="8">
        <f ca="1">IF(Table2[[#This Row],[Column4]]="health",Table2[[#This Row],[Column15]],0)</f>
        <v>0</v>
      </c>
      <c r="BR307" s="8">
        <f ca="1">IF(Table2[[#This Row],[Column4]]="agriculture",Table2[[#This Row],[Column15]],0)</f>
        <v>0</v>
      </c>
      <c r="BS307" s="8">
        <f ca="1">IF(Table2[[#This Row],[Column4]]="IT",Table2[[#This Row],[Column15]],0)</f>
        <v>0</v>
      </c>
      <c r="BT307" s="8">
        <f ca="1">IF(Table2[[#This Row],[Column4]]="construction",Table2[[#This Row],[Column15]],0)</f>
        <v>0</v>
      </c>
      <c r="BU307" s="9">
        <f ca="1">IF(Table2[[#This Row],[Column4]]="General work",Table2[[#This Row],[Column15]],0)</f>
        <v>0</v>
      </c>
      <c r="BV307" s="19">
        <f ca="1">IF(Table2[[#This Row],[Column27]]&gt;Table2[[#This Row],[Column15]],1,0)</f>
        <v>1</v>
      </c>
      <c r="CC307" s="19">
        <f ca="1">IF(Table2[[#This Row],[Column28]]&gt;$CD$6,Table2[[#This Row],[Column2]],0)</f>
        <v>38</v>
      </c>
    </row>
    <row r="308" spans="2:81" x14ac:dyDescent="0.35">
      <c r="B308">
        <f t="shared" ca="1" si="79"/>
        <v>2</v>
      </c>
      <c r="C308" t="str">
        <f ca="1">IF(B307=1,"men","women")</f>
        <v>women</v>
      </c>
      <c r="D308">
        <f t="shared" ca="1" si="81"/>
        <v>27</v>
      </c>
      <c r="E308">
        <f t="shared" ca="1" si="82"/>
        <v>2</v>
      </c>
      <c r="F308" t="str">
        <f ca="1">VLOOKUP(E308,$K$4:$L$10,2)</f>
        <v>construction</v>
      </c>
      <c r="G308">
        <f t="shared" ca="1" si="83"/>
        <v>4</v>
      </c>
      <c r="H308" t="str">
        <f ca="1">VLOOKUP(G308,$N$4:$O$9,2)</f>
        <v>technical</v>
      </c>
      <c r="I308">
        <f t="shared" ca="1" si="84"/>
        <v>2</v>
      </c>
      <c r="J308">
        <f t="shared" ca="1" si="80"/>
        <v>2</v>
      </c>
      <c r="Q308">
        <f t="shared" ca="1" si="85"/>
        <v>79546</v>
      </c>
      <c r="R308">
        <f t="shared" ca="1" si="86"/>
        <v>2</v>
      </c>
      <c r="S308" t="str">
        <f ca="1">VLOOKUP(R308,$Y$7:$Z$20,2)</f>
        <v>up</v>
      </c>
      <c r="T308">
        <f t="shared" ca="1" si="90"/>
        <v>397730</v>
      </c>
      <c r="U308">
        <f t="shared" ca="1" si="87"/>
        <v>135781.04178728655</v>
      </c>
      <c r="V308">
        <f t="shared" ca="1" si="91"/>
        <v>79388.495564544472</v>
      </c>
      <c r="W308">
        <f t="shared" ca="1" si="88"/>
        <v>9686</v>
      </c>
      <c r="X308">
        <f t="shared" ca="1" si="92"/>
        <v>15696.437127151423</v>
      </c>
      <c r="AA308">
        <f t="shared" ca="1" si="93"/>
        <v>64216.635923757931</v>
      </c>
      <c r="AB308">
        <f t="shared" ca="1" si="94"/>
        <v>541335.13148830237</v>
      </c>
      <c r="AC308">
        <f t="shared" ca="1" si="95"/>
        <v>161163.47891443796</v>
      </c>
      <c r="AD308">
        <f t="shared" ca="1" si="96"/>
        <v>380171.65257386444</v>
      </c>
      <c r="AF308" s="7">
        <f ca="1">IF(Table2[[#This Row],[Column1]]="men",1,0)</f>
        <v>0</v>
      </c>
      <c r="AG308" s="8">
        <f ca="1">IF(Table2[[#This Row],[Column1]]="women",1,0)</f>
        <v>1</v>
      </c>
      <c r="AH308" s="8"/>
      <c r="AI308" s="8"/>
      <c r="AJ308" s="9"/>
      <c r="AM308" s="7">
        <f ca="1">IF(Table2[[#This Row],[Column4]]="teaching",1,0)</f>
        <v>0</v>
      </c>
      <c r="AN308" s="8">
        <f ca="1">IF(Table2[[#This Row],[Column4]]="health",1,0)</f>
        <v>0</v>
      </c>
      <c r="AO308" s="8">
        <f ca="1">IF(Table2[[#This Row],[Column4]]="agriculture",1,0)</f>
        <v>0</v>
      </c>
      <c r="AP308" s="8">
        <f ca="1">IF(Table2[[#This Row],[Column4]]="IT",1,0)</f>
        <v>0</v>
      </c>
      <c r="AQ308" s="8">
        <f ca="1">IF(Table2[[#This Row],[Column4]]="construction",1,0)</f>
        <v>1</v>
      </c>
      <c r="AR308" s="8">
        <f ca="1">IF(Table2[[#This Row],[Column4]]="General work",1,0)</f>
        <v>0</v>
      </c>
      <c r="AS308" s="9"/>
      <c r="AU308" s="17">
        <f ca="1">Table2[[#This Row],[Column20]]/Table2[[#This Row],[Column8]]</f>
        <v>39694.247782272236</v>
      </c>
      <c r="AW308" s="19">
        <f ca="1">IF(Table2[[#This Row],[Column27]]&gt;$AX$7,1,0)</f>
        <v>1</v>
      </c>
      <c r="AY308" s="21">
        <f ca="1">Table2[[#This Row],[Column19]]/Table2[[#This Row],[Column18]]</f>
        <v>0.34138999267665643</v>
      </c>
      <c r="AZ308" s="7">
        <f t="shared" ca="1" si="89"/>
        <v>0</v>
      </c>
      <c r="BA308" s="8"/>
      <c r="BB308" s="7">
        <f ca="1">IF(Table2[[#This Row],[Column17]]="bihar",Table2[[#This Row],[Column15]],0)</f>
        <v>0</v>
      </c>
      <c r="BC308" s="8">
        <f ca="1">IF(Table2[[#This Row],[Column17]]="UP",Table2[[#This Row],[Column15]],0)</f>
        <v>79546</v>
      </c>
      <c r="BD308" s="8">
        <f ca="1">IF(Table2[[#This Row],[Column17]]="maharashtra",Table2[[#This Row],[Column15]],0)</f>
        <v>0</v>
      </c>
      <c r="BE308" s="8">
        <f ca="1">IF(Table2[[#This Row],[Column17]]="telangana",Table2[[#This Row],[Column15]],0)</f>
        <v>0</v>
      </c>
      <c r="BF308" s="8">
        <f ca="1">IF(Table2[[#This Row],[Column17]]="delhi",Table2[[#This Row],[Column15]],0)</f>
        <v>0</v>
      </c>
      <c r="BG308" s="8">
        <f ca="1">IF(Table2[[#This Row],[Column17]]="goa",Table2[[#This Row],[Column15]],0)</f>
        <v>0</v>
      </c>
      <c r="BH308" s="8">
        <f ca="1">IF(Table2[[#This Row],[Column17]]="kolkata",Table2[[#This Row],[Column15]],0)</f>
        <v>0</v>
      </c>
      <c r="BI308" s="8">
        <f ca="1">IF(Table2[[#This Row],[Column17]]="patna",Table2[[#This Row],[Column15]],0)</f>
        <v>0</v>
      </c>
      <c r="BJ308" s="8">
        <f ca="1">IF(Table2[[#This Row],[Column17]]="simultala",Table2[[#This Row],[Column15]],0)</f>
        <v>0</v>
      </c>
      <c r="BK308" s="8">
        <f ca="1">IF(Table2[[#This Row],[Column17]]="panji",Table2[[#This Row],[Column15]],0)</f>
        <v>0</v>
      </c>
      <c r="BL308" s="8">
        <f ca="1">IF(Table2[[#This Row],[Column17]]="bangalore",Table2[[#This Row],[Column15]],0)</f>
        <v>0</v>
      </c>
      <c r="BM308" s="8">
        <f ca="1">IF(Table2[[#This Row],[Column17]]="florida",Table2[[#This Row],[Column15]],0)</f>
        <v>0</v>
      </c>
      <c r="BN308" s="8">
        <f ca="1">IF(Table2[[#This Row],[Column17]]="valmikinagar",Table2[[#This Row],[Column15]],0)</f>
        <v>0</v>
      </c>
      <c r="BO308" s="9">
        <f ca="1">IF(Table2[[#This Row],[Column17]]="gopalganj",Table2[[#This Row],[Column15]],0)</f>
        <v>0</v>
      </c>
      <c r="BP308" s="7">
        <f ca="1">IF(Table2[[#This Row],[Column4]]="teaching",Table2[[#This Row],[Column15]],0)</f>
        <v>0</v>
      </c>
      <c r="BQ308" s="8">
        <f ca="1">IF(Table2[[#This Row],[Column4]]="health",Table2[[#This Row],[Column15]],0)</f>
        <v>0</v>
      </c>
      <c r="BR308" s="8">
        <f ca="1">IF(Table2[[#This Row],[Column4]]="agriculture",Table2[[#This Row],[Column15]],0)</f>
        <v>0</v>
      </c>
      <c r="BS308" s="8">
        <f ca="1">IF(Table2[[#This Row],[Column4]]="IT",Table2[[#This Row],[Column15]],0)</f>
        <v>0</v>
      </c>
      <c r="BT308" s="8">
        <f ca="1">IF(Table2[[#This Row],[Column4]]="construction",Table2[[#This Row],[Column15]],0)</f>
        <v>79546</v>
      </c>
      <c r="BU308" s="9">
        <f ca="1">IF(Table2[[#This Row],[Column4]]="General work",Table2[[#This Row],[Column15]],0)</f>
        <v>0</v>
      </c>
      <c r="BV308" s="19">
        <f ca="1">IF(Table2[[#This Row],[Column27]]&gt;Table2[[#This Row],[Column15]],1,0)</f>
        <v>1</v>
      </c>
      <c r="CC308" s="19">
        <f ca="1">IF(Table2[[#This Row],[Column28]]&gt;$CD$6,Table2[[#This Row],[Column2]],0)</f>
        <v>27</v>
      </c>
    </row>
    <row r="309" spans="2:81" x14ac:dyDescent="0.35">
      <c r="B309">
        <f t="shared" ca="1" si="79"/>
        <v>1</v>
      </c>
      <c r="C309" t="str">
        <f ca="1">IF(B308=1,"men","women")</f>
        <v>women</v>
      </c>
      <c r="D309">
        <f t="shared" ca="1" si="81"/>
        <v>30</v>
      </c>
      <c r="E309">
        <f t="shared" ca="1" si="82"/>
        <v>5</v>
      </c>
      <c r="F309" t="str">
        <f ca="1">VLOOKUP(E309,$K$4:$L$10,2)</f>
        <v>General work</v>
      </c>
      <c r="G309">
        <f t="shared" ca="1" si="83"/>
        <v>2</v>
      </c>
      <c r="H309" t="str">
        <f ca="1">VLOOKUP(G309,$N$4:$O$9,2)</f>
        <v>college</v>
      </c>
      <c r="I309">
        <f t="shared" ca="1" si="84"/>
        <v>2</v>
      </c>
      <c r="J309">
        <f t="shared" ca="1" si="80"/>
        <v>2</v>
      </c>
      <c r="Q309">
        <f t="shared" ca="1" si="85"/>
        <v>68371</v>
      </c>
      <c r="R309">
        <f t="shared" ca="1" si="86"/>
        <v>11</v>
      </c>
      <c r="S309" t="str">
        <f ca="1">VLOOKUP(R309,$Y$7:$Z$20,2)</f>
        <v>bangalore</v>
      </c>
      <c r="T309">
        <f t="shared" ca="1" si="90"/>
        <v>205113</v>
      </c>
      <c r="U309">
        <f t="shared" ca="1" si="87"/>
        <v>111591.72593265573</v>
      </c>
      <c r="V309">
        <f t="shared" ca="1" si="91"/>
        <v>52182.655822845496</v>
      </c>
      <c r="W309">
        <f t="shared" ca="1" si="88"/>
        <v>11188</v>
      </c>
      <c r="X309">
        <f t="shared" ca="1" si="92"/>
        <v>38815.657160241703</v>
      </c>
      <c r="AA309">
        <f t="shared" ca="1" si="93"/>
        <v>4152.0874007260318</v>
      </c>
      <c r="AB309">
        <f t="shared" ca="1" si="94"/>
        <v>261447.74322357154</v>
      </c>
      <c r="AC309">
        <f t="shared" ca="1" si="95"/>
        <v>161595.38309289742</v>
      </c>
      <c r="AD309">
        <f t="shared" ca="1" si="96"/>
        <v>99852.360130674118</v>
      </c>
      <c r="AF309" s="7">
        <f ca="1">IF(Table2[[#This Row],[Column1]]="men",1,0)</f>
        <v>0</v>
      </c>
      <c r="AG309" s="8">
        <f ca="1">IF(Table2[[#This Row],[Column1]]="women",1,0)</f>
        <v>1</v>
      </c>
      <c r="AH309" s="8"/>
      <c r="AI309" s="8"/>
      <c r="AJ309" s="9"/>
      <c r="AM309" s="7">
        <f ca="1">IF(Table2[[#This Row],[Column4]]="teaching",1,0)</f>
        <v>0</v>
      </c>
      <c r="AN309" s="8">
        <f ca="1">IF(Table2[[#This Row],[Column4]]="health",1,0)</f>
        <v>0</v>
      </c>
      <c r="AO309" s="8">
        <f ca="1">IF(Table2[[#This Row],[Column4]]="agriculture",1,0)</f>
        <v>0</v>
      </c>
      <c r="AP309" s="8">
        <f ca="1">IF(Table2[[#This Row],[Column4]]="IT",1,0)</f>
        <v>0</v>
      </c>
      <c r="AQ309" s="8">
        <f ca="1">IF(Table2[[#This Row],[Column4]]="construction",1,0)</f>
        <v>0</v>
      </c>
      <c r="AR309" s="8">
        <f ca="1">IF(Table2[[#This Row],[Column4]]="General work",1,0)</f>
        <v>1</v>
      </c>
      <c r="AS309" s="9"/>
      <c r="AU309" s="17">
        <f ca="1">Table2[[#This Row],[Column20]]/Table2[[#This Row],[Column8]]</f>
        <v>26091.327911422748</v>
      </c>
      <c r="AW309" s="19">
        <f ca="1">IF(Table2[[#This Row],[Column27]]&gt;$AX$7,1,0)</f>
        <v>1</v>
      </c>
      <c r="AY309" s="21">
        <f ca="1">Table2[[#This Row],[Column19]]/Table2[[#This Row],[Column18]]</f>
        <v>0.54404999162732604</v>
      </c>
      <c r="AZ309" s="7">
        <f t="shared" ca="1" si="89"/>
        <v>0</v>
      </c>
      <c r="BA309" s="8"/>
      <c r="BB309" s="7">
        <f ca="1">IF(Table2[[#This Row],[Column17]]="bihar",Table2[[#This Row],[Column15]],0)</f>
        <v>0</v>
      </c>
      <c r="BC309" s="8">
        <f ca="1">IF(Table2[[#This Row],[Column17]]="UP",Table2[[#This Row],[Column15]],0)</f>
        <v>0</v>
      </c>
      <c r="BD309" s="8">
        <f ca="1">IF(Table2[[#This Row],[Column17]]="maharashtra",Table2[[#This Row],[Column15]],0)</f>
        <v>0</v>
      </c>
      <c r="BE309" s="8">
        <f ca="1">IF(Table2[[#This Row],[Column17]]="telangana",Table2[[#This Row],[Column15]],0)</f>
        <v>0</v>
      </c>
      <c r="BF309" s="8">
        <f ca="1">IF(Table2[[#This Row],[Column17]]="delhi",Table2[[#This Row],[Column15]],0)</f>
        <v>0</v>
      </c>
      <c r="BG309" s="8">
        <f ca="1">IF(Table2[[#This Row],[Column17]]="goa",Table2[[#This Row],[Column15]],0)</f>
        <v>0</v>
      </c>
      <c r="BH309" s="8">
        <f ca="1">IF(Table2[[#This Row],[Column17]]="kolkata",Table2[[#This Row],[Column15]],0)</f>
        <v>0</v>
      </c>
      <c r="BI309" s="8">
        <f ca="1">IF(Table2[[#This Row],[Column17]]="patna",Table2[[#This Row],[Column15]],0)</f>
        <v>0</v>
      </c>
      <c r="BJ309" s="8">
        <f ca="1">IF(Table2[[#This Row],[Column17]]="simultala",Table2[[#This Row],[Column15]],0)</f>
        <v>0</v>
      </c>
      <c r="BK309" s="8">
        <f ca="1">IF(Table2[[#This Row],[Column17]]="panji",Table2[[#This Row],[Column15]],0)</f>
        <v>0</v>
      </c>
      <c r="BL309" s="8">
        <f ca="1">IF(Table2[[#This Row],[Column17]]="bangalore",Table2[[#This Row],[Column15]],0)</f>
        <v>68371</v>
      </c>
      <c r="BM309" s="8">
        <f ca="1">IF(Table2[[#This Row],[Column17]]="florida",Table2[[#This Row],[Column15]],0)</f>
        <v>0</v>
      </c>
      <c r="BN309" s="8">
        <f ca="1">IF(Table2[[#This Row],[Column17]]="valmikinagar",Table2[[#This Row],[Column15]],0)</f>
        <v>0</v>
      </c>
      <c r="BO309" s="9">
        <f ca="1">IF(Table2[[#This Row],[Column17]]="gopalganj",Table2[[#This Row],[Column15]],0)</f>
        <v>0</v>
      </c>
      <c r="BP309" s="7">
        <f ca="1">IF(Table2[[#This Row],[Column4]]="teaching",Table2[[#This Row],[Column15]],0)</f>
        <v>0</v>
      </c>
      <c r="BQ309" s="8">
        <f ca="1">IF(Table2[[#This Row],[Column4]]="health",Table2[[#This Row],[Column15]],0)</f>
        <v>0</v>
      </c>
      <c r="BR309" s="8">
        <f ca="1">IF(Table2[[#This Row],[Column4]]="agriculture",Table2[[#This Row],[Column15]],0)</f>
        <v>0</v>
      </c>
      <c r="BS309" s="8">
        <f ca="1">IF(Table2[[#This Row],[Column4]]="IT",Table2[[#This Row],[Column15]],0)</f>
        <v>0</v>
      </c>
      <c r="BT309" s="8">
        <f ca="1">IF(Table2[[#This Row],[Column4]]="construction",Table2[[#This Row],[Column15]],0)</f>
        <v>0</v>
      </c>
      <c r="BU309" s="9">
        <f ca="1">IF(Table2[[#This Row],[Column4]]="General work",Table2[[#This Row],[Column15]],0)</f>
        <v>68371</v>
      </c>
      <c r="BV309" s="19">
        <f ca="1">IF(Table2[[#This Row],[Column27]]&gt;Table2[[#This Row],[Column15]],1,0)</f>
        <v>1</v>
      </c>
      <c r="CC309" s="19">
        <f ca="1">IF(Table2[[#This Row],[Column28]]&gt;$CD$6,Table2[[#This Row],[Column2]],0)</f>
        <v>30</v>
      </c>
    </row>
    <row r="310" spans="2:81" x14ac:dyDescent="0.35">
      <c r="B310">
        <f t="shared" ca="1" si="79"/>
        <v>2</v>
      </c>
      <c r="C310" t="str">
        <f ca="1">IF(B309=1,"men","women")</f>
        <v>men</v>
      </c>
      <c r="D310">
        <f t="shared" ca="1" si="81"/>
        <v>30</v>
      </c>
      <c r="E310">
        <f t="shared" ca="1" si="82"/>
        <v>3</v>
      </c>
      <c r="F310" t="str">
        <f ca="1">VLOOKUP(E310,$K$4:$L$10,2)</f>
        <v>teaching</v>
      </c>
      <c r="G310">
        <f t="shared" ca="1" si="83"/>
        <v>3</v>
      </c>
      <c r="H310" t="str">
        <f ca="1">VLOOKUP(G310,$N$4:$O$9,2)</f>
        <v>university</v>
      </c>
      <c r="I310">
        <f t="shared" ca="1" si="84"/>
        <v>0</v>
      </c>
      <c r="J310">
        <f t="shared" ca="1" si="80"/>
        <v>2</v>
      </c>
      <c r="Q310">
        <f t="shared" ca="1" si="85"/>
        <v>42753</v>
      </c>
      <c r="R310">
        <f t="shared" ca="1" si="86"/>
        <v>4</v>
      </c>
      <c r="S310" t="str">
        <f ca="1">VLOOKUP(R310,$Y$7:$Z$20,2)</f>
        <v>telangana</v>
      </c>
      <c r="T310">
        <f t="shared" ca="1" si="90"/>
        <v>171012</v>
      </c>
      <c r="U310">
        <f t="shared" ca="1" si="87"/>
        <v>83147.892971791138</v>
      </c>
      <c r="V310">
        <f t="shared" ca="1" si="91"/>
        <v>76590.451251630759</v>
      </c>
      <c r="W310">
        <f t="shared" ca="1" si="88"/>
        <v>73491</v>
      </c>
      <c r="X310">
        <f t="shared" ca="1" si="92"/>
        <v>80881.713580156676</v>
      </c>
      <c r="AA310">
        <f t="shared" ca="1" si="93"/>
        <v>28342.087095236257</v>
      </c>
      <c r="AB310">
        <f t="shared" ca="1" si="94"/>
        <v>275944.53834686702</v>
      </c>
      <c r="AC310">
        <f t="shared" ca="1" si="95"/>
        <v>237520.60655194783</v>
      </c>
      <c r="AD310">
        <f t="shared" ca="1" si="96"/>
        <v>38423.93179491919</v>
      </c>
      <c r="AF310" s="7">
        <f ca="1">IF(Table2[[#This Row],[Column1]]="men",1,0)</f>
        <v>1</v>
      </c>
      <c r="AG310" s="8">
        <f ca="1">IF(Table2[[#This Row],[Column1]]="women",1,0)</f>
        <v>0</v>
      </c>
      <c r="AH310" s="8"/>
      <c r="AI310" s="8"/>
      <c r="AJ310" s="9"/>
      <c r="AM310" s="7">
        <f ca="1">IF(Table2[[#This Row],[Column4]]="teaching",1,0)</f>
        <v>1</v>
      </c>
      <c r="AN310" s="8">
        <f ca="1">IF(Table2[[#This Row],[Column4]]="health",1,0)</f>
        <v>0</v>
      </c>
      <c r="AO310" s="8">
        <f ca="1">IF(Table2[[#This Row],[Column4]]="agriculture",1,0)</f>
        <v>0</v>
      </c>
      <c r="AP310" s="8">
        <f ca="1">IF(Table2[[#This Row],[Column4]]="IT",1,0)</f>
        <v>0</v>
      </c>
      <c r="AQ310" s="8">
        <f ca="1">IF(Table2[[#This Row],[Column4]]="construction",1,0)</f>
        <v>0</v>
      </c>
      <c r="AR310" s="8">
        <f ca="1">IF(Table2[[#This Row],[Column4]]="General work",1,0)</f>
        <v>0</v>
      </c>
      <c r="AS310" s="9"/>
      <c r="AU310" s="17">
        <f ca="1">Table2[[#This Row],[Column20]]/Table2[[#This Row],[Column8]]</f>
        <v>38295.225625815379</v>
      </c>
      <c r="AW310" s="19">
        <f ca="1">IF(Table2[[#This Row],[Column27]]&gt;$AX$7,1,0)</f>
        <v>1</v>
      </c>
      <c r="AY310" s="21">
        <f ca="1">Table2[[#This Row],[Column19]]/Table2[[#This Row],[Column18]]</f>
        <v>0.48621086807821168</v>
      </c>
      <c r="AZ310" s="7">
        <f t="shared" ca="1" si="89"/>
        <v>0</v>
      </c>
      <c r="BA310" s="8"/>
      <c r="BB310" s="7">
        <f ca="1">IF(Table2[[#This Row],[Column17]]="bihar",Table2[[#This Row],[Column15]],0)</f>
        <v>0</v>
      </c>
      <c r="BC310" s="8">
        <f ca="1">IF(Table2[[#This Row],[Column17]]="UP",Table2[[#This Row],[Column15]],0)</f>
        <v>0</v>
      </c>
      <c r="BD310" s="8">
        <f ca="1">IF(Table2[[#This Row],[Column17]]="maharashtra",Table2[[#This Row],[Column15]],0)</f>
        <v>0</v>
      </c>
      <c r="BE310" s="8">
        <f ca="1">IF(Table2[[#This Row],[Column17]]="telangana",Table2[[#This Row],[Column15]],0)</f>
        <v>42753</v>
      </c>
      <c r="BF310" s="8">
        <f ca="1">IF(Table2[[#This Row],[Column17]]="delhi",Table2[[#This Row],[Column15]],0)</f>
        <v>0</v>
      </c>
      <c r="BG310" s="8">
        <f ca="1">IF(Table2[[#This Row],[Column17]]="goa",Table2[[#This Row],[Column15]],0)</f>
        <v>0</v>
      </c>
      <c r="BH310" s="8">
        <f ca="1">IF(Table2[[#This Row],[Column17]]="kolkata",Table2[[#This Row],[Column15]],0)</f>
        <v>0</v>
      </c>
      <c r="BI310" s="8">
        <f ca="1">IF(Table2[[#This Row],[Column17]]="patna",Table2[[#This Row],[Column15]],0)</f>
        <v>0</v>
      </c>
      <c r="BJ310" s="8">
        <f ca="1">IF(Table2[[#This Row],[Column17]]="simultala",Table2[[#This Row],[Column15]],0)</f>
        <v>0</v>
      </c>
      <c r="BK310" s="8">
        <f ca="1">IF(Table2[[#This Row],[Column17]]="panji",Table2[[#This Row],[Column15]],0)</f>
        <v>0</v>
      </c>
      <c r="BL310" s="8">
        <f ca="1">IF(Table2[[#This Row],[Column17]]="bangalore",Table2[[#This Row],[Column15]],0)</f>
        <v>0</v>
      </c>
      <c r="BM310" s="8">
        <f ca="1">IF(Table2[[#This Row],[Column17]]="florida",Table2[[#This Row],[Column15]],0)</f>
        <v>0</v>
      </c>
      <c r="BN310" s="8">
        <f ca="1">IF(Table2[[#This Row],[Column17]]="valmikinagar",Table2[[#This Row],[Column15]],0)</f>
        <v>0</v>
      </c>
      <c r="BO310" s="9">
        <f ca="1">IF(Table2[[#This Row],[Column17]]="gopalganj",Table2[[#This Row],[Column15]],0)</f>
        <v>0</v>
      </c>
      <c r="BP310" s="7">
        <f ca="1">IF(Table2[[#This Row],[Column4]]="teaching",Table2[[#This Row],[Column15]],0)</f>
        <v>42753</v>
      </c>
      <c r="BQ310" s="8">
        <f ca="1">IF(Table2[[#This Row],[Column4]]="health",Table2[[#This Row],[Column15]],0)</f>
        <v>0</v>
      </c>
      <c r="BR310" s="8">
        <f ca="1">IF(Table2[[#This Row],[Column4]]="agriculture",Table2[[#This Row],[Column15]],0)</f>
        <v>0</v>
      </c>
      <c r="BS310" s="8">
        <f ca="1">IF(Table2[[#This Row],[Column4]]="IT",Table2[[#This Row],[Column15]],0)</f>
        <v>0</v>
      </c>
      <c r="BT310" s="8">
        <f ca="1">IF(Table2[[#This Row],[Column4]]="construction",Table2[[#This Row],[Column15]],0)</f>
        <v>0</v>
      </c>
      <c r="BU310" s="9">
        <f ca="1">IF(Table2[[#This Row],[Column4]]="General work",Table2[[#This Row],[Column15]],0)</f>
        <v>0</v>
      </c>
      <c r="BV310" s="19">
        <f ca="1">IF(Table2[[#This Row],[Column27]]&gt;Table2[[#This Row],[Column15]],1,0)</f>
        <v>1</v>
      </c>
      <c r="CC310" s="19">
        <f ca="1">IF(Table2[[#This Row],[Column28]]&gt;$CD$6,Table2[[#This Row],[Column2]],0)</f>
        <v>30</v>
      </c>
    </row>
    <row r="311" spans="2:81" x14ac:dyDescent="0.35">
      <c r="B311">
        <f t="shared" ca="1" si="79"/>
        <v>2</v>
      </c>
      <c r="C311" t="str">
        <f ca="1">IF(B310=1,"men","women")</f>
        <v>women</v>
      </c>
      <c r="D311">
        <f t="shared" ca="1" si="81"/>
        <v>27</v>
      </c>
      <c r="E311">
        <f t="shared" ca="1" si="82"/>
        <v>2</v>
      </c>
      <c r="F311" t="str">
        <f ca="1">VLOOKUP(E311,$K$4:$L$10,2)</f>
        <v>construction</v>
      </c>
      <c r="G311">
        <f t="shared" ca="1" si="83"/>
        <v>2</v>
      </c>
      <c r="H311" t="str">
        <f ca="1">VLOOKUP(G311,$N$4:$O$9,2)</f>
        <v>college</v>
      </c>
      <c r="I311">
        <f t="shared" ca="1" si="84"/>
        <v>0</v>
      </c>
      <c r="J311">
        <f t="shared" ca="1" si="80"/>
        <v>1</v>
      </c>
      <c r="Q311">
        <f t="shared" ca="1" si="85"/>
        <v>67401</v>
      </c>
      <c r="R311">
        <f t="shared" ca="1" si="86"/>
        <v>1</v>
      </c>
      <c r="S311" t="str">
        <f ca="1">VLOOKUP(R311,$Y$7:$Z$20,2)</f>
        <v>bihar</v>
      </c>
      <c r="T311">
        <f t="shared" ca="1" si="90"/>
        <v>337005</v>
      </c>
      <c r="U311">
        <f t="shared" ca="1" si="87"/>
        <v>2140.5552024153708</v>
      </c>
      <c r="V311">
        <f t="shared" ca="1" si="91"/>
        <v>9927.2972747456988</v>
      </c>
      <c r="W311">
        <f t="shared" ca="1" si="88"/>
        <v>4738</v>
      </c>
      <c r="X311">
        <f t="shared" ca="1" si="92"/>
        <v>94055.252096190336</v>
      </c>
      <c r="AA311">
        <f t="shared" ca="1" si="93"/>
        <v>37948.759582744475</v>
      </c>
      <c r="AB311">
        <f t="shared" ca="1" si="94"/>
        <v>384881.05685749021</v>
      </c>
      <c r="AC311">
        <f t="shared" ca="1" si="95"/>
        <v>100933.80729860571</v>
      </c>
      <c r="AD311">
        <f t="shared" ca="1" si="96"/>
        <v>283947.24955888453</v>
      </c>
      <c r="AF311" s="7">
        <f ca="1">IF(Table2[[#This Row],[Column1]]="men",1,0)</f>
        <v>0</v>
      </c>
      <c r="AG311" s="8">
        <f ca="1">IF(Table2[[#This Row],[Column1]]="women",1,0)</f>
        <v>1</v>
      </c>
      <c r="AH311" s="8"/>
      <c r="AI311" s="8"/>
      <c r="AJ311" s="9"/>
      <c r="AM311" s="7">
        <f ca="1">IF(Table2[[#This Row],[Column4]]="teaching",1,0)</f>
        <v>0</v>
      </c>
      <c r="AN311" s="8">
        <f ca="1">IF(Table2[[#This Row],[Column4]]="health",1,0)</f>
        <v>0</v>
      </c>
      <c r="AO311" s="8">
        <f ca="1">IF(Table2[[#This Row],[Column4]]="agriculture",1,0)</f>
        <v>0</v>
      </c>
      <c r="AP311" s="8">
        <f ca="1">IF(Table2[[#This Row],[Column4]]="IT",1,0)</f>
        <v>0</v>
      </c>
      <c r="AQ311" s="8">
        <f ca="1">IF(Table2[[#This Row],[Column4]]="construction",1,0)</f>
        <v>1</v>
      </c>
      <c r="AR311" s="8">
        <f ca="1">IF(Table2[[#This Row],[Column4]]="General work",1,0)</f>
        <v>0</v>
      </c>
      <c r="AS311" s="9"/>
      <c r="AU311" s="17">
        <f ca="1">Table2[[#This Row],[Column20]]/Table2[[#This Row],[Column8]]</f>
        <v>9927.2972747456988</v>
      </c>
      <c r="AW311" s="19">
        <f ca="1">IF(Table2[[#This Row],[Column27]]&gt;$AX$7,1,0)</f>
        <v>1</v>
      </c>
      <c r="AY311" s="21">
        <f ca="1">Table2[[#This Row],[Column19]]/Table2[[#This Row],[Column18]]</f>
        <v>6.3517016139682516E-3</v>
      </c>
      <c r="AZ311" s="7">
        <f t="shared" ca="1" si="89"/>
        <v>1</v>
      </c>
      <c r="BA311" s="8"/>
      <c r="BB311" s="7">
        <f ca="1">IF(Table2[[#This Row],[Column17]]="bihar",Table2[[#This Row],[Column15]],0)</f>
        <v>67401</v>
      </c>
      <c r="BC311" s="8">
        <f ca="1">IF(Table2[[#This Row],[Column17]]="UP",Table2[[#This Row],[Column15]],0)</f>
        <v>0</v>
      </c>
      <c r="BD311" s="8">
        <f ca="1">IF(Table2[[#This Row],[Column17]]="maharashtra",Table2[[#This Row],[Column15]],0)</f>
        <v>0</v>
      </c>
      <c r="BE311" s="8">
        <f ca="1">IF(Table2[[#This Row],[Column17]]="telangana",Table2[[#This Row],[Column15]],0)</f>
        <v>0</v>
      </c>
      <c r="BF311" s="8">
        <f ca="1">IF(Table2[[#This Row],[Column17]]="delhi",Table2[[#This Row],[Column15]],0)</f>
        <v>0</v>
      </c>
      <c r="BG311" s="8">
        <f ca="1">IF(Table2[[#This Row],[Column17]]="goa",Table2[[#This Row],[Column15]],0)</f>
        <v>0</v>
      </c>
      <c r="BH311" s="8">
        <f ca="1">IF(Table2[[#This Row],[Column17]]="kolkata",Table2[[#This Row],[Column15]],0)</f>
        <v>0</v>
      </c>
      <c r="BI311" s="8">
        <f ca="1">IF(Table2[[#This Row],[Column17]]="patna",Table2[[#This Row],[Column15]],0)</f>
        <v>0</v>
      </c>
      <c r="BJ311" s="8">
        <f ca="1">IF(Table2[[#This Row],[Column17]]="simultala",Table2[[#This Row],[Column15]],0)</f>
        <v>0</v>
      </c>
      <c r="BK311" s="8">
        <f ca="1">IF(Table2[[#This Row],[Column17]]="panji",Table2[[#This Row],[Column15]],0)</f>
        <v>0</v>
      </c>
      <c r="BL311" s="8">
        <f ca="1">IF(Table2[[#This Row],[Column17]]="bangalore",Table2[[#This Row],[Column15]],0)</f>
        <v>0</v>
      </c>
      <c r="BM311" s="8">
        <f ca="1">IF(Table2[[#This Row],[Column17]]="florida",Table2[[#This Row],[Column15]],0)</f>
        <v>0</v>
      </c>
      <c r="BN311" s="8">
        <f ca="1">IF(Table2[[#This Row],[Column17]]="valmikinagar",Table2[[#This Row],[Column15]],0)</f>
        <v>0</v>
      </c>
      <c r="BO311" s="9">
        <f ca="1">IF(Table2[[#This Row],[Column17]]="gopalganj",Table2[[#This Row],[Column15]],0)</f>
        <v>0</v>
      </c>
      <c r="BP311" s="7">
        <f ca="1">IF(Table2[[#This Row],[Column4]]="teaching",Table2[[#This Row],[Column15]],0)</f>
        <v>0</v>
      </c>
      <c r="BQ311" s="8">
        <f ca="1">IF(Table2[[#This Row],[Column4]]="health",Table2[[#This Row],[Column15]],0)</f>
        <v>0</v>
      </c>
      <c r="BR311" s="8">
        <f ca="1">IF(Table2[[#This Row],[Column4]]="agriculture",Table2[[#This Row],[Column15]],0)</f>
        <v>0</v>
      </c>
      <c r="BS311" s="8">
        <f ca="1">IF(Table2[[#This Row],[Column4]]="IT",Table2[[#This Row],[Column15]],0)</f>
        <v>0</v>
      </c>
      <c r="BT311" s="8">
        <f ca="1">IF(Table2[[#This Row],[Column4]]="construction",Table2[[#This Row],[Column15]],0)</f>
        <v>67401</v>
      </c>
      <c r="BU311" s="9">
        <f ca="1">IF(Table2[[#This Row],[Column4]]="General work",Table2[[#This Row],[Column15]],0)</f>
        <v>0</v>
      </c>
      <c r="BV311" s="19">
        <f ca="1">IF(Table2[[#This Row],[Column27]]&gt;Table2[[#This Row],[Column15]],1,0)</f>
        <v>1</v>
      </c>
      <c r="CC311" s="19">
        <f ca="1">IF(Table2[[#This Row],[Column28]]&gt;$CD$6,Table2[[#This Row],[Column2]],0)</f>
        <v>27</v>
      </c>
    </row>
    <row r="312" spans="2:81" x14ac:dyDescent="0.35">
      <c r="B312">
        <f t="shared" ca="1" si="79"/>
        <v>2</v>
      </c>
      <c r="C312" t="str">
        <f ca="1">IF(B311=1,"men","women")</f>
        <v>women</v>
      </c>
      <c r="D312">
        <f t="shared" ca="1" si="81"/>
        <v>33</v>
      </c>
      <c r="E312">
        <f t="shared" ca="1" si="82"/>
        <v>5</v>
      </c>
      <c r="F312" t="str">
        <f ca="1">VLOOKUP(E312,$K$4:$L$10,2)</f>
        <v>General work</v>
      </c>
      <c r="G312">
        <f t="shared" ca="1" si="83"/>
        <v>3</v>
      </c>
      <c r="H312" t="str">
        <f ca="1">VLOOKUP(G312,$N$4:$O$9,2)</f>
        <v>university</v>
      </c>
      <c r="I312">
        <f t="shared" ca="1" si="84"/>
        <v>2</v>
      </c>
      <c r="J312">
        <f t="shared" ca="1" si="80"/>
        <v>1</v>
      </c>
      <c r="Q312">
        <f t="shared" ca="1" si="85"/>
        <v>89554</v>
      </c>
      <c r="R312">
        <f t="shared" ca="1" si="86"/>
        <v>4</v>
      </c>
      <c r="S312" t="str">
        <f ca="1">VLOOKUP(R312,$Y$7:$Z$20,2)</f>
        <v>telangana</v>
      </c>
      <c r="T312">
        <f t="shared" ca="1" si="90"/>
        <v>358216</v>
      </c>
      <c r="U312">
        <f t="shared" ca="1" si="87"/>
        <v>259391.12592196796</v>
      </c>
      <c r="V312">
        <f t="shared" ca="1" si="91"/>
        <v>46704.265081226127</v>
      </c>
      <c r="W312">
        <f t="shared" ca="1" si="88"/>
        <v>41010</v>
      </c>
      <c r="X312">
        <f t="shared" ca="1" si="92"/>
        <v>163141.39944567494</v>
      </c>
      <c r="AA312">
        <f t="shared" ca="1" si="93"/>
        <v>115694.80866638017</v>
      </c>
      <c r="AB312">
        <f t="shared" ca="1" si="94"/>
        <v>520615.07374760631</v>
      </c>
      <c r="AC312">
        <f t="shared" ca="1" si="95"/>
        <v>463542.52536764287</v>
      </c>
      <c r="AD312">
        <f t="shared" ca="1" si="96"/>
        <v>57072.548379963438</v>
      </c>
      <c r="AF312" s="7">
        <f ca="1">IF(Table2[[#This Row],[Column1]]="men",1,0)</f>
        <v>0</v>
      </c>
      <c r="AG312" s="8">
        <f ca="1">IF(Table2[[#This Row],[Column1]]="women",1,0)</f>
        <v>1</v>
      </c>
      <c r="AH312" s="8"/>
      <c r="AI312" s="8"/>
      <c r="AJ312" s="9"/>
      <c r="AM312" s="7">
        <f ca="1">IF(Table2[[#This Row],[Column4]]="teaching",1,0)</f>
        <v>0</v>
      </c>
      <c r="AN312" s="8">
        <f ca="1">IF(Table2[[#This Row],[Column4]]="health",1,0)</f>
        <v>0</v>
      </c>
      <c r="AO312" s="8">
        <f ca="1">IF(Table2[[#This Row],[Column4]]="agriculture",1,0)</f>
        <v>0</v>
      </c>
      <c r="AP312" s="8">
        <f ca="1">IF(Table2[[#This Row],[Column4]]="IT",1,0)</f>
        <v>0</v>
      </c>
      <c r="AQ312" s="8">
        <f ca="1">IF(Table2[[#This Row],[Column4]]="construction",1,0)</f>
        <v>0</v>
      </c>
      <c r="AR312" s="8">
        <f ca="1">IF(Table2[[#This Row],[Column4]]="General work",1,0)</f>
        <v>1</v>
      </c>
      <c r="AS312" s="9"/>
      <c r="AU312" s="17">
        <f ca="1">Table2[[#This Row],[Column20]]/Table2[[#This Row],[Column8]]</f>
        <v>46704.265081226127</v>
      </c>
      <c r="AW312" s="19">
        <f ca="1">IF(Table2[[#This Row],[Column27]]&gt;$AX$7,1,0)</f>
        <v>1</v>
      </c>
      <c r="AY312" s="21">
        <f ca="1">Table2[[#This Row],[Column19]]/Table2[[#This Row],[Column18]]</f>
        <v>0.72411931885222314</v>
      </c>
      <c r="AZ312" s="7">
        <f t="shared" ca="1" si="89"/>
        <v>0</v>
      </c>
      <c r="BA312" s="8"/>
      <c r="BB312" s="7">
        <f ca="1">IF(Table2[[#This Row],[Column17]]="bihar",Table2[[#This Row],[Column15]],0)</f>
        <v>0</v>
      </c>
      <c r="BC312" s="8">
        <f ca="1">IF(Table2[[#This Row],[Column17]]="UP",Table2[[#This Row],[Column15]],0)</f>
        <v>0</v>
      </c>
      <c r="BD312" s="8">
        <f ca="1">IF(Table2[[#This Row],[Column17]]="maharashtra",Table2[[#This Row],[Column15]],0)</f>
        <v>0</v>
      </c>
      <c r="BE312" s="8">
        <f ca="1">IF(Table2[[#This Row],[Column17]]="telangana",Table2[[#This Row],[Column15]],0)</f>
        <v>89554</v>
      </c>
      <c r="BF312" s="8">
        <f ca="1">IF(Table2[[#This Row],[Column17]]="delhi",Table2[[#This Row],[Column15]],0)</f>
        <v>0</v>
      </c>
      <c r="BG312" s="8">
        <f ca="1">IF(Table2[[#This Row],[Column17]]="goa",Table2[[#This Row],[Column15]],0)</f>
        <v>0</v>
      </c>
      <c r="BH312" s="8">
        <f ca="1">IF(Table2[[#This Row],[Column17]]="kolkata",Table2[[#This Row],[Column15]],0)</f>
        <v>0</v>
      </c>
      <c r="BI312" s="8">
        <f ca="1">IF(Table2[[#This Row],[Column17]]="patna",Table2[[#This Row],[Column15]],0)</f>
        <v>0</v>
      </c>
      <c r="BJ312" s="8">
        <f ca="1">IF(Table2[[#This Row],[Column17]]="simultala",Table2[[#This Row],[Column15]],0)</f>
        <v>0</v>
      </c>
      <c r="BK312" s="8">
        <f ca="1">IF(Table2[[#This Row],[Column17]]="panji",Table2[[#This Row],[Column15]],0)</f>
        <v>0</v>
      </c>
      <c r="BL312" s="8">
        <f ca="1">IF(Table2[[#This Row],[Column17]]="bangalore",Table2[[#This Row],[Column15]],0)</f>
        <v>0</v>
      </c>
      <c r="BM312" s="8">
        <f ca="1">IF(Table2[[#This Row],[Column17]]="florida",Table2[[#This Row],[Column15]],0)</f>
        <v>0</v>
      </c>
      <c r="BN312" s="8">
        <f ca="1">IF(Table2[[#This Row],[Column17]]="valmikinagar",Table2[[#This Row],[Column15]],0)</f>
        <v>0</v>
      </c>
      <c r="BO312" s="9">
        <f ca="1">IF(Table2[[#This Row],[Column17]]="gopalganj",Table2[[#This Row],[Column15]],0)</f>
        <v>0</v>
      </c>
      <c r="BP312" s="7">
        <f ca="1">IF(Table2[[#This Row],[Column4]]="teaching",Table2[[#This Row],[Column15]],0)</f>
        <v>0</v>
      </c>
      <c r="BQ312" s="8">
        <f ca="1">IF(Table2[[#This Row],[Column4]]="health",Table2[[#This Row],[Column15]],0)</f>
        <v>0</v>
      </c>
      <c r="BR312" s="8">
        <f ca="1">IF(Table2[[#This Row],[Column4]]="agriculture",Table2[[#This Row],[Column15]],0)</f>
        <v>0</v>
      </c>
      <c r="BS312" s="8">
        <f ca="1">IF(Table2[[#This Row],[Column4]]="IT",Table2[[#This Row],[Column15]],0)</f>
        <v>0</v>
      </c>
      <c r="BT312" s="8">
        <f ca="1">IF(Table2[[#This Row],[Column4]]="construction",Table2[[#This Row],[Column15]],0)</f>
        <v>0</v>
      </c>
      <c r="BU312" s="9">
        <f ca="1">IF(Table2[[#This Row],[Column4]]="General work",Table2[[#This Row],[Column15]],0)</f>
        <v>89554</v>
      </c>
      <c r="BV312" s="19">
        <f ca="1">IF(Table2[[#This Row],[Column27]]&gt;Table2[[#This Row],[Column15]],1,0)</f>
        <v>1</v>
      </c>
      <c r="CC312" s="19">
        <f ca="1">IF(Table2[[#This Row],[Column28]]&gt;$CD$6,Table2[[#This Row],[Column2]],0)</f>
        <v>33</v>
      </c>
    </row>
    <row r="313" spans="2:81" x14ac:dyDescent="0.35">
      <c r="B313">
        <f t="shared" ca="1" si="79"/>
        <v>2</v>
      </c>
      <c r="C313" t="str">
        <f ca="1">IF(B312=1,"men","women")</f>
        <v>women</v>
      </c>
      <c r="D313">
        <f t="shared" ca="1" si="81"/>
        <v>28</v>
      </c>
      <c r="E313">
        <f t="shared" ca="1" si="82"/>
        <v>3</v>
      </c>
      <c r="F313" t="str">
        <f ca="1">VLOOKUP(E313,$K$4:$L$10,2)</f>
        <v>teaching</v>
      </c>
      <c r="G313">
        <f t="shared" ca="1" si="83"/>
        <v>1</v>
      </c>
      <c r="H313" t="str">
        <f ca="1">VLOOKUP(G313,$N$4:$O$9,2)</f>
        <v>high school</v>
      </c>
      <c r="I313">
        <f t="shared" ca="1" si="84"/>
        <v>2</v>
      </c>
      <c r="J313">
        <f t="shared" ca="1" si="80"/>
        <v>1</v>
      </c>
      <c r="Q313">
        <f t="shared" ca="1" si="85"/>
        <v>61792</v>
      </c>
      <c r="R313">
        <f t="shared" ca="1" si="86"/>
        <v>2</v>
      </c>
      <c r="S313" t="str">
        <f ca="1">VLOOKUP(R313,$Y$7:$Z$20,2)</f>
        <v>up</v>
      </c>
      <c r="T313">
        <f t="shared" ca="1" si="90"/>
        <v>308960</v>
      </c>
      <c r="U313">
        <f t="shared" ca="1" si="87"/>
        <v>241911.95991118351</v>
      </c>
      <c r="V313">
        <f t="shared" ca="1" si="91"/>
        <v>40740.01068817122</v>
      </c>
      <c r="W313">
        <f t="shared" ca="1" si="88"/>
        <v>37452</v>
      </c>
      <c r="X313">
        <f t="shared" ca="1" si="92"/>
        <v>29703.125057246256</v>
      </c>
      <c r="AA313">
        <f t="shared" ca="1" si="93"/>
        <v>88404.447891951742</v>
      </c>
      <c r="AB313">
        <f t="shared" ca="1" si="94"/>
        <v>438104.45858012291</v>
      </c>
      <c r="AC313">
        <f t="shared" ca="1" si="95"/>
        <v>309067.08496842976</v>
      </c>
      <c r="AD313">
        <f t="shared" ca="1" si="96"/>
        <v>129037.37361169315</v>
      </c>
      <c r="AF313" s="7">
        <f ca="1">IF(Table2[[#This Row],[Column1]]="men",1,0)</f>
        <v>0</v>
      </c>
      <c r="AG313" s="8">
        <f ca="1">IF(Table2[[#This Row],[Column1]]="women",1,0)</f>
        <v>1</v>
      </c>
      <c r="AH313" s="8"/>
      <c r="AI313" s="8"/>
      <c r="AJ313" s="9"/>
      <c r="AM313" s="7">
        <f ca="1">IF(Table2[[#This Row],[Column4]]="teaching",1,0)</f>
        <v>1</v>
      </c>
      <c r="AN313" s="8">
        <f ca="1">IF(Table2[[#This Row],[Column4]]="health",1,0)</f>
        <v>0</v>
      </c>
      <c r="AO313" s="8">
        <f ca="1">IF(Table2[[#This Row],[Column4]]="agriculture",1,0)</f>
        <v>0</v>
      </c>
      <c r="AP313" s="8">
        <f ca="1">IF(Table2[[#This Row],[Column4]]="IT",1,0)</f>
        <v>0</v>
      </c>
      <c r="AQ313" s="8">
        <f ca="1">IF(Table2[[#This Row],[Column4]]="construction",1,0)</f>
        <v>0</v>
      </c>
      <c r="AR313" s="8">
        <f ca="1">IF(Table2[[#This Row],[Column4]]="General work",1,0)</f>
        <v>0</v>
      </c>
      <c r="AS313" s="9"/>
      <c r="AU313" s="17">
        <f ca="1">Table2[[#This Row],[Column20]]/Table2[[#This Row],[Column8]]</f>
        <v>40740.01068817122</v>
      </c>
      <c r="AW313" s="19">
        <f ca="1">IF(Table2[[#This Row],[Column27]]&gt;$AX$7,1,0)</f>
        <v>1</v>
      </c>
      <c r="AY313" s="21">
        <f ca="1">Table2[[#This Row],[Column19]]/Table2[[#This Row],[Column18]]</f>
        <v>0.78298795931895238</v>
      </c>
      <c r="AZ313" s="7">
        <f t="shared" ca="1" si="89"/>
        <v>0</v>
      </c>
      <c r="BA313" s="8"/>
      <c r="BB313" s="7">
        <f ca="1">IF(Table2[[#This Row],[Column17]]="bihar",Table2[[#This Row],[Column15]],0)</f>
        <v>0</v>
      </c>
      <c r="BC313" s="8">
        <f ca="1">IF(Table2[[#This Row],[Column17]]="UP",Table2[[#This Row],[Column15]],0)</f>
        <v>61792</v>
      </c>
      <c r="BD313" s="8">
        <f ca="1">IF(Table2[[#This Row],[Column17]]="maharashtra",Table2[[#This Row],[Column15]],0)</f>
        <v>0</v>
      </c>
      <c r="BE313" s="8">
        <f ca="1">IF(Table2[[#This Row],[Column17]]="telangana",Table2[[#This Row],[Column15]],0)</f>
        <v>0</v>
      </c>
      <c r="BF313" s="8">
        <f ca="1">IF(Table2[[#This Row],[Column17]]="delhi",Table2[[#This Row],[Column15]],0)</f>
        <v>0</v>
      </c>
      <c r="BG313" s="8">
        <f ca="1">IF(Table2[[#This Row],[Column17]]="goa",Table2[[#This Row],[Column15]],0)</f>
        <v>0</v>
      </c>
      <c r="BH313" s="8">
        <f ca="1">IF(Table2[[#This Row],[Column17]]="kolkata",Table2[[#This Row],[Column15]],0)</f>
        <v>0</v>
      </c>
      <c r="BI313" s="8">
        <f ca="1">IF(Table2[[#This Row],[Column17]]="patna",Table2[[#This Row],[Column15]],0)</f>
        <v>0</v>
      </c>
      <c r="BJ313" s="8">
        <f ca="1">IF(Table2[[#This Row],[Column17]]="simultala",Table2[[#This Row],[Column15]],0)</f>
        <v>0</v>
      </c>
      <c r="BK313" s="8">
        <f ca="1">IF(Table2[[#This Row],[Column17]]="panji",Table2[[#This Row],[Column15]],0)</f>
        <v>0</v>
      </c>
      <c r="BL313" s="8">
        <f ca="1">IF(Table2[[#This Row],[Column17]]="bangalore",Table2[[#This Row],[Column15]],0)</f>
        <v>0</v>
      </c>
      <c r="BM313" s="8">
        <f ca="1">IF(Table2[[#This Row],[Column17]]="florida",Table2[[#This Row],[Column15]],0)</f>
        <v>0</v>
      </c>
      <c r="BN313" s="8">
        <f ca="1">IF(Table2[[#This Row],[Column17]]="valmikinagar",Table2[[#This Row],[Column15]],0)</f>
        <v>0</v>
      </c>
      <c r="BO313" s="9">
        <f ca="1">IF(Table2[[#This Row],[Column17]]="gopalganj",Table2[[#This Row],[Column15]],0)</f>
        <v>0</v>
      </c>
      <c r="BP313" s="7">
        <f ca="1">IF(Table2[[#This Row],[Column4]]="teaching",Table2[[#This Row],[Column15]],0)</f>
        <v>61792</v>
      </c>
      <c r="BQ313" s="8">
        <f ca="1">IF(Table2[[#This Row],[Column4]]="health",Table2[[#This Row],[Column15]],0)</f>
        <v>0</v>
      </c>
      <c r="BR313" s="8">
        <f ca="1">IF(Table2[[#This Row],[Column4]]="agriculture",Table2[[#This Row],[Column15]],0)</f>
        <v>0</v>
      </c>
      <c r="BS313" s="8">
        <f ca="1">IF(Table2[[#This Row],[Column4]]="IT",Table2[[#This Row],[Column15]],0)</f>
        <v>0</v>
      </c>
      <c r="BT313" s="8">
        <f ca="1">IF(Table2[[#This Row],[Column4]]="construction",Table2[[#This Row],[Column15]],0)</f>
        <v>0</v>
      </c>
      <c r="BU313" s="9">
        <f ca="1">IF(Table2[[#This Row],[Column4]]="General work",Table2[[#This Row],[Column15]],0)</f>
        <v>0</v>
      </c>
      <c r="BV313" s="19">
        <f ca="1">IF(Table2[[#This Row],[Column27]]&gt;Table2[[#This Row],[Column15]],1,0)</f>
        <v>1</v>
      </c>
      <c r="CC313" s="19">
        <f ca="1">IF(Table2[[#This Row],[Column28]]&gt;$CD$6,Table2[[#This Row],[Column2]],0)</f>
        <v>28</v>
      </c>
    </row>
    <row r="314" spans="2:81" x14ac:dyDescent="0.35">
      <c r="B314">
        <f t="shared" ca="1" si="79"/>
        <v>2</v>
      </c>
      <c r="C314" t="str">
        <f ca="1">IF(B313=1,"men","women")</f>
        <v>women</v>
      </c>
      <c r="D314">
        <f t="shared" ca="1" si="81"/>
        <v>34</v>
      </c>
      <c r="E314">
        <f t="shared" ca="1" si="82"/>
        <v>6</v>
      </c>
      <c r="F314" t="str">
        <f ca="1">VLOOKUP(E314,$K$4:$L$10,2)</f>
        <v>agriculture</v>
      </c>
      <c r="G314">
        <f t="shared" ca="1" si="83"/>
        <v>2</v>
      </c>
      <c r="H314" t="str">
        <f ca="1">VLOOKUP(G314,$N$4:$O$9,2)</f>
        <v>college</v>
      </c>
      <c r="I314">
        <f t="shared" ca="1" si="84"/>
        <v>4</v>
      </c>
      <c r="J314">
        <f t="shared" ca="1" si="80"/>
        <v>3</v>
      </c>
      <c r="Q314">
        <f t="shared" ca="1" si="85"/>
        <v>68317</v>
      </c>
      <c r="R314">
        <f t="shared" ca="1" si="86"/>
        <v>6</v>
      </c>
      <c r="S314" t="str">
        <f ca="1">VLOOKUP(R314,$Y$7:$Z$20,2)</f>
        <v>goa</v>
      </c>
      <c r="T314">
        <f t="shared" ca="1" si="90"/>
        <v>409902</v>
      </c>
      <c r="U314">
        <f t="shared" ca="1" si="87"/>
        <v>73358.510080268796</v>
      </c>
      <c r="V314">
        <f t="shared" ca="1" si="91"/>
        <v>71403.348768061987</v>
      </c>
      <c r="W314">
        <f t="shared" ca="1" si="88"/>
        <v>6734</v>
      </c>
      <c r="X314">
        <f t="shared" ca="1" si="92"/>
        <v>95250.449561298607</v>
      </c>
      <c r="AA314">
        <f t="shared" ca="1" si="93"/>
        <v>28584.358692347327</v>
      </c>
      <c r="AB314">
        <f t="shared" ca="1" si="94"/>
        <v>509889.70746040926</v>
      </c>
      <c r="AC314">
        <f t="shared" ca="1" si="95"/>
        <v>175342.9596415674</v>
      </c>
      <c r="AD314">
        <f t="shared" ca="1" si="96"/>
        <v>334546.74781884183</v>
      </c>
      <c r="AF314" s="7">
        <f ca="1">IF(Table2[[#This Row],[Column1]]="men",1,0)</f>
        <v>0</v>
      </c>
      <c r="AG314" s="8">
        <f ca="1">IF(Table2[[#This Row],[Column1]]="women",1,0)</f>
        <v>1</v>
      </c>
      <c r="AH314" s="8"/>
      <c r="AI314" s="8"/>
      <c r="AJ314" s="9"/>
      <c r="AM314" s="7">
        <f ca="1">IF(Table2[[#This Row],[Column4]]="teaching",1,0)</f>
        <v>0</v>
      </c>
      <c r="AN314" s="8">
        <f ca="1">IF(Table2[[#This Row],[Column4]]="health",1,0)</f>
        <v>0</v>
      </c>
      <c r="AO314" s="8">
        <f ca="1">IF(Table2[[#This Row],[Column4]]="agriculture",1,0)</f>
        <v>1</v>
      </c>
      <c r="AP314" s="8">
        <f ca="1">IF(Table2[[#This Row],[Column4]]="IT",1,0)</f>
        <v>0</v>
      </c>
      <c r="AQ314" s="8">
        <f ca="1">IF(Table2[[#This Row],[Column4]]="construction",1,0)</f>
        <v>0</v>
      </c>
      <c r="AR314" s="8">
        <f ca="1">IF(Table2[[#This Row],[Column4]]="General work",1,0)</f>
        <v>0</v>
      </c>
      <c r="AS314" s="9"/>
      <c r="AU314" s="17">
        <f ca="1">Table2[[#This Row],[Column20]]/Table2[[#This Row],[Column8]]</f>
        <v>23801.116256020661</v>
      </c>
      <c r="AW314" s="19">
        <f ca="1">IF(Table2[[#This Row],[Column27]]&gt;$AX$7,1,0)</f>
        <v>1</v>
      </c>
      <c r="AY314" s="21">
        <f ca="1">Table2[[#This Row],[Column19]]/Table2[[#This Row],[Column18]]</f>
        <v>0.17896597255019198</v>
      </c>
      <c r="AZ314" s="7">
        <f t="shared" ca="1" si="89"/>
        <v>1</v>
      </c>
      <c r="BA314" s="8"/>
      <c r="BB314" s="7">
        <f ca="1">IF(Table2[[#This Row],[Column17]]="bihar",Table2[[#This Row],[Column15]],0)</f>
        <v>0</v>
      </c>
      <c r="BC314" s="8">
        <f ca="1">IF(Table2[[#This Row],[Column17]]="UP",Table2[[#This Row],[Column15]],0)</f>
        <v>0</v>
      </c>
      <c r="BD314" s="8">
        <f ca="1">IF(Table2[[#This Row],[Column17]]="maharashtra",Table2[[#This Row],[Column15]],0)</f>
        <v>0</v>
      </c>
      <c r="BE314" s="8">
        <f ca="1">IF(Table2[[#This Row],[Column17]]="telangana",Table2[[#This Row],[Column15]],0)</f>
        <v>0</v>
      </c>
      <c r="BF314" s="8">
        <f ca="1">IF(Table2[[#This Row],[Column17]]="delhi",Table2[[#This Row],[Column15]],0)</f>
        <v>0</v>
      </c>
      <c r="BG314" s="8">
        <f ca="1">IF(Table2[[#This Row],[Column17]]="goa",Table2[[#This Row],[Column15]],0)</f>
        <v>68317</v>
      </c>
      <c r="BH314" s="8">
        <f ca="1">IF(Table2[[#This Row],[Column17]]="kolkata",Table2[[#This Row],[Column15]],0)</f>
        <v>0</v>
      </c>
      <c r="BI314" s="8">
        <f ca="1">IF(Table2[[#This Row],[Column17]]="patna",Table2[[#This Row],[Column15]],0)</f>
        <v>0</v>
      </c>
      <c r="BJ314" s="8">
        <f ca="1">IF(Table2[[#This Row],[Column17]]="simultala",Table2[[#This Row],[Column15]],0)</f>
        <v>0</v>
      </c>
      <c r="BK314" s="8">
        <f ca="1">IF(Table2[[#This Row],[Column17]]="panji",Table2[[#This Row],[Column15]],0)</f>
        <v>0</v>
      </c>
      <c r="BL314" s="8">
        <f ca="1">IF(Table2[[#This Row],[Column17]]="bangalore",Table2[[#This Row],[Column15]],0)</f>
        <v>0</v>
      </c>
      <c r="BM314" s="8">
        <f ca="1">IF(Table2[[#This Row],[Column17]]="florida",Table2[[#This Row],[Column15]],0)</f>
        <v>0</v>
      </c>
      <c r="BN314" s="8">
        <f ca="1">IF(Table2[[#This Row],[Column17]]="valmikinagar",Table2[[#This Row],[Column15]],0)</f>
        <v>0</v>
      </c>
      <c r="BO314" s="9">
        <f ca="1">IF(Table2[[#This Row],[Column17]]="gopalganj",Table2[[#This Row],[Column15]],0)</f>
        <v>0</v>
      </c>
      <c r="BP314" s="7">
        <f ca="1">IF(Table2[[#This Row],[Column4]]="teaching",Table2[[#This Row],[Column15]],0)</f>
        <v>0</v>
      </c>
      <c r="BQ314" s="8">
        <f ca="1">IF(Table2[[#This Row],[Column4]]="health",Table2[[#This Row],[Column15]],0)</f>
        <v>0</v>
      </c>
      <c r="BR314" s="8">
        <f ca="1">IF(Table2[[#This Row],[Column4]]="agriculture",Table2[[#This Row],[Column15]],0)</f>
        <v>68317</v>
      </c>
      <c r="BS314" s="8">
        <f ca="1">IF(Table2[[#This Row],[Column4]]="IT",Table2[[#This Row],[Column15]],0)</f>
        <v>0</v>
      </c>
      <c r="BT314" s="8">
        <f ca="1">IF(Table2[[#This Row],[Column4]]="construction",Table2[[#This Row],[Column15]],0)</f>
        <v>0</v>
      </c>
      <c r="BU314" s="9">
        <f ca="1">IF(Table2[[#This Row],[Column4]]="General work",Table2[[#This Row],[Column15]],0)</f>
        <v>0</v>
      </c>
      <c r="BV314" s="19">
        <f ca="1">IF(Table2[[#This Row],[Column27]]&gt;Table2[[#This Row],[Column15]],1,0)</f>
        <v>1</v>
      </c>
      <c r="CC314" s="19">
        <f ca="1">IF(Table2[[#This Row],[Column28]]&gt;$CD$6,Table2[[#This Row],[Column2]],0)</f>
        <v>34</v>
      </c>
    </row>
    <row r="315" spans="2:81" x14ac:dyDescent="0.35">
      <c r="B315">
        <f t="shared" ca="1" si="79"/>
        <v>2</v>
      </c>
      <c r="C315" t="str">
        <f ca="1">IF(B314=1,"men","women")</f>
        <v>women</v>
      </c>
      <c r="D315">
        <f t="shared" ca="1" si="81"/>
        <v>42</v>
      </c>
      <c r="E315">
        <f t="shared" ca="1" si="82"/>
        <v>6</v>
      </c>
      <c r="F315" t="str">
        <f ca="1">VLOOKUP(E315,$K$4:$L$10,2)</f>
        <v>agriculture</v>
      </c>
      <c r="G315">
        <f t="shared" ca="1" si="83"/>
        <v>5</v>
      </c>
      <c r="H315" t="str">
        <f ca="1">VLOOKUP(G315,$N$4:$O$9,2)</f>
        <v>other</v>
      </c>
      <c r="I315">
        <f t="shared" ca="1" si="84"/>
        <v>3</v>
      </c>
      <c r="J315">
        <f t="shared" ca="1" si="80"/>
        <v>3</v>
      </c>
      <c r="Q315">
        <f t="shared" ca="1" si="85"/>
        <v>41232</v>
      </c>
      <c r="R315">
        <f t="shared" ca="1" si="86"/>
        <v>1</v>
      </c>
      <c r="S315" t="str">
        <f ca="1">VLOOKUP(R315,$Y$7:$Z$20,2)</f>
        <v>bihar</v>
      </c>
      <c r="T315">
        <f t="shared" ca="1" si="90"/>
        <v>206160</v>
      </c>
      <c r="U315">
        <f t="shared" ca="1" si="87"/>
        <v>137513.39235538559</v>
      </c>
      <c r="V315">
        <f t="shared" ca="1" si="91"/>
        <v>99209.955984436921</v>
      </c>
      <c r="W315">
        <f t="shared" ca="1" si="88"/>
        <v>59693</v>
      </c>
      <c r="X315">
        <f t="shared" ca="1" si="92"/>
        <v>28702.483931145263</v>
      </c>
      <c r="AA315">
        <f t="shared" ca="1" si="93"/>
        <v>41083.471110688566</v>
      </c>
      <c r="AB315">
        <f t="shared" ca="1" si="94"/>
        <v>346453.42709512549</v>
      </c>
      <c r="AC315">
        <f t="shared" ca="1" si="95"/>
        <v>225908.87628653084</v>
      </c>
      <c r="AD315">
        <f t="shared" ca="1" si="96"/>
        <v>120544.55080859465</v>
      </c>
      <c r="AF315" s="7">
        <f ca="1">IF(Table2[[#This Row],[Column1]]="men",1,0)</f>
        <v>0</v>
      </c>
      <c r="AG315" s="8">
        <f ca="1">IF(Table2[[#This Row],[Column1]]="women",1,0)</f>
        <v>1</v>
      </c>
      <c r="AH315" s="8"/>
      <c r="AI315" s="8"/>
      <c r="AJ315" s="9"/>
      <c r="AM315" s="7">
        <f ca="1">IF(Table2[[#This Row],[Column4]]="teaching",1,0)</f>
        <v>0</v>
      </c>
      <c r="AN315" s="8">
        <f ca="1">IF(Table2[[#This Row],[Column4]]="health",1,0)</f>
        <v>0</v>
      </c>
      <c r="AO315" s="8">
        <f ca="1">IF(Table2[[#This Row],[Column4]]="agriculture",1,0)</f>
        <v>1</v>
      </c>
      <c r="AP315" s="8">
        <f ca="1">IF(Table2[[#This Row],[Column4]]="IT",1,0)</f>
        <v>0</v>
      </c>
      <c r="AQ315" s="8">
        <f ca="1">IF(Table2[[#This Row],[Column4]]="construction",1,0)</f>
        <v>0</v>
      </c>
      <c r="AR315" s="8">
        <f ca="1">IF(Table2[[#This Row],[Column4]]="General work",1,0)</f>
        <v>0</v>
      </c>
      <c r="AS315" s="9"/>
      <c r="AU315" s="17">
        <f ca="1">Table2[[#This Row],[Column20]]/Table2[[#This Row],[Column8]]</f>
        <v>33069.985328145638</v>
      </c>
      <c r="AW315" s="19">
        <f ca="1">IF(Table2[[#This Row],[Column27]]&gt;$AX$7,1,0)</f>
        <v>1</v>
      </c>
      <c r="AY315" s="21">
        <f ca="1">Table2[[#This Row],[Column19]]/Table2[[#This Row],[Column18]]</f>
        <v>0.66702266373392305</v>
      </c>
      <c r="AZ315" s="7">
        <f t="shared" ca="1" si="89"/>
        <v>0</v>
      </c>
      <c r="BA315" s="8"/>
      <c r="BB315" s="7">
        <f ca="1">IF(Table2[[#This Row],[Column17]]="bihar",Table2[[#This Row],[Column15]],0)</f>
        <v>41232</v>
      </c>
      <c r="BC315" s="8">
        <f ca="1">IF(Table2[[#This Row],[Column17]]="UP",Table2[[#This Row],[Column15]],0)</f>
        <v>0</v>
      </c>
      <c r="BD315" s="8">
        <f ca="1">IF(Table2[[#This Row],[Column17]]="maharashtra",Table2[[#This Row],[Column15]],0)</f>
        <v>0</v>
      </c>
      <c r="BE315" s="8">
        <f ca="1">IF(Table2[[#This Row],[Column17]]="telangana",Table2[[#This Row],[Column15]],0)</f>
        <v>0</v>
      </c>
      <c r="BF315" s="8">
        <f ca="1">IF(Table2[[#This Row],[Column17]]="delhi",Table2[[#This Row],[Column15]],0)</f>
        <v>0</v>
      </c>
      <c r="BG315" s="8">
        <f ca="1">IF(Table2[[#This Row],[Column17]]="goa",Table2[[#This Row],[Column15]],0)</f>
        <v>0</v>
      </c>
      <c r="BH315" s="8">
        <f ca="1">IF(Table2[[#This Row],[Column17]]="kolkata",Table2[[#This Row],[Column15]],0)</f>
        <v>0</v>
      </c>
      <c r="BI315" s="8">
        <f ca="1">IF(Table2[[#This Row],[Column17]]="patna",Table2[[#This Row],[Column15]],0)</f>
        <v>0</v>
      </c>
      <c r="BJ315" s="8">
        <f ca="1">IF(Table2[[#This Row],[Column17]]="simultala",Table2[[#This Row],[Column15]],0)</f>
        <v>0</v>
      </c>
      <c r="BK315" s="8">
        <f ca="1">IF(Table2[[#This Row],[Column17]]="panji",Table2[[#This Row],[Column15]],0)</f>
        <v>0</v>
      </c>
      <c r="BL315" s="8">
        <f ca="1">IF(Table2[[#This Row],[Column17]]="bangalore",Table2[[#This Row],[Column15]],0)</f>
        <v>0</v>
      </c>
      <c r="BM315" s="8">
        <f ca="1">IF(Table2[[#This Row],[Column17]]="florida",Table2[[#This Row],[Column15]],0)</f>
        <v>0</v>
      </c>
      <c r="BN315" s="8">
        <f ca="1">IF(Table2[[#This Row],[Column17]]="valmikinagar",Table2[[#This Row],[Column15]],0)</f>
        <v>0</v>
      </c>
      <c r="BO315" s="9">
        <f ca="1">IF(Table2[[#This Row],[Column17]]="gopalganj",Table2[[#This Row],[Column15]],0)</f>
        <v>0</v>
      </c>
      <c r="BP315" s="7">
        <f ca="1">IF(Table2[[#This Row],[Column4]]="teaching",Table2[[#This Row],[Column15]],0)</f>
        <v>0</v>
      </c>
      <c r="BQ315" s="8">
        <f ca="1">IF(Table2[[#This Row],[Column4]]="health",Table2[[#This Row],[Column15]],0)</f>
        <v>0</v>
      </c>
      <c r="BR315" s="8">
        <f ca="1">IF(Table2[[#This Row],[Column4]]="agriculture",Table2[[#This Row],[Column15]],0)</f>
        <v>41232</v>
      </c>
      <c r="BS315" s="8">
        <f ca="1">IF(Table2[[#This Row],[Column4]]="IT",Table2[[#This Row],[Column15]],0)</f>
        <v>0</v>
      </c>
      <c r="BT315" s="8">
        <f ca="1">IF(Table2[[#This Row],[Column4]]="construction",Table2[[#This Row],[Column15]],0)</f>
        <v>0</v>
      </c>
      <c r="BU315" s="9">
        <f ca="1">IF(Table2[[#This Row],[Column4]]="General work",Table2[[#This Row],[Column15]],0)</f>
        <v>0</v>
      </c>
      <c r="BV315" s="19">
        <f ca="1">IF(Table2[[#This Row],[Column27]]&gt;Table2[[#This Row],[Column15]],1,0)</f>
        <v>1</v>
      </c>
      <c r="CC315" s="19">
        <f ca="1">IF(Table2[[#This Row],[Column28]]&gt;$CD$6,Table2[[#This Row],[Column2]],0)</f>
        <v>42</v>
      </c>
    </row>
    <row r="316" spans="2:81" x14ac:dyDescent="0.35">
      <c r="B316">
        <f t="shared" ca="1" si="79"/>
        <v>2</v>
      </c>
      <c r="C316" t="str">
        <f ca="1">IF(B315=1,"men","women")</f>
        <v>women</v>
      </c>
      <c r="D316">
        <f t="shared" ca="1" si="81"/>
        <v>45</v>
      </c>
      <c r="E316">
        <f t="shared" ca="1" si="82"/>
        <v>3</v>
      </c>
      <c r="F316" t="str">
        <f ca="1">VLOOKUP(E316,$K$4:$L$10,2)</f>
        <v>teaching</v>
      </c>
      <c r="G316">
        <f t="shared" ca="1" si="83"/>
        <v>2</v>
      </c>
      <c r="H316" t="str">
        <f ca="1">VLOOKUP(G316,$N$4:$O$9,2)</f>
        <v>college</v>
      </c>
      <c r="I316">
        <f t="shared" ca="1" si="84"/>
        <v>3</v>
      </c>
      <c r="J316">
        <f t="shared" ca="1" si="80"/>
        <v>2</v>
      </c>
      <c r="Q316">
        <f t="shared" ca="1" si="85"/>
        <v>33800</v>
      </c>
      <c r="R316">
        <f t="shared" ca="1" si="86"/>
        <v>3</v>
      </c>
      <c r="S316" t="str">
        <f ca="1">VLOOKUP(R316,$Y$7:$Z$20,2)</f>
        <v>maharashtra</v>
      </c>
      <c r="T316">
        <f t="shared" ca="1" si="90"/>
        <v>202800</v>
      </c>
      <c r="U316">
        <f t="shared" ca="1" si="87"/>
        <v>48380.924174088403</v>
      </c>
      <c r="V316">
        <f t="shared" ca="1" si="91"/>
        <v>59806.000248091856</v>
      </c>
      <c r="W316">
        <f t="shared" ca="1" si="88"/>
        <v>21760</v>
      </c>
      <c r="X316">
        <f t="shared" ca="1" si="92"/>
        <v>634.429270322864</v>
      </c>
      <c r="AA316">
        <f t="shared" ca="1" si="93"/>
        <v>26994.440207178166</v>
      </c>
      <c r="AB316">
        <f t="shared" ca="1" si="94"/>
        <v>289600.44045527006</v>
      </c>
      <c r="AC316">
        <f t="shared" ca="1" si="95"/>
        <v>70775.353444411274</v>
      </c>
      <c r="AD316">
        <f t="shared" ca="1" si="96"/>
        <v>218825.08701085878</v>
      </c>
      <c r="AF316" s="7">
        <f ca="1">IF(Table2[[#This Row],[Column1]]="men",1,0)</f>
        <v>0</v>
      </c>
      <c r="AG316" s="8">
        <f ca="1">IF(Table2[[#This Row],[Column1]]="women",1,0)</f>
        <v>1</v>
      </c>
      <c r="AH316" s="8"/>
      <c r="AI316" s="8"/>
      <c r="AJ316" s="9"/>
      <c r="AM316" s="7">
        <f ca="1">IF(Table2[[#This Row],[Column4]]="teaching",1,0)</f>
        <v>1</v>
      </c>
      <c r="AN316" s="8">
        <f ca="1">IF(Table2[[#This Row],[Column4]]="health",1,0)</f>
        <v>0</v>
      </c>
      <c r="AO316" s="8">
        <f ca="1">IF(Table2[[#This Row],[Column4]]="agriculture",1,0)</f>
        <v>0</v>
      </c>
      <c r="AP316" s="8">
        <f ca="1">IF(Table2[[#This Row],[Column4]]="IT",1,0)</f>
        <v>0</v>
      </c>
      <c r="AQ316" s="8">
        <f ca="1">IF(Table2[[#This Row],[Column4]]="construction",1,0)</f>
        <v>0</v>
      </c>
      <c r="AR316" s="8">
        <f ca="1">IF(Table2[[#This Row],[Column4]]="General work",1,0)</f>
        <v>0</v>
      </c>
      <c r="AS316" s="9"/>
      <c r="AU316" s="17">
        <f ca="1">Table2[[#This Row],[Column20]]/Table2[[#This Row],[Column8]]</f>
        <v>29903.000124045928</v>
      </c>
      <c r="AW316" s="19">
        <f ca="1">IF(Table2[[#This Row],[Column27]]&gt;$AX$7,1,0)</f>
        <v>0</v>
      </c>
      <c r="AY316" s="21">
        <f ca="1">Table2[[#This Row],[Column19]]/Table2[[#This Row],[Column18]]</f>
        <v>0.23856471486236885</v>
      </c>
      <c r="AZ316" s="7">
        <f t="shared" ca="1" si="89"/>
        <v>0</v>
      </c>
      <c r="BA316" s="8"/>
      <c r="BB316" s="7">
        <f ca="1">IF(Table2[[#This Row],[Column17]]="bihar",Table2[[#This Row],[Column15]],0)</f>
        <v>0</v>
      </c>
      <c r="BC316" s="8">
        <f ca="1">IF(Table2[[#This Row],[Column17]]="UP",Table2[[#This Row],[Column15]],0)</f>
        <v>0</v>
      </c>
      <c r="BD316" s="8">
        <f ca="1">IF(Table2[[#This Row],[Column17]]="maharashtra",Table2[[#This Row],[Column15]],0)</f>
        <v>33800</v>
      </c>
      <c r="BE316" s="8">
        <f ca="1">IF(Table2[[#This Row],[Column17]]="telangana",Table2[[#This Row],[Column15]],0)</f>
        <v>0</v>
      </c>
      <c r="BF316" s="8">
        <f ca="1">IF(Table2[[#This Row],[Column17]]="delhi",Table2[[#This Row],[Column15]],0)</f>
        <v>0</v>
      </c>
      <c r="BG316" s="8">
        <f ca="1">IF(Table2[[#This Row],[Column17]]="goa",Table2[[#This Row],[Column15]],0)</f>
        <v>0</v>
      </c>
      <c r="BH316" s="8">
        <f ca="1">IF(Table2[[#This Row],[Column17]]="kolkata",Table2[[#This Row],[Column15]],0)</f>
        <v>0</v>
      </c>
      <c r="BI316" s="8">
        <f ca="1">IF(Table2[[#This Row],[Column17]]="patna",Table2[[#This Row],[Column15]],0)</f>
        <v>0</v>
      </c>
      <c r="BJ316" s="8">
        <f ca="1">IF(Table2[[#This Row],[Column17]]="simultala",Table2[[#This Row],[Column15]],0)</f>
        <v>0</v>
      </c>
      <c r="BK316" s="8">
        <f ca="1">IF(Table2[[#This Row],[Column17]]="panji",Table2[[#This Row],[Column15]],0)</f>
        <v>0</v>
      </c>
      <c r="BL316" s="8">
        <f ca="1">IF(Table2[[#This Row],[Column17]]="bangalore",Table2[[#This Row],[Column15]],0)</f>
        <v>0</v>
      </c>
      <c r="BM316" s="8">
        <f ca="1">IF(Table2[[#This Row],[Column17]]="florida",Table2[[#This Row],[Column15]],0)</f>
        <v>0</v>
      </c>
      <c r="BN316" s="8">
        <f ca="1">IF(Table2[[#This Row],[Column17]]="valmikinagar",Table2[[#This Row],[Column15]],0)</f>
        <v>0</v>
      </c>
      <c r="BO316" s="9">
        <f ca="1">IF(Table2[[#This Row],[Column17]]="gopalganj",Table2[[#This Row],[Column15]],0)</f>
        <v>0</v>
      </c>
      <c r="BP316" s="7">
        <f ca="1">IF(Table2[[#This Row],[Column4]]="teaching",Table2[[#This Row],[Column15]],0)</f>
        <v>33800</v>
      </c>
      <c r="BQ316" s="8">
        <f ca="1">IF(Table2[[#This Row],[Column4]]="health",Table2[[#This Row],[Column15]],0)</f>
        <v>0</v>
      </c>
      <c r="BR316" s="8">
        <f ca="1">IF(Table2[[#This Row],[Column4]]="agriculture",Table2[[#This Row],[Column15]],0)</f>
        <v>0</v>
      </c>
      <c r="BS316" s="8">
        <f ca="1">IF(Table2[[#This Row],[Column4]]="IT",Table2[[#This Row],[Column15]],0)</f>
        <v>0</v>
      </c>
      <c r="BT316" s="8">
        <f ca="1">IF(Table2[[#This Row],[Column4]]="construction",Table2[[#This Row],[Column15]],0)</f>
        <v>0</v>
      </c>
      <c r="BU316" s="9">
        <f ca="1">IF(Table2[[#This Row],[Column4]]="General work",Table2[[#This Row],[Column15]],0)</f>
        <v>0</v>
      </c>
      <c r="BV316" s="19">
        <f ca="1">IF(Table2[[#This Row],[Column27]]&gt;Table2[[#This Row],[Column15]],1,0)</f>
        <v>1</v>
      </c>
      <c r="CC316" s="19">
        <f ca="1">IF(Table2[[#This Row],[Column28]]&gt;$CD$6,Table2[[#This Row],[Column2]],0)</f>
        <v>45</v>
      </c>
    </row>
    <row r="317" spans="2:81" x14ac:dyDescent="0.35">
      <c r="B317">
        <f t="shared" ca="1" si="79"/>
        <v>1</v>
      </c>
      <c r="C317" t="str">
        <f ca="1">IF(B316=1,"men","women")</f>
        <v>women</v>
      </c>
      <c r="D317">
        <f t="shared" ca="1" si="81"/>
        <v>44</v>
      </c>
      <c r="E317">
        <f t="shared" ca="1" si="82"/>
        <v>6</v>
      </c>
      <c r="F317" t="str">
        <f ca="1">VLOOKUP(E317,$K$4:$L$10,2)</f>
        <v>agriculture</v>
      </c>
      <c r="G317">
        <f t="shared" ca="1" si="83"/>
        <v>4</v>
      </c>
      <c r="H317" t="str">
        <f ca="1">VLOOKUP(G317,$N$4:$O$9,2)</f>
        <v>technical</v>
      </c>
      <c r="I317">
        <f t="shared" ca="1" si="84"/>
        <v>2</v>
      </c>
      <c r="J317">
        <f t="shared" ca="1" si="80"/>
        <v>3</v>
      </c>
      <c r="Q317">
        <f t="shared" ca="1" si="85"/>
        <v>61430</v>
      </c>
      <c r="R317">
        <f t="shared" ca="1" si="86"/>
        <v>12</v>
      </c>
      <c r="S317" t="str">
        <f ca="1">VLOOKUP(R317,$Y$7:$Z$20,2)</f>
        <v>florida</v>
      </c>
      <c r="T317">
        <f t="shared" ca="1" si="90"/>
        <v>307150</v>
      </c>
      <c r="U317">
        <f t="shared" ca="1" si="87"/>
        <v>194148.33679858563</v>
      </c>
      <c r="V317">
        <f t="shared" ca="1" si="91"/>
        <v>9152.108063527643</v>
      </c>
      <c r="W317">
        <f t="shared" ca="1" si="88"/>
        <v>3871</v>
      </c>
      <c r="X317">
        <f t="shared" ca="1" si="92"/>
        <v>95489.80593388855</v>
      </c>
      <c r="AA317">
        <f t="shared" ca="1" si="93"/>
        <v>25280.822779214526</v>
      </c>
      <c r="AB317">
        <f t="shared" ca="1" si="94"/>
        <v>341582.93084274215</v>
      </c>
      <c r="AC317">
        <f t="shared" ca="1" si="95"/>
        <v>293509.1427324742</v>
      </c>
      <c r="AD317">
        <f t="shared" ca="1" si="96"/>
        <v>48073.788110267953</v>
      </c>
      <c r="AF317" s="7">
        <f ca="1">IF(Table2[[#This Row],[Column1]]="men",1,0)</f>
        <v>0</v>
      </c>
      <c r="AG317" s="8">
        <f ca="1">IF(Table2[[#This Row],[Column1]]="women",1,0)</f>
        <v>1</v>
      </c>
      <c r="AH317" s="8"/>
      <c r="AI317" s="8"/>
      <c r="AJ317" s="9"/>
      <c r="AM317" s="7">
        <f ca="1">IF(Table2[[#This Row],[Column4]]="teaching",1,0)</f>
        <v>0</v>
      </c>
      <c r="AN317" s="8">
        <f ca="1">IF(Table2[[#This Row],[Column4]]="health",1,0)</f>
        <v>0</v>
      </c>
      <c r="AO317" s="8">
        <f ca="1">IF(Table2[[#This Row],[Column4]]="agriculture",1,0)</f>
        <v>1</v>
      </c>
      <c r="AP317" s="8">
        <f ca="1">IF(Table2[[#This Row],[Column4]]="IT",1,0)</f>
        <v>0</v>
      </c>
      <c r="AQ317" s="8">
        <f ca="1">IF(Table2[[#This Row],[Column4]]="construction",1,0)</f>
        <v>0</v>
      </c>
      <c r="AR317" s="8">
        <f ca="1">IF(Table2[[#This Row],[Column4]]="General work",1,0)</f>
        <v>0</v>
      </c>
      <c r="AS317" s="9"/>
      <c r="AU317" s="17">
        <f ca="1">Table2[[#This Row],[Column20]]/Table2[[#This Row],[Column8]]</f>
        <v>3050.7026878425477</v>
      </c>
      <c r="AW317" s="19">
        <f ca="1">IF(Table2[[#This Row],[Column27]]&gt;$AX$7,1,0)</f>
        <v>1</v>
      </c>
      <c r="AY317" s="21">
        <f ca="1">Table2[[#This Row],[Column19]]/Table2[[#This Row],[Column18]]</f>
        <v>0.63209616408460245</v>
      </c>
      <c r="AZ317" s="7">
        <f t="shared" ca="1" si="89"/>
        <v>0</v>
      </c>
      <c r="BA317" s="8"/>
      <c r="BB317" s="7">
        <f ca="1">IF(Table2[[#This Row],[Column17]]="bihar",Table2[[#This Row],[Column15]],0)</f>
        <v>0</v>
      </c>
      <c r="BC317" s="8">
        <f ca="1">IF(Table2[[#This Row],[Column17]]="UP",Table2[[#This Row],[Column15]],0)</f>
        <v>0</v>
      </c>
      <c r="BD317" s="8">
        <f ca="1">IF(Table2[[#This Row],[Column17]]="maharashtra",Table2[[#This Row],[Column15]],0)</f>
        <v>0</v>
      </c>
      <c r="BE317" s="8">
        <f ca="1">IF(Table2[[#This Row],[Column17]]="telangana",Table2[[#This Row],[Column15]],0)</f>
        <v>0</v>
      </c>
      <c r="BF317" s="8">
        <f ca="1">IF(Table2[[#This Row],[Column17]]="delhi",Table2[[#This Row],[Column15]],0)</f>
        <v>0</v>
      </c>
      <c r="BG317" s="8">
        <f ca="1">IF(Table2[[#This Row],[Column17]]="goa",Table2[[#This Row],[Column15]],0)</f>
        <v>0</v>
      </c>
      <c r="BH317" s="8">
        <f ca="1">IF(Table2[[#This Row],[Column17]]="kolkata",Table2[[#This Row],[Column15]],0)</f>
        <v>0</v>
      </c>
      <c r="BI317" s="8">
        <f ca="1">IF(Table2[[#This Row],[Column17]]="patna",Table2[[#This Row],[Column15]],0)</f>
        <v>0</v>
      </c>
      <c r="BJ317" s="8">
        <f ca="1">IF(Table2[[#This Row],[Column17]]="simultala",Table2[[#This Row],[Column15]],0)</f>
        <v>0</v>
      </c>
      <c r="BK317" s="8">
        <f ca="1">IF(Table2[[#This Row],[Column17]]="panji",Table2[[#This Row],[Column15]],0)</f>
        <v>0</v>
      </c>
      <c r="BL317" s="8">
        <f ca="1">IF(Table2[[#This Row],[Column17]]="bangalore",Table2[[#This Row],[Column15]],0)</f>
        <v>0</v>
      </c>
      <c r="BM317" s="8">
        <f ca="1">IF(Table2[[#This Row],[Column17]]="florida",Table2[[#This Row],[Column15]],0)</f>
        <v>61430</v>
      </c>
      <c r="BN317" s="8">
        <f ca="1">IF(Table2[[#This Row],[Column17]]="valmikinagar",Table2[[#This Row],[Column15]],0)</f>
        <v>0</v>
      </c>
      <c r="BO317" s="9">
        <f ca="1">IF(Table2[[#This Row],[Column17]]="gopalganj",Table2[[#This Row],[Column15]],0)</f>
        <v>0</v>
      </c>
      <c r="BP317" s="7">
        <f ca="1">IF(Table2[[#This Row],[Column4]]="teaching",Table2[[#This Row],[Column15]],0)</f>
        <v>0</v>
      </c>
      <c r="BQ317" s="8">
        <f ca="1">IF(Table2[[#This Row],[Column4]]="health",Table2[[#This Row],[Column15]],0)</f>
        <v>0</v>
      </c>
      <c r="BR317" s="8">
        <f ca="1">IF(Table2[[#This Row],[Column4]]="agriculture",Table2[[#This Row],[Column15]],0)</f>
        <v>61430</v>
      </c>
      <c r="BS317" s="8">
        <f ca="1">IF(Table2[[#This Row],[Column4]]="IT",Table2[[#This Row],[Column15]],0)</f>
        <v>0</v>
      </c>
      <c r="BT317" s="8">
        <f ca="1">IF(Table2[[#This Row],[Column4]]="construction",Table2[[#This Row],[Column15]],0)</f>
        <v>0</v>
      </c>
      <c r="BU317" s="9">
        <f ca="1">IF(Table2[[#This Row],[Column4]]="General work",Table2[[#This Row],[Column15]],0)</f>
        <v>0</v>
      </c>
      <c r="BV317" s="19">
        <f ca="1">IF(Table2[[#This Row],[Column27]]&gt;Table2[[#This Row],[Column15]],1,0)</f>
        <v>1</v>
      </c>
      <c r="CC317" s="19">
        <f ca="1">IF(Table2[[#This Row],[Column28]]&gt;$CD$6,Table2[[#This Row],[Column2]],0)</f>
        <v>44</v>
      </c>
    </row>
    <row r="318" spans="2:81" x14ac:dyDescent="0.35">
      <c r="B318">
        <f t="shared" ca="1" si="79"/>
        <v>2</v>
      </c>
      <c r="C318" t="str">
        <f ca="1">IF(B317=1,"men","women")</f>
        <v>men</v>
      </c>
      <c r="D318">
        <f t="shared" ca="1" si="81"/>
        <v>30</v>
      </c>
      <c r="E318">
        <f t="shared" ca="1" si="82"/>
        <v>2</v>
      </c>
      <c r="F318" t="str">
        <f ca="1">VLOOKUP(E318,$K$4:$L$10,2)</f>
        <v>construction</v>
      </c>
      <c r="G318">
        <f t="shared" ca="1" si="83"/>
        <v>4</v>
      </c>
      <c r="H318" t="str">
        <f ca="1">VLOOKUP(G318,$N$4:$O$9,2)</f>
        <v>technical</v>
      </c>
      <c r="I318">
        <f t="shared" ca="1" si="84"/>
        <v>2</v>
      </c>
      <c r="J318">
        <f t="shared" ca="1" si="80"/>
        <v>3</v>
      </c>
      <c r="Q318">
        <f t="shared" ca="1" si="85"/>
        <v>58799</v>
      </c>
      <c r="R318">
        <f t="shared" ca="1" si="86"/>
        <v>1</v>
      </c>
      <c r="S318" t="str">
        <f ca="1">VLOOKUP(R318,$Y$7:$Z$20,2)</f>
        <v>bihar</v>
      </c>
      <c r="T318">
        <f t="shared" ca="1" si="90"/>
        <v>176397</v>
      </c>
      <c r="U318">
        <f t="shared" ca="1" si="87"/>
        <v>32863.075929617917</v>
      </c>
      <c r="V318">
        <f t="shared" ca="1" si="91"/>
        <v>175601.91171739477</v>
      </c>
      <c r="W318">
        <f t="shared" ca="1" si="88"/>
        <v>169244</v>
      </c>
      <c r="X318">
        <f t="shared" ca="1" si="92"/>
        <v>34925.397584949053</v>
      </c>
      <c r="AA318">
        <f t="shared" ca="1" si="93"/>
        <v>64073.328606773081</v>
      </c>
      <c r="AB318">
        <f t="shared" ca="1" si="94"/>
        <v>416072.24032416788</v>
      </c>
      <c r="AC318">
        <f t="shared" ca="1" si="95"/>
        <v>237032.47351456695</v>
      </c>
      <c r="AD318">
        <f t="shared" ca="1" si="96"/>
        <v>179039.76680960093</v>
      </c>
      <c r="AF318" s="7">
        <f ca="1">IF(Table2[[#This Row],[Column1]]="men",1,0)</f>
        <v>1</v>
      </c>
      <c r="AG318" s="8">
        <f ca="1">IF(Table2[[#This Row],[Column1]]="women",1,0)</f>
        <v>0</v>
      </c>
      <c r="AH318" s="8"/>
      <c r="AI318" s="8"/>
      <c r="AJ318" s="9"/>
      <c r="AM318" s="7">
        <f ca="1">IF(Table2[[#This Row],[Column4]]="teaching",1,0)</f>
        <v>0</v>
      </c>
      <c r="AN318" s="8">
        <f ca="1">IF(Table2[[#This Row],[Column4]]="health",1,0)</f>
        <v>0</v>
      </c>
      <c r="AO318" s="8">
        <f ca="1">IF(Table2[[#This Row],[Column4]]="agriculture",1,0)</f>
        <v>0</v>
      </c>
      <c r="AP318" s="8">
        <f ca="1">IF(Table2[[#This Row],[Column4]]="IT",1,0)</f>
        <v>0</v>
      </c>
      <c r="AQ318" s="8">
        <f ca="1">IF(Table2[[#This Row],[Column4]]="construction",1,0)</f>
        <v>1</v>
      </c>
      <c r="AR318" s="8">
        <f ca="1">IF(Table2[[#This Row],[Column4]]="General work",1,0)</f>
        <v>0</v>
      </c>
      <c r="AS318" s="9"/>
      <c r="AU318" s="17">
        <f ca="1">Table2[[#This Row],[Column20]]/Table2[[#This Row],[Column8]]</f>
        <v>58533.970572464925</v>
      </c>
      <c r="AW318" s="19">
        <f ca="1">IF(Table2[[#This Row],[Column27]]&gt;$AX$7,1,0)</f>
        <v>1</v>
      </c>
      <c r="AY318" s="21">
        <f ca="1">Table2[[#This Row],[Column19]]/Table2[[#This Row],[Column18]]</f>
        <v>0.18630178477875428</v>
      </c>
      <c r="AZ318" s="7">
        <f t="shared" ca="1" si="89"/>
        <v>1</v>
      </c>
      <c r="BA318" s="8"/>
      <c r="BB318" s="7">
        <f ca="1">IF(Table2[[#This Row],[Column17]]="bihar",Table2[[#This Row],[Column15]],0)</f>
        <v>58799</v>
      </c>
      <c r="BC318" s="8">
        <f ca="1">IF(Table2[[#This Row],[Column17]]="UP",Table2[[#This Row],[Column15]],0)</f>
        <v>0</v>
      </c>
      <c r="BD318" s="8">
        <f ca="1">IF(Table2[[#This Row],[Column17]]="maharashtra",Table2[[#This Row],[Column15]],0)</f>
        <v>0</v>
      </c>
      <c r="BE318" s="8">
        <f ca="1">IF(Table2[[#This Row],[Column17]]="telangana",Table2[[#This Row],[Column15]],0)</f>
        <v>0</v>
      </c>
      <c r="BF318" s="8">
        <f ca="1">IF(Table2[[#This Row],[Column17]]="delhi",Table2[[#This Row],[Column15]],0)</f>
        <v>0</v>
      </c>
      <c r="BG318" s="8">
        <f ca="1">IF(Table2[[#This Row],[Column17]]="goa",Table2[[#This Row],[Column15]],0)</f>
        <v>0</v>
      </c>
      <c r="BH318" s="8">
        <f ca="1">IF(Table2[[#This Row],[Column17]]="kolkata",Table2[[#This Row],[Column15]],0)</f>
        <v>0</v>
      </c>
      <c r="BI318" s="8">
        <f ca="1">IF(Table2[[#This Row],[Column17]]="patna",Table2[[#This Row],[Column15]],0)</f>
        <v>0</v>
      </c>
      <c r="BJ318" s="8">
        <f ca="1">IF(Table2[[#This Row],[Column17]]="simultala",Table2[[#This Row],[Column15]],0)</f>
        <v>0</v>
      </c>
      <c r="BK318" s="8">
        <f ca="1">IF(Table2[[#This Row],[Column17]]="panji",Table2[[#This Row],[Column15]],0)</f>
        <v>0</v>
      </c>
      <c r="BL318" s="8">
        <f ca="1">IF(Table2[[#This Row],[Column17]]="bangalore",Table2[[#This Row],[Column15]],0)</f>
        <v>0</v>
      </c>
      <c r="BM318" s="8">
        <f ca="1">IF(Table2[[#This Row],[Column17]]="florida",Table2[[#This Row],[Column15]],0)</f>
        <v>0</v>
      </c>
      <c r="BN318" s="8">
        <f ca="1">IF(Table2[[#This Row],[Column17]]="valmikinagar",Table2[[#This Row],[Column15]],0)</f>
        <v>0</v>
      </c>
      <c r="BO318" s="9">
        <f ca="1">IF(Table2[[#This Row],[Column17]]="gopalganj",Table2[[#This Row],[Column15]],0)</f>
        <v>0</v>
      </c>
      <c r="BP318" s="7">
        <f ca="1">IF(Table2[[#This Row],[Column4]]="teaching",Table2[[#This Row],[Column15]],0)</f>
        <v>0</v>
      </c>
      <c r="BQ318" s="8">
        <f ca="1">IF(Table2[[#This Row],[Column4]]="health",Table2[[#This Row],[Column15]],0)</f>
        <v>0</v>
      </c>
      <c r="BR318" s="8">
        <f ca="1">IF(Table2[[#This Row],[Column4]]="agriculture",Table2[[#This Row],[Column15]],0)</f>
        <v>0</v>
      </c>
      <c r="BS318" s="8">
        <f ca="1">IF(Table2[[#This Row],[Column4]]="IT",Table2[[#This Row],[Column15]],0)</f>
        <v>0</v>
      </c>
      <c r="BT318" s="8">
        <f ca="1">IF(Table2[[#This Row],[Column4]]="construction",Table2[[#This Row],[Column15]],0)</f>
        <v>58799</v>
      </c>
      <c r="BU318" s="9">
        <f ca="1">IF(Table2[[#This Row],[Column4]]="General work",Table2[[#This Row],[Column15]],0)</f>
        <v>0</v>
      </c>
      <c r="BV318" s="19">
        <f ca="1">IF(Table2[[#This Row],[Column27]]&gt;Table2[[#This Row],[Column15]],1,0)</f>
        <v>1</v>
      </c>
      <c r="CC318" s="19">
        <f ca="1">IF(Table2[[#This Row],[Column28]]&gt;$CD$6,Table2[[#This Row],[Column2]],0)</f>
        <v>30</v>
      </c>
    </row>
    <row r="319" spans="2:81" x14ac:dyDescent="0.35">
      <c r="B319">
        <f t="shared" ca="1" si="79"/>
        <v>1</v>
      </c>
      <c r="C319" t="str">
        <f ca="1">IF(B318=1,"men","women")</f>
        <v>women</v>
      </c>
      <c r="D319">
        <f t="shared" ca="1" si="81"/>
        <v>30</v>
      </c>
      <c r="E319">
        <f t="shared" ca="1" si="82"/>
        <v>5</v>
      </c>
      <c r="F319" t="str">
        <f ca="1">VLOOKUP(E319,$K$4:$L$10,2)</f>
        <v>General work</v>
      </c>
      <c r="G319">
        <f t="shared" ca="1" si="83"/>
        <v>3</v>
      </c>
      <c r="H319" t="str">
        <f ca="1">VLOOKUP(G319,$N$4:$O$9,2)</f>
        <v>university</v>
      </c>
      <c r="I319">
        <f t="shared" ca="1" si="84"/>
        <v>1</v>
      </c>
      <c r="J319">
        <f t="shared" ca="1" si="80"/>
        <v>1</v>
      </c>
      <c r="Q319">
        <f t="shared" ca="1" si="85"/>
        <v>30418</v>
      </c>
      <c r="R319">
        <f t="shared" ca="1" si="86"/>
        <v>11</v>
      </c>
      <c r="S319" t="str">
        <f ca="1">VLOOKUP(R319,$Y$7:$Z$20,2)</f>
        <v>bangalore</v>
      </c>
      <c r="T319">
        <f t="shared" ca="1" si="90"/>
        <v>152090</v>
      </c>
      <c r="U319">
        <f t="shared" ca="1" si="87"/>
        <v>64245.853703492125</v>
      </c>
      <c r="V319">
        <f t="shared" ca="1" si="91"/>
        <v>15952.252751948277</v>
      </c>
      <c r="W319">
        <f t="shared" ca="1" si="88"/>
        <v>2236</v>
      </c>
      <c r="X319">
        <f t="shared" ca="1" si="92"/>
        <v>52673.298633511346</v>
      </c>
      <c r="AA319">
        <f t="shared" ca="1" si="93"/>
        <v>36581.934348883537</v>
      </c>
      <c r="AB319">
        <f t="shared" ca="1" si="94"/>
        <v>204624.18710083183</v>
      </c>
      <c r="AC319">
        <f t="shared" ca="1" si="95"/>
        <v>119155.15233700347</v>
      </c>
      <c r="AD319">
        <f t="shared" ca="1" si="96"/>
        <v>85469.034763828357</v>
      </c>
      <c r="AF319" s="7">
        <f ca="1">IF(Table2[[#This Row],[Column1]]="men",1,0)</f>
        <v>0</v>
      </c>
      <c r="AG319" s="8">
        <f ca="1">IF(Table2[[#This Row],[Column1]]="women",1,0)</f>
        <v>1</v>
      </c>
      <c r="AH319" s="8"/>
      <c r="AI319" s="8"/>
      <c r="AJ319" s="9"/>
      <c r="AM319" s="7">
        <f ca="1">IF(Table2[[#This Row],[Column4]]="teaching",1,0)</f>
        <v>0</v>
      </c>
      <c r="AN319" s="8">
        <f ca="1">IF(Table2[[#This Row],[Column4]]="health",1,0)</f>
        <v>0</v>
      </c>
      <c r="AO319" s="8">
        <f ca="1">IF(Table2[[#This Row],[Column4]]="agriculture",1,0)</f>
        <v>0</v>
      </c>
      <c r="AP319" s="8">
        <f ca="1">IF(Table2[[#This Row],[Column4]]="IT",1,0)</f>
        <v>0</v>
      </c>
      <c r="AQ319" s="8">
        <f ca="1">IF(Table2[[#This Row],[Column4]]="construction",1,0)</f>
        <v>0</v>
      </c>
      <c r="AR319" s="8">
        <f ca="1">IF(Table2[[#This Row],[Column4]]="General work",1,0)</f>
        <v>1</v>
      </c>
      <c r="AS319" s="9"/>
      <c r="AU319" s="17">
        <f ca="1">Table2[[#This Row],[Column20]]/Table2[[#This Row],[Column8]]</f>
        <v>15952.252751948277</v>
      </c>
      <c r="AW319" s="19">
        <f ca="1">IF(Table2[[#This Row],[Column27]]&gt;$AX$7,1,0)</f>
        <v>1</v>
      </c>
      <c r="AY319" s="21">
        <f ca="1">Table2[[#This Row],[Column19]]/Table2[[#This Row],[Column18]]</f>
        <v>0.42241997306523849</v>
      </c>
      <c r="AZ319" s="7">
        <f t="shared" ca="1" si="89"/>
        <v>0</v>
      </c>
      <c r="BA319" s="8"/>
      <c r="BB319" s="7">
        <f ca="1">IF(Table2[[#This Row],[Column17]]="bihar",Table2[[#This Row],[Column15]],0)</f>
        <v>0</v>
      </c>
      <c r="BC319" s="8">
        <f ca="1">IF(Table2[[#This Row],[Column17]]="UP",Table2[[#This Row],[Column15]],0)</f>
        <v>0</v>
      </c>
      <c r="BD319" s="8">
        <f ca="1">IF(Table2[[#This Row],[Column17]]="maharashtra",Table2[[#This Row],[Column15]],0)</f>
        <v>0</v>
      </c>
      <c r="BE319" s="8">
        <f ca="1">IF(Table2[[#This Row],[Column17]]="telangana",Table2[[#This Row],[Column15]],0)</f>
        <v>0</v>
      </c>
      <c r="BF319" s="8">
        <f ca="1">IF(Table2[[#This Row],[Column17]]="delhi",Table2[[#This Row],[Column15]],0)</f>
        <v>0</v>
      </c>
      <c r="BG319" s="8">
        <f ca="1">IF(Table2[[#This Row],[Column17]]="goa",Table2[[#This Row],[Column15]],0)</f>
        <v>0</v>
      </c>
      <c r="BH319" s="8">
        <f ca="1">IF(Table2[[#This Row],[Column17]]="kolkata",Table2[[#This Row],[Column15]],0)</f>
        <v>0</v>
      </c>
      <c r="BI319" s="8">
        <f ca="1">IF(Table2[[#This Row],[Column17]]="patna",Table2[[#This Row],[Column15]],0)</f>
        <v>0</v>
      </c>
      <c r="BJ319" s="8">
        <f ca="1">IF(Table2[[#This Row],[Column17]]="simultala",Table2[[#This Row],[Column15]],0)</f>
        <v>0</v>
      </c>
      <c r="BK319" s="8">
        <f ca="1">IF(Table2[[#This Row],[Column17]]="panji",Table2[[#This Row],[Column15]],0)</f>
        <v>0</v>
      </c>
      <c r="BL319" s="8">
        <f ca="1">IF(Table2[[#This Row],[Column17]]="bangalore",Table2[[#This Row],[Column15]],0)</f>
        <v>30418</v>
      </c>
      <c r="BM319" s="8">
        <f ca="1">IF(Table2[[#This Row],[Column17]]="florida",Table2[[#This Row],[Column15]],0)</f>
        <v>0</v>
      </c>
      <c r="BN319" s="8">
        <f ca="1">IF(Table2[[#This Row],[Column17]]="valmikinagar",Table2[[#This Row],[Column15]],0)</f>
        <v>0</v>
      </c>
      <c r="BO319" s="9">
        <f ca="1">IF(Table2[[#This Row],[Column17]]="gopalganj",Table2[[#This Row],[Column15]],0)</f>
        <v>0</v>
      </c>
      <c r="BP319" s="7">
        <f ca="1">IF(Table2[[#This Row],[Column4]]="teaching",Table2[[#This Row],[Column15]],0)</f>
        <v>0</v>
      </c>
      <c r="BQ319" s="8">
        <f ca="1">IF(Table2[[#This Row],[Column4]]="health",Table2[[#This Row],[Column15]],0)</f>
        <v>0</v>
      </c>
      <c r="BR319" s="8">
        <f ca="1">IF(Table2[[#This Row],[Column4]]="agriculture",Table2[[#This Row],[Column15]],0)</f>
        <v>0</v>
      </c>
      <c r="BS319" s="8">
        <f ca="1">IF(Table2[[#This Row],[Column4]]="IT",Table2[[#This Row],[Column15]],0)</f>
        <v>0</v>
      </c>
      <c r="BT319" s="8">
        <f ca="1">IF(Table2[[#This Row],[Column4]]="construction",Table2[[#This Row],[Column15]],0)</f>
        <v>0</v>
      </c>
      <c r="BU319" s="9">
        <f ca="1">IF(Table2[[#This Row],[Column4]]="General work",Table2[[#This Row],[Column15]],0)</f>
        <v>30418</v>
      </c>
      <c r="BV319" s="19">
        <f ca="1">IF(Table2[[#This Row],[Column27]]&gt;Table2[[#This Row],[Column15]],1,0)</f>
        <v>1</v>
      </c>
      <c r="CC319" s="19">
        <f ca="1">IF(Table2[[#This Row],[Column28]]&gt;$CD$6,Table2[[#This Row],[Column2]],0)</f>
        <v>30</v>
      </c>
    </row>
    <row r="320" spans="2:81" x14ac:dyDescent="0.35">
      <c r="B320">
        <f t="shared" ca="1" si="79"/>
        <v>1</v>
      </c>
      <c r="C320" t="str">
        <f ca="1">IF(B319=1,"men","women")</f>
        <v>men</v>
      </c>
      <c r="D320">
        <f t="shared" ca="1" si="81"/>
        <v>31</v>
      </c>
      <c r="E320">
        <f t="shared" ca="1" si="82"/>
        <v>1</v>
      </c>
      <c r="F320" t="str">
        <f ca="1">VLOOKUP(E320,$K$4:$L$10,2)</f>
        <v xml:space="preserve">health </v>
      </c>
      <c r="G320">
        <f t="shared" ca="1" si="83"/>
        <v>5</v>
      </c>
      <c r="H320" t="str">
        <f ca="1">VLOOKUP(G320,$N$4:$O$9,2)</f>
        <v>other</v>
      </c>
      <c r="I320">
        <f t="shared" ca="1" si="84"/>
        <v>0</v>
      </c>
      <c r="J320">
        <f t="shared" ca="1" si="80"/>
        <v>1</v>
      </c>
      <c r="Q320">
        <f t="shared" ca="1" si="85"/>
        <v>75056</v>
      </c>
      <c r="R320">
        <f t="shared" ca="1" si="86"/>
        <v>5</v>
      </c>
      <c r="S320" t="str">
        <f ca="1">VLOOKUP(R320,$Y$7:$Z$20,2)</f>
        <v>delhi</v>
      </c>
      <c r="T320">
        <f t="shared" ca="1" si="90"/>
        <v>225168</v>
      </c>
      <c r="U320">
        <f t="shared" ca="1" si="87"/>
        <v>47579.344434367078</v>
      </c>
      <c r="V320">
        <f t="shared" ca="1" si="91"/>
        <v>14596.336081977268</v>
      </c>
      <c r="W320">
        <f t="shared" ca="1" si="88"/>
        <v>10949</v>
      </c>
      <c r="X320">
        <f t="shared" ca="1" si="92"/>
        <v>42964.272498334423</v>
      </c>
      <c r="AA320">
        <f t="shared" ca="1" si="93"/>
        <v>81650.37575910351</v>
      </c>
      <c r="AB320">
        <f t="shared" ca="1" si="94"/>
        <v>321414.7118410808</v>
      </c>
      <c r="AC320">
        <f t="shared" ca="1" si="95"/>
        <v>101492.61693270149</v>
      </c>
      <c r="AD320">
        <f t="shared" ca="1" si="96"/>
        <v>219922.09490837931</v>
      </c>
      <c r="AF320" s="7">
        <f ca="1">IF(Table2[[#This Row],[Column1]]="men",1,0)</f>
        <v>1</v>
      </c>
      <c r="AG320" s="8">
        <f ca="1">IF(Table2[[#This Row],[Column1]]="women",1,0)</f>
        <v>0</v>
      </c>
      <c r="AH320" s="8"/>
      <c r="AI320" s="8"/>
      <c r="AJ320" s="9"/>
      <c r="AM320" s="7">
        <f ca="1">IF(Table2[[#This Row],[Column4]]="teaching",1,0)</f>
        <v>0</v>
      </c>
      <c r="AN320" s="8">
        <f ca="1">IF(Table2[[#This Row],[Column4]]="health",1,0)</f>
        <v>0</v>
      </c>
      <c r="AO320" s="8">
        <f ca="1">IF(Table2[[#This Row],[Column4]]="agriculture",1,0)</f>
        <v>0</v>
      </c>
      <c r="AP320" s="8">
        <f ca="1">IF(Table2[[#This Row],[Column4]]="IT",1,0)</f>
        <v>0</v>
      </c>
      <c r="AQ320" s="8">
        <f ca="1">IF(Table2[[#This Row],[Column4]]="construction",1,0)</f>
        <v>0</v>
      </c>
      <c r="AR320" s="8">
        <f ca="1">IF(Table2[[#This Row],[Column4]]="General work",1,0)</f>
        <v>0</v>
      </c>
      <c r="AS320" s="9"/>
      <c r="AU320" s="17">
        <f ca="1">Table2[[#This Row],[Column20]]/Table2[[#This Row],[Column8]]</f>
        <v>14596.336081977268</v>
      </c>
      <c r="AW320" s="19">
        <f ca="1">IF(Table2[[#This Row],[Column27]]&gt;$AX$7,1,0)</f>
        <v>1</v>
      </c>
      <c r="AY320" s="21">
        <f ca="1">Table2[[#This Row],[Column19]]/Table2[[#This Row],[Column18]]</f>
        <v>0.21130597791145758</v>
      </c>
      <c r="AZ320" s="7">
        <f t="shared" ca="1" si="89"/>
        <v>0</v>
      </c>
      <c r="BA320" s="8"/>
      <c r="BB320" s="7">
        <f ca="1">IF(Table2[[#This Row],[Column17]]="bihar",Table2[[#This Row],[Column15]],0)</f>
        <v>0</v>
      </c>
      <c r="BC320" s="8">
        <f ca="1">IF(Table2[[#This Row],[Column17]]="UP",Table2[[#This Row],[Column15]],0)</f>
        <v>0</v>
      </c>
      <c r="BD320" s="8">
        <f ca="1">IF(Table2[[#This Row],[Column17]]="maharashtra",Table2[[#This Row],[Column15]],0)</f>
        <v>0</v>
      </c>
      <c r="BE320" s="8">
        <f ca="1">IF(Table2[[#This Row],[Column17]]="telangana",Table2[[#This Row],[Column15]],0)</f>
        <v>0</v>
      </c>
      <c r="BF320" s="8">
        <f ca="1">IF(Table2[[#This Row],[Column17]]="delhi",Table2[[#This Row],[Column15]],0)</f>
        <v>75056</v>
      </c>
      <c r="BG320" s="8">
        <f ca="1">IF(Table2[[#This Row],[Column17]]="goa",Table2[[#This Row],[Column15]],0)</f>
        <v>0</v>
      </c>
      <c r="BH320" s="8">
        <f ca="1">IF(Table2[[#This Row],[Column17]]="kolkata",Table2[[#This Row],[Column15]],0)</f>
        <v>0</v>
      </c>
      <c r="BI320" s="8">
        <f ca="1">IF(Table2[[#This Row],[Column17]]="patna",Table2[[#This Row],[Column15]],0)</f>
        <v>0</v>
      </c>
      <c r="BJ320" s="8">
        <f ca="1">IF(Table2[[#This Row],[Column17]]="simultala",Table2[[#This Row],[Column15]],0)</f>
        <v>0</v>
      </c>
      <c r="BK320" s="8">
        <f ca="1">IF(Table2[[#This Row],[Column17]]="panji",Table2[[#This Row],[Column15]],0)</f>
        <v>0</v>
      </c>
      <c r="BL320" s="8">
        <f ca="1">IF(Table2[[#This Row],[Column17]]="bangalore",Table2[[#This Row],[Column15]],0)</f>
        <v>0</v>
      </c>
      <c r="BM320" s="8">
        <f ca="1">IF(Table2[[#This Row],[Column17]]="florida",Table2[[#This Row],[Column15]],0)</f>
        <v>0</v>
      </c>
      <c r="BN320" s="8">
        <f ca="1">IF(Table2[[#This Row],[Column17]]="valmikinagar",Table2[[#This Row],[Column15]],0)</f>
        <v>0</v>
      </c>
      <c r="BO320" s="9">
        <f ca="1">IF(Table2[[#This Row],[Column17]]="gopalganj",Table2[[#This Row],[Column15]],0)</f>
        <v>0</v>
      </c>
      <c r="BP320" s="7">
        <f ca="1">IF(Table2[[#This Row],[Column4]]="teaching",Table2[[#This Row],[Column15]],0)</f>
        <v>0</v>
      </c>
      <c r="BQ320" s="8">
        <f ca="1">IF(Table2[[#This Row],[Column4]]="health",Table2[[#This Row],[Column15]],0)</f>
        <v>0</v>
      </c>
      <c r="BR320" s="8">
        <f ca="1">IF(Table2[[#This Row],[Column4]]="agriculture",Table2[[#This Row],[Column15]],0)</f>
        <v>0</v>
      </c>
      <c r="BS320" s="8">
        <f ca="1">IF(Table2[[#This Row],[Column4]]="IT",Table2[[#This Row],[Column15]],0)</f>
        <v>0</v>
      </c>
      <c r="BT320" s="8">
        <f ca="1">IF(Table2[[#This Row],[Column4]]="construction",Table2[[#This Row],[Column15]],0)</f>
        <v>0</v>
      </c>
      <c r="BU320" s="9">
        <f ca="1">IF(Table2[[#This Row],[Column4]]="General work",Table2[[#This Row],[Column15]],0)</f>
        <v>0</v>
      </c>
      <c r="BV320" s="19">
        <f ca="1">IF(Table2[[#This Row],[Column27]]&gt;Table2[[#This Row],[Column15]],1,0)</f>
        <v>1</v>
      </c>
      <c r="CC320" s="19">
        <f ca="1">IF(Table2[[#This Row],[Column28]]&gt;$CD$6,Table2[[#This Row],[Column2]],0)</f>
        <v>31</v>
      </c>
    </row>
    <row r="321" spans="2:81" x14ac:dyDescent="0.35">
      <c r="B321">
        <f t="shared" ca="1" si="79"/>
        <v>1</v>
      </c>
      <c r="C321" t="str">
        <f ca="1">IF(B320=1,"men","women")</f>
        <v>men</v>
      </c>
      <c r="D321">
        <f t="shared" ca="1" si="81"/>
        <v>30</v>
      </c>
      <c r="E321">
        <f t="shared" ca="1" si="82"/>
        <v>2</v>
      </c>
      <c r="F321" t="str">
        <f ca="1">VLOOKUP(E321,$K$4:$L$10,2)</f>
        <v>construction</v>
      </c>
      <c r="G321">
        <f t="shared" ca="1" si="83"/>
        <v>2</v>
      </c>
      <c r="H321" t="str">
        <f ca="1">VLOOKUP(G321,$N$4:$O$9,2)</f>
        <v>college</v>
      </c>
      <c r="I321">
        <f t="shared" ca="1" si="84"/>
        <v>4</v>
      </c>
      <c r="J321">
        <f t="shared" ca="1" si="80"/>
        <v>3</v>
      </c>
      <c r="Q321">
        <f t="shared" ca="1" si="85"/>
        <v>52348</v>
      </c>
      <c r="R321">
        <f t="shared" ca="1" si="86"/>
        <v>9</v>
      </c>
      <c r="S321" t="str">
        <f ca="1">VLOOKUP(R321,$Y$7:$Z$20,2)</f>
        <v>simultala</v>
      </c>
      <c r="T321">
        <f t="shared" ca="1" si="90"/>
        <v>157044</v>
      </c>
      <c r="U321">
        <f t="shared" ca="1" si="87"/>
        <v>8365.821073310015</v>
      </c>
      <c r="V321">
        <f t="shared" ca="1" si="91"/>
        <v>77319.417474098693</v>
      </c>
      <c r="W321">
        <f t="shared" ca="1" si="88"/>
        <v>31537</v>
      </c>
      <c r="X321">
        <f t="shared" ca="1" si="92"/>
        <v>38642.032821867251</v>
      </c>
      <c r="AA321">
        <f t="shared" ca="1" si="93"/>
        <v>50925.295772090016</v>
      </c>
      <c r="AB321">
        <f t="shared" ca="1" si="94"/>
        <v>285288.71324618871</v>
      </c>
      <c r="AC321">
        <f t="shared" ca="1" si="95"/>
        <v>78544.853895177264</v>
      </c>
      <c r="AD321">
        <f t="shared" ca="1" si="96"/>
        <v>206743.85935101146</v>
      </c>
      <c r="AF321" s="7">
        <f ca="1">IF(Table2[[#This Row],[Column1]]="men",1,0)</f>
        <v>1</v>
      </c>
      <c r="AG321" s="8">
        <f ca="1">IF(Table2[[#This Row],[Column1]]="women",1,0)</f>
        <v>0</v>
      </c>
      <c r="AH321" s="8"/>
      <c r="AI321" s="8"/>
      <c r="AJ321" s="9"/>
      <c r="AM321" s="7">
        <f ca="1">IF(Table2[[#This Row],[Column4]]="teaching",1,0)</f>
        <v>0</v>
      </c>
      <c r="AN321" s="8">
        <f ca="1">IF(Table2[[#This Row],[Column4]]="health",1,0)</f>
        <v>0</v>
      </c>
      <c r="AO321" s="8">
        <f ca="1">IF(Table2[[#This Row],[Column4]]="agriculture",1,0)</f>
        <v>0</v>
      </c>
      <c r="AP321" s="8">
        <f ca="1">IF(Table2[[#This Row],[Column4]]="IT",1,0)</f>
        <v>0</v>
      </c>
      <c r="AQ321" s="8">
        <f ca="1">IF(Table2[[#This Row],[Column4]]="construction",1,0)</f>
        <v>1</v>
      </c>
      <c r="AR321" s="8">
        <f ca="1">IF(Table2[[#This Row],[Column4]]="General work",1,0)</f>
        <v>0</v>
      </c>
      <c r="AS321" s="9"/>
      <c r="AU321" s="17">
        <f ca="1">Table2[[#This Row],[Column20]]/Table2[[#This Row],[Column8]]</f>
        <v>25773.139158032896</v>
      </c>
      <c r="AW321" s="19">
        <f ca="1">IF(Table2[[#This Row],[Column27]]&gt;$AX$7,1,0)</f>
        <v>0</v>
      </c>
      <c r="AY321" s="21">
        <f ca="1">Table2[[#This Row],[Column19]]/Table2[[#This Row],[Column18]]</f>
        <v>5.3270555215799487E-2</v>
      </c>
      <c r="AZ321" s="7">
        <f t="shared" ca="1" si="89"/>
        <v>1</v>
      </c>
      <c r="BA321" s="8"/>
      <c r="BB321" s="7">
        <f ca="1">IF(Table2[[#This Row],[Column17]]="bihar",Table2[[#This Row],[Column15]],0)</f>
        <v>0</v>
      </c>
      <c r="BC321" s="8">
        <f ca="1">IF(Table2[[#This Row],[Column17]]="UP",Table2[[#This Row],[Column15]],0)</f>
        <v>0</v>
      </c>
      <c r="BD321" s="8">
        <f ca="1">IF(Table2[[#This Row],[Column17]]="maharashtra",Table2[[#This Row],[Column15]],0)</f>
        <v>0</v>
      </c>
      <c r="BE321" s="8">
        <f ca="1">IF(Table2[[#This Row],[Column17]]="telangana",Table2[[#This Row],[Column15]],0)</f>
        <v>0</v>
      </c>
      <c r="BF321" s="8">
        <f ca="1">IF(Table2[[#This Row],[Column17]]="delhi",Table2[[#This Row],[Column15]],0)</f>
        <v>0</v>
      </c>
      <c r="BG321" s="8">
        <f ca="1">IF(Table2[[#This Row],[Column17]]="goa",Table2[[#This Row],[Column15]],0)</f>
        <v>0</v>
      </c>
      <c r="BH321" s="8">
        <f ca="1">IF(Table2[[#This Row],[Column17]]="kolkata",Table2[[#This Row],[Column15]],0)</f>
        <v>0</v>
      </c>
      <c r="BI321" s="8">
        <f ca="1">IF(Table2[[#This Row],[Column17]]="patna",Table2[[#This Row],[Column15]],0)</f>
        <v>0</v>
      </c>
      <c r="BJ321" s="8">
        <f ca="1">IF(Table2[[#This Row],[Column17]]="simultala",Table2[[#This Row],[Column15]],0)</f>
        <v>52348</v>
      </c>
      <c r="BK321" s="8">
        <f ca="1">IF(Table2[[#This Row],[Column17]]="panji",Table2[[#This Row],[Column15]],0)</f>
        <v>0</v>
      </c>
      <c r="BL321" s="8">
        <f ca="1">IF(Table2[[#This Row],[Column17]]="bangalore",Table2[[#This Row],[Column15]],0)</f>
        <v>0</v>
      </c>
      <c r="BM321" s="8">
        <f ca="1">IF(Table2[[#This Row],[Column17]]="florida",Table2[[#This Row],[Column15]],0)</f>
        <v>0</v>
      </c>
      <c r="BN321" s="8">
        <f ca="1">IF(Table2[[#This Row],[Column17]]="valmikinagar",Table2[[#This Row],[Column15]],0)</f>
        <v>0</v>
      </c>
      <c r="BO321" s="9">
        <f ca="1">IF(Table2[[#This Row],[Column17]]="gopalganj",Table2[[#This Row],[Column15]],0)</f>
        <v>0</v>
      </c>
      <c r="BP321" s="7">
        <f ca="1">IF(Table2[[#This Row],[Column4]]="teaching",Table2[[#This Row],[Column15]],0)</f>
        <v>0</v>
      </c>
      <c r="BQ321" s="8">
        <f ca="1">IF(Table2[[#This Row],[Column4]]="health",Table2[[#This Row],[Column15]],0)</f>
        <v>0</v>
      </c>
      <c r="BR321" s="8">
        <f ca="1">IF(Table2[[#This Row],[Column4]]="agriculture",Table2[[#This Row],[Column15]],0)</f>
        <v>0</v>
      </c>
      <c r="BS321" s="8">
        <f ca="1">IF(Table2[[#This Row],[Column4]]="IT",Table2[[#This Row],[Column15]],0)</f>
        <v>0</v>
      </c>
      <c r="BT321" s="8">
        <f ca="1">IF(Table2[[#This Row],[Column4]]="construction",Table2[[#This Row],[Column15]],0)</f>
        <v>52348</v>
      </c>
      <c r="BU321" s="9">
        <f ca="1">IF(Table2[[#This Row],[Column4]]="General work",Table2[[#This Row],[Column15]],0)</f>
        <v>0</v>
      </c>
      <c r="BV321" s="19">
        <f ca="1">IF(Table2[[#This Row],[Column27]]&gt;Table2[[#This Row],[Column15]],1,0)</f>
        <v>1</v>
      </c>
      <c r="CC321" s="19">
        <f ca="1">IF(Table2[[#This Row],[Column28]]&gt;$CD$6,Table2[[#This Row],[Column2]],0)</f>
        <v>30</v>
      </c>
    </row>
    <row r="322" spans="2:81" x14ac:dyDescent="0.35">
      <c r="B322">
        <f t="shared" ca="1" si="79"/>
        <v>2</v>
      </c>
      <c r="C322" t="str">
        <f ca="1">IF(B321=1,"men","women")</f>
        <v>men</v>
      </c>
      <c r="D322">
        <f t="shared" ca="1" si="81"/>
        <v>37</v>
      </c>
      <c r="E322">
        <f t="shared" ca="1" si="82"/>
        <v>4</v>
      </c>
      <c r="F322" t="str">
        <f ca="1">VLOOKUP(E322,$K$4:$L$10,2)</f>
        <v>IT</v>
      </c>
      <c r="G322">
        <f t="shared" ca="1" si="83"/>
        <v>1</v>
      </c>
      <c r="H322" t="str">
        <f ca="1">VLOOKUP(G322,$N$4:$O$9,2)</f>
        <v>high school</v>
      </c>
      <c r="I322">
        <f t="shared" ca="1" si="84"/>
        <v>0</v>
      </c>
      <c r="J322">
        <f t="shared" ca="1" si="80"/>
        <v>3</v>
      </c>
      <c r="Q322">
        <f t="shared" ca="1" si="85"/>
        <v>26995</v>
      </c>
      <c r="R322">
        <f t="shared" ca="1" si="86"/>
        <v>11</v>
      </c>
      <c r="S322" t="str">
        <f ca="1">VLOOKUP(R322,$Y$7:$Z$20,2)</f>
        <v>bangalore</v>
      </c>
      <c r="T322">
        <f t="shared" ca="1" si="90"/>
        <v>161970</v>
      </c>
      <c r="U322">
        <f t="shared" ca="1" si="87"/>
        <v>102334.40980320012</v>
      </c>
      <c r="V322">
        <f t="shared" ca="1" si="91"/>
        <v>48336.914417887769</v>
      </c>
      <c r="W322">
        <f t="shared" ca="1" si="88"/>
        <v>4855</v>
      </c>
      <c r="X322">
        <f t="shared" ca="1" si="92"/>
        <v>16067.84149833815</v>
      </c>
      <c r="AA322">
        <f t="shared" ca="1" si="93"/>
        <v>12961.628105493794</v>
      </c>
      <c r="AB322">
        <f t="shared" ca="1" si="94"/>
        <v>223268.54252338156</v>
      </c>
      <c r="AC322">
        <f t="shared" ca="1" si="95"/>
        <v>123257.25130153827</v>
      </c>
      <c r="AD322">
        <f t="shared" ca="1" si="96"/>
        <v>100011.29122184329</v>
      </c>
      <c r="AF322" s="7">
        <f ca="1">IF(Table2[[#This Row],[Column1]]="men",1,0)</f>
        <v>1</v>
      </c>
      <c r="AG322" s="8">
        <f ca="1">IF(Table2[[#This Row],[Column1]]="women",1,0)</f>
        <v>0</v>
      </c>
      <c r="AH322" s="8"/>
      <c r="AI322" s="8"/>
      <c r="AJ322" s="9"/>
      <c r="AM322" s="7">
        <f ca="1">IF(Table2[[#This Row],[Column4]]="teaching",1,0)</f>
        <v>0</v>
      </c>
      <c r="AN322" s="8">
        <f ca="1">IF(Table2[[#This Row],[Column4]]="health",1,0)</f>
        <v>0</v>
      </c>
      <c r="AO322" s="8">
        <f ca="1">IF(Table2[[#This Row],[Column4]]="agriculture",1,0)</f>
        <v>0</v>
      </c>
      <c r="AP322" s="8">
        <f ca="1">IF(Table2[[#This Row],[Column4]]="IT",1,0)</f>
        <v>1</v>
      </c>
      <c r="AQ322" s="8">
        <f ca="1">IF(Table2[[#This Row],[Column4]]="construction",1,0)</f>
        <v>0</v>
      </c>
      <c r="AR322" s="8">
        <f ca="1">IF(Table2[[#This Row],[Column4]]="General work",1,0)</f>
        <v>0</v>
      </c>
      <c r="AS322" s="9"/>
      <c r="AU322" s="17">
        <f ca="1">Table2[[#This Row],[Column20]]/Table2[[#This Row],[Column8]]</f>
        <v>16112.304805962589</v>
      </c>
      <c r="AW322" s="19">
        <f ca="1">IF(Table2[[#This Row],[Column27]]&gt;$AX$7,1,0)</f>
        <v>1</v>
      </c>
      <c r="AY322" s="21">
        <f ca="1">Table2[[#This Row],[Column19]]/Table2[[#This Row],[Column18]]</f>
        <v>0.63181088969068422</v>
      </c>
      <c r="AZ322" s="7">
        <f t="shared" ca="1" si="89"/>
        <v>0</v>
      </c>
      <c r="BA322" s="8"/>
      <c r="BB322" s="7">
        <f ca="1">IF(Table2[[#This Row],[Column17]]="bihar",Table2[[#This Row],[Column15]],0)</f>
        <v>0</v>
      </c>
      <c r="BC322" s="8">
        <f ca="1">IF(Table2[[#This Row],[Column17]]="UP",Table2[[#This Row],[Column15]],0)</f>
        <v>0</v>
      </c>
      <c r="BD322" s="8">
        <f ca="1">IF(Table2[[#This Row],[Column17]]="maharashtra",Table2[[#This Row],[Column15]],0)</f>
        <v>0</v>
      </c>
      <c r="BE322" s="8">
        <f ca="1">IF(Table2[[#This Row],[Column17]]="telangana",Table2[[#This Row],[Column15]],0)</f>
        <v>0</v>
      </c>
      <c r="BF322" s="8">
        <f ca="1">IF(Table2[[#This Row],[Column17]]="delhi",Table2[[#This Row],[Column15]],0)</f>
        <v>0</v>
      </c>
      <c r="BG322" s="8">
        <f ca="1">IF(Table2[[#This Row],[Column17]]="goa",Table2[[#This Row],[Column15]],0)</f>
        <v>0</v>
      </c>
      <c r="BH322" s="8">
        <f ca="1">IF(Table2[[#This Row],[Column17]]="kolkata",Table2[[#This Row],[Column15]],0)</f>
        <v>0</v>
      </c>
      <c r="BI322" s="8">
        <f ca="1">IF(Table2[[#This Row],[Column17]]="patna",Table2[[#This Row],[Column15]],0)</f>
        <v>0</v>
      </c>
      <c r="BJ322" s="8">
        <f ca="1">IF(Table2[[#This Row],[Column17]]="simultala",Table2[[#This Row],[Column15]],0)</f>
        <v>0</v>
      </c>
      <c r="BK322" s="8">
        <f ca="1">IF(Table2[[#This Row],[Column17]]="panji",Table2[[#This Row],[Column15]],0)</f>
        <v>0</v>
      </c>
      <c r="BL322" s="8">
        <f ca="1">IF(Table2[[#This Row],[Column17]]="bangalore",Table2[[#This Row],[Column15]],0)</f>
        <v>26995</v>
      </c>
      <c r="BM322" s="8">
        <f ca="1">IF(Table2[[#This Row],[Column17]]="florida",Table2[[#This Row],[Column15]],0)</f>
        <v>0</v>
      </c>
      <c r="BN322" s="8">
        <f ca="1">IF(Table2[[#This Row],[Column17]]="valmikinagar",Table2[[#This Row],[Column15]],0)</f>
        <v>0</v>
      </c>
      <c r="BO322" s="9">
        <f ca="1">IF(Table2[[#This Row],[Column17]]="gopalganj",Table2[[#This Row],[Column15]],0)</f>
        <v>0</v>
      </c>
      <c r="BP322" s="7">
        <f ca="1">IF(Table2[[#This Row],[Column4]]="teaching",Table2[[#This Row],[Column15]],0)</f>
        <v>0</v>
      </c>
      <c r="BQ322" s="8">
        <f ca="1">IF(Table2[[#This Row],[Column4]]="health",Table2[[#This Row],[Column15]],0)</f>
        <v>0</v>
      </c>
      <c r="BR322" s="8">
        <f ca="1">IF(Table2[[#This Row],[Column4]]="agriculture",Table2[[#This Row],[Column15]],0)</f>
        <v>0</v>
      </c>
      <c r="BS322" s="8">
        <f ca="1">IF(Table2[[#This Row],[Column4]]="IT",Table2[[#This Row],[Column15]],0)</f>
        <v>26995</v>
      </c>
      <c r="BT322" s="8">
        <f ca="1">IF(Table2[[#This Row],[Column4]]="construction",Table2[[#This Row],[Column15]],0)</f>
        <v>0</v>
      </c>
      <c r="BU322" s="9">
        <f ca="1">IF(Table2[[#This Row],[Column4]]="General work",Table2[[#This Row],[Column15]],0)</f>
        <v>0</v>
      </c>
      <c r="BV322" s="19">
        <f ca="1">IF(Table2[[#This Row],[Column27]]&gt;Table2[[#This Row],[Column15]],1,0)</f>
        <v>1</v>
      </c>
      <c r="CC322" s="19">
        <f ca="1">IF(Table2[[#This Row],[Column28]]&gt;$CD$6,Table2[[#This Row],[Column2]],0)</f>
        <v>37</v>
      </c>
    </row>
    <row r="323" spans="2:81" x14ac:dyDescent="0.35">
      <c r="B323">
        <f t="shared" ca="1" si="79"/>
        <v>2</v>
      </c>
      <c r="C323" t="str">
        <f ca="1">IF(B322=1,"men","women")</f>
        <v>women</v>
      </c>
      <c r="D323">
        <f t="shared" ca="1" si="81"/>
        <v>37</v>
      </c>
      <c r="E323">
        <f t="shared" ca="1" si="82"/>
        <v>5</v>
      </c>
      <c r="F323" t="str">
        <f ca="1">VLOOKUP(E323,$K$4:$L$10,2)</f>
        <v>General work</v>
      </c>
      <c r="G323">
        <f t="shared" ca="1" si="83"/>
        <v>5</v>
      </c>
      <c r="H323" t="str">
        <f ca="1">VLOOKUP(G323,$N$4:$O$9,2)</f>
        <v>other</v>
      </c>
      <c r="I323">
        <f t="shared" ca="1" si="84"/>
        <v>2</v>
      </c>
      <c r="J323">
        <f t="shared" ca="1" si="80"/>
        <v>3</v>
      </c>
      <c r="Q323">
        <f t="shared" ca="1" si="85"/>
        <v>81140</v>
      </c>
      <c r="R323">
        <f t="shared" ca="1" si="86"/>
        <v>8</v>
      </c>
      <c r="S323" t="str">
        <f ca="1">VLOOKUP(R323,$Y$7:$Z$20,2)</f>
        <v>patna</v>
      </c>
      <c r="T323">
        <f t="shared" ca="1" si="90"/>
        <v>324560</v>
      </c>
      <c r="U323">
        <f t="shared" ca="1" si="87"/>
        <v>217120.19565798983</v>
      </c>
      <c r="V323">
        <f t="shared" ca="1" si="91"/>
        <v>182899.39137055198</v>
      </c>
      <c r="W323">
        <f t="shared" ca="1" si="88"/>
        <v>88409</v>
      </c>
      <c r="X323">
        <f t="shared" ca="1" si="92"/>
        <v>108946.16973502182</v>
      </c>
      <c r="AA323">
        <f t="shared" ca="1" si="93"/>
        <v>23417.573764799221</v>
      </c>
      <c r="AB323">
        <f t="shared" ca="1" si="94"/>
        <v>530876.96513535129</v>
      </c>
      <c r="AC323">
        <f t="shared" ca="1" si="95"/>
        <v>414475.36539301166</v>
      </c>
      <c r="AD323">
        <f t="shared" ca="1" si="96"/>
        <v>116401.59974233963</v>
      </c>
      <c r="AF323" s="7">
        <f ca="1">IF(Table2[[#This Row],[Column1]]="men",1,0)</f>
        <v>0</v>
      </c>
      <c r="AG323" s="8">
        <f ca="1">IF(Table2[[#This Row],[Column1]]="women",1,0)</f>
        <v>1</v>
      </c>
      <c r="AH323" s="8"/>
      <c r="AI323" s="8"/>
      <c r="AJ323" s="9"/>
      <c r="AM323" s="7">
        <f ca="1">IF(Table2[[#This Row],[Column4]]="teaching",1,0)</f>
        <v>0</v>
      </c>
      <c r="AN323" s="8">
        <f ca="1">IF(Table2[[#This Row],[Column4]]="health",1,0)</f>
        <v>0</v>
      </c>
      <c r="AO323" s="8">
        <f ca="1">IF(Table2[[#This Row],[Column4]]="agriculture",1,0)</f>
        <v>0</v>
      </c>
      <c r="AP323" s="8">
        <f ca="1">IF(Table2[[#This Row],[Column4]]="IT",1,0)</f>
        <v>0</v>
      </c>
      <c r="AQ323" s="8">
        <f ca="1">IF(Table2[[#This Row],[Column4]]="construction",1,0)</f>
        <v>0</v>
      </c>
      <c r="AR323" s="8">
        <f ca="1">IF(Table2[[#This Row],[Column4]]="General work",1,0)</f>
        <v>1</v>
      </c>
      <c r="AS323" s="9"/>
      <c r="AU323" s="17">
        <f ca="1">Table2[[#This Row],[Column20]]/Table2[[#This Row],[Column8]]</f>
        <v>60966.463790183996</v>
      </c>
      <c r="AW323" s="19">
        <f ca="1">IF(Table2[[#This Row],[Column27]]&gt;$AX$7,1,0)</f>
        <v>1</v>
      </c>
      <c r="AY323" s="21">
        <f ca="1">Table2[[#This Row],[Column19]]/Table2[[#This Row],[Column18]]</f>
        <v>0.66896781999627131</v>
      </c>
      <c r="AZ323" s="7">
        <f t="shared" ca="1" si="89"/>
        <v>0</v>
      </c>
      <c r="BA323" s="8"/>
      <c r="BB323" s="7">
        <f ca="1">IF(Table2[[#This Row],[Column17]]="bihar",Table2[[#This Row],[Column15]],0)</f>
        <v>0</v>
      </c>
      <c r="BC323" s="8">
        <f ca="1">IF(Table2[[#This Row],[Column17]]="UP",Table2[[#This Row],[Column15]],0)</f>
        <v>0</v>
      </c>
      <c r="BD323" s="8">
        <f ca="1">IF(Table2[[#This Row],[Column17]]="maharashtra",Table2[[#This Row],[Column15]],0)</f>
        <v>0</v>
      </c>
      <c r="BE323" s="8">
        <f ca="1">IF(Table2[[#This Row],[Column17]]="telangana",Table2[[#This Row],[Column15]],0)</f>
        <v>0</v>
      </c>
      <c r="BF323" s="8">
        <f ca="1">IF(Table2[[#This Row],[Column17]]="delhi",Table2[[#This Row],[Column15]],0)</f>
        <v>0</v>
      </c>
      <c r="BG323" s="8">
        <f ca="1">IF(Table2[[#This Row],[Column17]]="goa",Table2[[#This Row],[Column15]],0)</f>
        <v>0</v>
      </c>
      <c r="BH323" s="8">
        <f ca="1">IF(Table2[[#This Row],[Column17]]="kolkata",Table2[[#This Row],[Column15]],0)</f>
        <v>0</v>
      </c>
      <c r="BI323" s="8">
        <f ca="1">IF(Table2[[#This Row],[Column17]]="patna",Table2[[#This Row],[Column15]],0)</f>
        <v>81140</v>
      </c>
      <c r="BJ323" s="8">
        <f ca="1">IF(Table2[[#This Row],[Column17]]="simultala",Table2[[#This Row],[Column15]],0)</f>
        <v>0</v>
      </c>
      <c r="BK323" s="8">
        <f ca="1">IF(Table2[[#This Row],[Column17]]="panji",Table2[[#This Row],[Column15]],0)</f>
        <v>0</v>
      </c>
      <c r="BL323" s="8">
        <f ca="1">IF(Table2[[#This Row],[Column17]]="bangalore",Table2[[#This Row],[Column15]],0)</f>
        <v>0</v>
      </c>
      <c r="BM323" s="8">
        <f ca="1">IF(Table2[[#This Row],[Column17]]="florida",Table2[[#This Row],[Column15]],0)</f>
        <v>0</v>
      </c>
      <c r="BN323" s="8">
        <f ca="1">IF(Table2[[#This Row],[Column17]]="valmikinagar",Table2[[#This Row],[Column15]],0)</f>
        <v>0</v>
      </c>
      <c r="BO323" s="9">
        <f ca="1">IF(Table2[[#This Row],[Column17]]="gopalganj",Table2[[#This Row],[Column15]],0)</f>
        <v>0</v>
      </c>
      <c r="BP323" s="7">
        <f ca="1">IF(Table2[[#This Row],[Column4]]="teaching",Table2[[#This Row],[Column15]],0)</f>
        <v>0</v>
      </c>
      <c r="BQ323" s="8">
        <f ca="1">IF(Table2[[#This Row],[Column4]]="health",Table2[[#This Row],[Column15]],0)</f>
        <v>0</v>
      </c>
      <c r="BR323" s="8">
        <f ca="1">IF(Table2[[#This Row],[Column4]]="agriculture",Table2[[#This Row],[Column15]],0)</f>
        <v>0</v>
      </c>
      <c r="BS323" s="8">
        <f ca="1">IF(Table2[[#This Row],[Column4]]="IT",Table2[[#This Row],[Column15]],0)</f>
        <v>0</v>
      </c>
      <c r="BT323" s="8">
        <f ca="1">IF(Table2[[#This Row],[Column4]]="construction",Table2[[#This Row],[Column15]],0)</f>
        <v>0</v>
      </c>
      <c r="BU323" s="9">
        <f ca="1">IF(Table2[[#This Row],[Column4]]="General work",Table2[[#This Row],[Column15]],0)</f>
        <v>81140</v>
      </c>
      <c r="BV323" s="19">
        <f ca="1">IF(Table2[[#This Row],[Column27]]&gt;Table2[[#This Row],[Column15]],1,0)</f>
        <v>1</v>
      </c>
      <c r="CC323" s="19">
        <f ca="1">IF(Table2[[#This Row],[Column28]]&gt;$CD$6,Table2[[#This Row],[Column2]],0)</f>
        <v>37</v>
      </c>
    </row>
    <row r="324" spans="2:81" x14ac:dyDescent="0.35">
      <c r="B324">
        <f t="shared" ca="1" si="79"/>
        <v>1</v>
      </c>
      <c r="C324" t="str">
        <f ca="1">IF(B323=1,"men","women")</f>
        <v>women</v>
      </c>
      <c r="D324">
        <f t="shared" ca="1" si="81"/>
        <v>37</v>
      </c>
      <c r="E324">
        <f t="shared" ca="1" si="82"/>
        <v>3</v>
      </c>
      <c r="F324" t="str">
        <f ca="1">VLOOKUP(E324,$K$4:$L$10,2)</f>
        <v>teaching</v>
      </c>
      <c r="G324">
        <f t="shared" ca="1" si="83"/>
        <v>3</v>
      </c>
      <c r="H324" t="str">
        <f ca="1">VLOOKUP(G324,$N$4:$O$9,2)</f>
        <v>university</v>
      </c>
      <c r="I324">
        <f t="shared" ca="1" si="84"/>
        <v>4</v>
      </c>
      <c r="J324">
        <f t="shared" ca="1" si="80"/>
        <v>3</v>
      </c>
      <c r="Q324">
        <f t="shared" ca="1" si="85"/>
        <v>33469</v>
      </c>
      <c r="R324">
        <f t="shared" ca="1" si="86"/>
        <v>8</v>
      </c>
      <c r="S324" t="str">
        <f ca="1">VLOOKUP(R324,$Y$7:$Z$20,2)</f>
        <v>patna</v>
      </c>
      <c r="T324">
        <f t="shared" ca="1" si="90"/>
        <v>200814</v>
      </c>
      <c r="U324">
        <f t="shared" ca="1" si="87"/>
        <v>114542.60619287381</v>
      </c>
      <c r="V324">
        <f t="shared" ca="1" si="91"/>
        <v>4856.730893904054</v>
      </c>
      <c r="W324">
        <f t="shared" ca="1" si="88"/>
        <v>4772</v>
      </c>
      <c r="X324">
        <f t="shared" ca="1" si="92"/>
        <v>60570.681175412443</v>
      </c>
      <c r="AA324">
        <f t="shared" ca="1" si="93"/>
        <v>6383.3403451522672</v>
      </c>
      <c r="AB324">
        <f t="shared" ca="1" si="94"/>
        <v>212054.07123905633</v>
      </c>
      <c r="AC324">
        <f t="shared" ca="1" si="95"/>
        <v>179885.28736828626</v>
      </c>
      <c r="AD324">
        <f t="shared" ca="1" si="96"/>
        <v>32168.783870770072</v>
      </c>
      <c r="AF324" s="7">
        <f ca="1">IF(Table2[[#This Row],[Column1]]="men",1,0)</f>
        <v>0</v>
      </c>
      <c r="AG324" s="8">
        <f ca="1">IF(Table2[[#This Row],[Column1]]="women",1,0)</f>
        <v>1</v>
      </c>
      <c r="AH324" s="8"/>
      <c r="AI324" s="8"/>
      <c r="AJ324" s="9"/>
      <c r="AM324" s="7">
        <f ca="1">IF(Table2[[#This Row],[Column4]]="teaching",1,0)</f>
        <v>1</v>
      </c>
      <c r="AN324" s="8">
        <f ca="1">IF(Table2[[#This Row],[Column4]]="health",1,0)</f>
        <v>0</v>
      </c>
      <c r="AO324" s="8">
        <f ca="1">IF(Table2[[#This Row],[Column4]]="agriculture",1,0)</f>
        <v>0</v>
      </c>
      <c r="AP324" s="8">
        <f ca="1">IF(Table2[[#This Row],[Column4]]="IT",1,0)</f>
        <v>0</v>
      </c>
      <c r="AQ324" s="8">
        <f ca="1">IF(Table2[[#This Row],[Column4]]="construction",1,0)</f>
        <v>0</v>
      </c>
      <c r="AR324" s="8">
        <f ca="1">IF(Table2[[#This Row],[Column4]]="General work",1,0)</f>
        <v>0</v>
      </c>
      <c r="AS324" s="9"/>
      <c r="AU324" s="17">
        <f ca="1">Table2[[#This Row],[Column20]]/Table2[[#This Row],[Column8]]</f>
        <v>1618.9102979680181</v>
      </c>
      <c r="AW324" s="19">
        <f ca="1">IF(Table2[[#This Row],[Column27]]&gt;$AX$7,1,0)</f>
        <v>1</v>
      </c>
      <c r="AY324" s="21">
        <f ca="1">Table2[[#This Row],[Column19]]/Table2[[#This Row],[Column18]]</f>
        <v>0.57039153740712201</v>
      </c>
      <c r="AZ324" s="7">
        <f t="shared" ca="1" si="89"/>
        <v>0</v>
      </c>
      <c r="BA324" s="8"/>
      <c r="BB324" s="7">
        <f ca="1">IF(Table2[[#This Row],[Column17]]="bihar",Table2[[#This Row],[Column15]],0)</f>
        <v>0</v>
      </c>
      <c r="BC324" s="8">
        <f ca="1">IF(Table2[[#This Row],[Column17]]="UP",Table2[[#This Row],[Column15]],0)</f>
        <v>0</v>
      </c>
      <c r="BD324" s="8">
        <f ca="1">IF(Table2[[#This Row],[Column17]]="maharashtra",Table2[[#This Row],[Column15]],0)</f>
        <v>0</v>
      </c>
      <c r="BE324" s="8">
        <f ca="1">IF(Table2[[#This Row],[Column17]]="telangana",Table2[[#This Row],[Column15]],0)</f>
        <v>0</v>
      </c>
      <c r="BF324" s="8">
        <f ca="1">IF(Table2[[#This Row],[Column17]]="delhi",Table2[[#This Row],[Column15]],0)</f>
        <v>0</v>
      </c>
      <c r="BG324" s="8">
        <f ca="1">IF(Table2[[#This Row],[Column17]]="goa",Table2[[#This Row],[Column15]],0)</f>
        <v>0</v>
      </c>
      <c r="BH324" s="8">
        <f ca="1">IF(Table2[[#This Row],[Column17]]="kolkata",Table2[[#This Row],[Column15]],0)</f>
        <v>0</v>
      </c>
      <c r="BI324" s="8">
        <f ca="1">IF(Table2[[#This Row],[Column17]]="patna",Table2[[#This Row],[Column15]],0)</f>
        <v>33469</v>
      </c>
      <c r="BJ324" s="8">
        <f ca="1">IF(Table2[[#This Row],[Column17]]="simultala",Table2[[#This Row],[Column15]],0)</f>
        <v>0</v>
      </c>
      <c r="BK324" s="8">
        <f ca="1">IF(Table2[[#This Row],[Column17]]="panji",Table2[[#This Row],[Column15]],0)</f>
        <v>0</v>
      </c>
      <c r="BL324" s="8">
        <f ca="1">IF(Table2[[#This Row],[Column17]]="bangalore",Table2[[#This Row],[Column15]],0)</f>
        <v>0</v>
      </c>
      <c r="BM324" s="8">
        <f ca="1">IF(Table2[[#This Row],[Column17]]="florida",Table2[[#This Row],[Column15]],0)</f>
        <v>0</v>
      </c>
      <c r="BN324" s="8">
        <f ca="1">IF(Table2[[#This Row],[Column17]]="valmikinagar",Table2[[#This Row],[Column15]],0)</f>
        <v>0</v>
      </c>
      <c r="BO324" s="9">
        <f ca="1">IF(Table2[[#This Row],[Column17]]="gopalganj",Table2[[#This Row],[Column15]],0)</f>
        <v>0</v>
      </c>
      <c r="BP324" s="7">
        <f ca="1">IF(Table2[[#This Row],[Column4]]="teaching",Table2[[#This Row],[Column15]],0)</f>
        <v>33469</v>
      </c>
      <c r="BQ324" s="8">
        <f ca="1">IF(Table2[[#This Row],[Column4]]="health",Table2[[#This Row],[Column15]],0)</f>
        <v>0</v>
      </c>
      <c r="BR324" s="8">
        <f ca="1">IF(Table2[[#This Row],[Column4]]="agriculture",Table2[[#This Row],[Column15]],0)</f>
        <v>0</v>
      </c>
      <c r="BS324" s="8">
        <f ca="1">IF(Table2[[#This Row],[Column4]]="IT",Table2[[#This Row],[Column15]],0)</f>
        <v>0</v>
      </c>
      <c r="BT324" s="8">
        <f ca="1">IF(Table2[[#This Row],[Column4]]="construction",Table2[[#This Row],[Column15]],0)</f>
        <v>0</v>
      </c>
      <c r="BU324" s="9">
        <f ca="1">IF(Table2[[#This Row],[Column4]]="General work",Table2[[#This Row],[Column15]],0)</f>
        <v>0</v>
      </c>
      <c r="BV324" s="19">
        <f ca="1">IF(Table2[[#This Row],[Column27]]&gt;Table2[[#This Row],[Column15]],1,0)</f>
        <v>1</v>
      </c>
      <c r="CC324" s="19">
        <f ca="1">IF(Table2[[#This Row],[Column28]]&gt;$CD$6,Table2[[#This Row],[Column2]],0)</f>
        <v>37</v>
      </c>
    </row>
    <row r="325" spans="2:81" x14ac:dyDescent="0.35">
      <c r="B325">
        <f t="shared" ca="1" si="79"/>
        <v>2</v>
      </c>
      <c r="C325" t="str">
        <f ca="1">IF(B324=1,"men","women")</f>
        <v>men</v>
      </c>
      <c r="D325">
        <f t="shared" ca="1" si="81"/>
        <v>38</v>
      </c>
      <c r="E325">
        <f t="shared" ca="1" si="82"/>
        <v>4</v>
      </c>
      <c r="F325" t="str">
        <f ca="1">VLOOKUP(E325,$K$4:$L$10,2)</f>
        <v>IT</v>
      </c>
      <c r="G325">
        <f t="shared" ca="1" si="83"/>
        <v>1</v>
      </c>
      <c r="H325" t="str">
        <f ca="1">VLOOKUP(G325,$N$4:$O$9,2)</f>
        <v>high school</v>
      </c>
      <c r="I325">
        <f t="shared" ca="1" si="84"/>
        <v>3</v>
      </c>
      <c r="J325">
        <f t="shared" ca="1" si="80"/>
        <v>1</v>
      </c>
      <c r="Q325">
        <f t="shared" ca="1" si="85"/>
        <v>85163</v>
      </c>
      <c r="R325">
        <f t="shared" ca="1" si="86"/>
        <v>14</v>
      </c>
      <c r="S325" t="str">
        <f ca="1">VLOOKUP(R325,$Y$7:$Z$20,2)</f>
        <v>gopalganj</v>
      </c>
      <c r="T325">
        <f t="shared" ca="1" si="90"/>
        <v>340652</v>
      </c>
      <c r="U325">
        <f t="shared" ca="1" si="87"/>
        <v>86724.314086783852</v>
      </c>
      <c r="V325">
        <f t="shared" ca="1" si="91"/>
        <v>42068.88027123901</v>
      </c>
      <c r="W325">
        <f t="shared" ca="1" si="88"/>
        <v>34450</v>
      </c>
      <c r="X325">
        <f t="shared" ca="1" si="92"/>
        <v>160890.23464508436</v>
      </c>
      <c r="AA325">
        <f t="shared" ca="1" si="93"/>
        <v>64747.295602325299</v>
      </c>
      <c r="AB325">
        <f t="shared" ca="1" si="94"/>
        <v>447468.17587356432</v>
      </c>
      <c r="AC325">
        <f t="shared" ca="1" si="95"/>
        <v>282064.54873186821</v>
      </c>
      <c r="AD325">
        <f t="shared" ca="1" si="96"/>
        <v>165403.62714169611</v>
      </c>
      <c r="AF325" s="7">
        <f ca="1">IF(Table2[[#This Row],[Column1]]="men",1,0)</f>
        <v>1</v>
      </c>
      <c r="AG325" s="8">
        <f ca="1">IF(Table2[[#This Row],[Column1]]="women",1,0)</f>
        <v>0</v>
      </c>
      <c r="AH325" s="8"/>
      <c r="AI325" s="8"/>
      <c r="AJ325" s="9"/>
      <c r="AM325" s="7">
        <f ca="1">IF(Table2[[#This Row],[Column4]]="teaching",1,0)</f>
        <v>0</v>
      </c>
      <c r="AN325" s="8">
        <f ca="1">IF(Table2[[#This Row],[Column4]]="health",1,0)</f>
        <v>0</v>
      </c>
      <c r="AO325" s="8">
        <f ca="1">IF(Table2[[#This Row],[Column4]]="agriculture",1,0)</f>
        <v>0</v>
      </c>
      <c r="AP325" s="8">
        <f ca="1">IF(Table2[[#This Row],[Column4]]="IT",1,0)</f>
        <v>1</v>
      </c>
      <c r="AQ325" s="8">
        <f ca="1">IF(Table2[[#This Row],[Column4]]="construction",1,0)</f>
        <v>0</v>
      </c>
      <c r="AR325" s="8">
        <f ca="1">IF(Table2[[#This Row],[Column4]]="General work",1,0)</f>
        <v>0</v>
      </c>
      <c r="AS325" s="9"/>
      <c r="AU325" s="17">
        <f ca="1">Table2[[#This Row],[Column20]]/Table2[[#This Row],[Column8]]</f>
        <v>42068.88027123901</v>
      </c>
      <c r="AW325" s="19">
        <f ca="1">IF(Table2[[#This Row],[Column27]]&gt;$AX$7,1,0)</f>
        <v>1</v>
      </c>
      <c r="AY325" s="21">
        <f ca="1">Table2[[#This Row],[Column19]]/Table2[[#This Row],[Column18]]</f>
        <v>0.25458331108223009</v>
      </c>
      <c r="AZ325" s="7">
        <f t="shared" ca="1" si="89"/>
        <v>0</v>
      </c>
      <c r="BA325" s="8"/>
      <c r="BB325" s="7">
        <f ca="1">IF(Table2[[#This Row],[Column17]]="bihar",Table2[[#This Row],[Column15]],0)</f>
        <v>0</v>
      </c>
      <c r="BC325" s="8">
        <f ca="1">IF(Table2[[#This Row],[Column17]]="UP",Table2[[#This Row],[Column15]],0)</f>
        <v>0</v>
      </c>
      <c r="BD325" s="8">
        <f ca="1">IF(Table2[[#This Row],[Column17]]="maharashtra",Table2[[#This Row],[Column15]],0)</f>
        <v>0</v>
      </c>
      <c r="BE325" s="8">
        <f ca="1">IF(Table2[[#This Row],[Column17]]="telangana",Table2[[#This Row],[Column15]],0)</f>
        <v>0</v>
      </c>
      <c r="BF325" s="8">
        <f ca="1">IF(Table2[[#This Row],[Column17]]="delhi",Table2[[#This Row],[Column15]],0)</f>
        <v>0</v>
      </c>
      <c r="BG325" s="8">
        <f ca="1">IF(Table2[[#This Row],[Column17]]="goa",Table2[[#This Row],[Column15]],0)</f>
        <v>0</v>
      </c>
      <c r="BH325" s="8">
        <f ca="1">IF(Table2[[#This Row],[Column17]]="kolkata",Table2[[#This Row],[Column15]],0)</f>
        <v>0</v>
      </c>
      <c r="BI325" s="8">
        <f ca="1">IF(Table2[[#This Row],[Column17]]="patna",Table2[[#This Row],[Column15]],0)</f>
        <v>0</v>
      </c>
      <c r="BJ325" s="8">
        <f ca="1">IF(Table2[[#This Row],[Column17]]="simultala",Table2[[#This Row],[Column15]],0)</f>
        <v>0</v>
      </c>
      <c r="BK325" s="8">
        <f ca="1">IF(Table2[[#This Row],[Column17]]="panji",Table2[[#This Row],[Column15]],0)</f>
        <v>0</v>
      </c>
      <c r="BL325" s="8">
        <f ca="1">IF(Table2[[#This Row],[Column17]]="bangalore",Table2[[#This Row],[Column15]],0)</f>
        <v>0</v>
      </c>
      <c r="BM325" s="8">
        <f ca="1">IF(Table2[[#This Row],[Column17]]="florida",Table2[[#This Row],[Column15]],0)</f>
        <v>0</v>
      </c>
      <c r="BN325" s="8">
        <f ca="1">IF(Table2[[#This Row],[Column17]]="valmikinagar",Table2[[#This Row],[Column15]],0)</f>
        <v>0</v>
      </c>
      <c r="BO325" s="9">
        <f ca="1">IF(Table2[[#This Row],[Column17]]="gopalganj",Table2[[#This Row],[Column15]],0)</f>
        <v>85163</v>
      </c>
      <c r="BP325" s="7">
        <f ca="1">IF(Table2[[#This Row],[Column4]]="teaching",Table2[[#This Row],[Column15]],0)</f>
        <v>0</v>
      </c>
      <c r="BQ325" s="8">
        <f ca="1">IF(Table2[[#This Row],[Column4]]="health",Table2[[#This Row],[Column15]],0)</f>
        <v>0</v>
      </c>
      <c r="BR325" s="8">
        <f ca="1">IF(Table2[[#This Row],[Column4]]="agriculture",Table2[[#This Row],[Column15]],0)</f>
        <v>0</v>
      </c>
      <c r="BS325" s="8">
        <f ca="1">IF(Table2[[#This Row],[Column4]]="IT",Table2[[#This Row],[Column15]],0)</f>
        <v>85163</v>
      </c>
      <c r="BT325" s="8">
        <f ca="1">IF(Table2[[#This Row],[Column4]]="construction",Table2[[#This Row],[Column15]],0)</f>
        <v>0</v>
      </c>
      <c r="BU325" s="9">
        <f ca="1">IF(Table2[[#This Row],[Column4]]="General work",Table2[[#This Row],[Column15]],0)</f>
        <v>0</v>
      </c>
      <c r="BV325" s="19">
        <f ca="1">IF(Table2[[#This Row],[Column27]]&gt;Table2[[#This Row],[Column15]],1,0)</f>
        <v>1</v>
      </c>
      <c r="CC325" s="19">
        <f ca="1">IF(Table2[[#This Row],[Column28]]&gt;$CD$6,Table2[[#This Row],[Column2]],0)</f>
        <v>38</v>
      </c>
    </row>
    <row r="326" spans="2:81" x14ac:dyDescent="0.35">
      <c r="B326">
        <f t="shared" ca="1" si="79"/>
        <v>2</v>
      </c>
      <c r="C326" t="str">
        <f ca="1">IF(B325=1,"men","women")</f>
        <v>women</v>
      </c>
      <c r="D326">
        <f t="shared" ca="1" si="81"/>
        <v>38</v>
      </c>
      <c r="E326">
        <f t="shared" ca="1" si="82"/>
        <v>1</v>
      </c>
      <c r="F326" t="str">
        <f ca="1">VLOOKUP(E326,$K$4:$L$10,2)</f>
        <v xml:space="preserve">health </v>
      </c>
      <c r="G326">
        <f t="shared" ca="1" si="83"/>
        <v>2</v>
      </c>
      <c r="H326" t="str">
        <f ca="1">VLOOKUP(G326,$N$4:$O$9,2)</f>
        <v>college</v>
      </c>
      <c r="I326">
        <f t="shared" ca="1" si="84"/>
        <v>2</v>
      </c>
      <c r="J326">
        <f t="shared" ca="1" si="80"/>
        <v>2</v>
      </c>
      <c r="Q326">
        <f t="shared" ca="1" si="85"/>
        <v>45857</v>
      </c>
      <c r="R326">
        <f t="shared" ca="1" si="86"/>
        <v>13</v>
      </c>
      <c r="S326" t="str">
        <f ca="1">VLOOKUP(R326,$Y$7:$Z$20,2)</f>
        <v>valmikinagar</v>
      </c>
      <c r="T326">
        <f t="shared" ca="1" si="90"/>
        <v>229285</v>
      </c>
      <c r="U326">
        <f t="shared" ca="1" si="87"/>
        <v>190247.53256042258</v>
      </c>
      <c r="V326">
        <f t="shared" ca="1" si="91"/>
        <v>18169.486967510777</v>
      </c>
      <c r="W326">
        <f t="shared" ca="1" si="88"/>
        <v>17232</v>
      </c>
      <c r="X326">
        <f t="shared" ca="1" si="92"/>
        <v>38292.945548529387</v>
      </c>
      <c r="AA326">
        <f t="shared" ca="1" si="93"/>
        <v>50324.538141548117</v>
      </c>
      <c r="AB326">
        <f t="shared" ca="1" si="94"/>
        <v>297779.02510905889</v>
      </c>
      <c r="AC326">
        <f t="shared" ca="1" si="95"/>
        <v>245772.47810895197</v>
      </c>
      <c r="AD326">
        <f t="shared" ca="1" si="96"/>
        <v>52006.547000106919</v>
      </c>
      <c r="AF326" s="7">
        <f ca="1">IF(Table2[[#This Row],[Column1]]="men",1,0)</f>
        <v>0</v>
      </c>
      <c r="AG326" s="8">
        <f ca="1">IF(Table2[[#This Row],[Column1]]="women",1,0)</f>
        <v>1</v>
      </c>
      <c r="AH326" s="8"/>
      <c r="AI326" s="8"/>
      <c r="AJ326" s="9"/>
      <c r="AM326" s="7">
        <f ca="1">IF(Table2[[#This Row],[Column4]]="teaching",1,0)</f>
        <v>0</v>
      </c>
      <c r="AN326" s="8">
        <f ca="1">IF(Table2[[#This Row],[Column4]]="health",1,0)</f>
        <v>0</v>
      </c>
      <c r="AO326" s="8">
        <f ca="1">IF(Table2[[#This Row],[Column4]]="agriculture",1,0)</f>
        <v>0</v>
      </c>
      <c r="AP326" s="8">
        <f ca="1">IF(Table2[[#This Row],[Column4]]="IT",1,0)</f>
        <v>0</v>
      </c>
      <c r="AQ326" s="8">
        <f ca="1">IF(Table2[[#This Row],[Column4]]="construction",1,0)</f>
        <v>0</v>
      </c>
      <c r="AR326" s="8">
        <f ca="1">IF(Table2[[#This Row],[Column4]]="General work",1,0)</f>
        <v>0</v>
      </c>
      <c r="AS326" s="9"/>
      <c r="AU326" s="17">
        <f ca="1">Table2[[#This Row],[Column20]]/Table2[[#This Row],[Column8]]</f>
        <v>9084.7434837553883</v>
      </c>
      <c r="AW326" s="19">
        <f ca="1">IF(Table2[[#This Row],[Column27]]&gt;$AX$7,1,0)</f>
        <v>1</v>
      </c>
      <c r="AY326" s="21">
        <f ca="1">Table2[[#This Row],[Column19]]/Table2[[#This Row],[Column18]]</f>
        <v>0.82974260226540153</v>
      </c>
      <c r="AZ326" s="7">
        <f t="shared" ca="1" si="89"/>
        <v>0</v>
      </c>
      <c r="BA326" s="8"/>
      <c r="BB326" s="7">
        <f ca="1">IF(Table2[[#This Row],[Column17]]="bihar",Table2[[#This Row],[Column15]],0)</f>
        <v>0</v>
      </c>
      <c r="BC326" s="8">
        <f ca="1">IF(Table2[[#This Row],[Column17]]="UP",Table2[[#This Row],[Column15]],0)</f>
        <v>0</v>
      </c>
      <c r="BD326" s="8">
        <f ca="1">IF(Table2[[#This Row],[Column17]]="maharashtra",Table2[[#This Row],[Column15]],0)</f>
        <v>0</v>
      </c>
      <c r="BE326" s="8">
        <f ca="1">IF(Table2[[#This Row],[Column17]]="telangana",Table2[[#This Row],[Column15]],0)</f>
        <v>0</v>
      </c>
      <c r="BF326" s="8">
        <f ca="1">IF(Table2[[#This Row],[Column17]]="delhi",Table2[[#This Row],[Column15]],0)</f>
        <v>0</v>
      </c>
      <c r="BG326" s="8">
        <f ca="1">IF(Table2[[#This Row],[Column17]]="goa",Table2[[#This Row],[Column15]],0)</f>
        <v>0</v>
      </c>
      <c r="BH326" s="8">
        <f ca="1">IF(Table2[[#This Row],[Column17]]="kolkata",Table2[[#This Row],[Column15]],0)</f>
        <v>0</v>
      </c>
      <c r="BI326" s="8">
        <f ca="1">IF(Table2[[#This Row],[Column17]]="patna",Table2[[#This Row],[Column15]],0)</f>
        <v>0</v>
      </c>
      <c r="BJ326" s="8">
        <f ca="1">IF(Table2[[#This Row],[Column17]]="simultala",Table2[[#This Row],[Column15]],0)</f>
        <v>0</v>
      </c>
      <c r="BK326" s="8">
        <f ca="1">IF(Table2[[#This Row],[Column17]]="panji",Table2[[#This Row],[Column15]],0)</f>
        <v>0</v>
      </c>
      <c r="BL326" s="8">
        <f ca="1">IF(Table2[[#This Row],[Column17]]="bangalore",Table2[[#This Row],[Column15]],0)</f>
        <v>0</v>
      </c>
      <c r="BM326" s="8">
        <f ca="1">IF(Table2[[#This Row],[Column17]]="florida",Table2[[#This Row],[Column15]],0)</f>
        <v>0</v>
      </c>
      <c r="BN326" s="8">
        <f ca="1">IF(Table2[[#This Row],[Column17]]="valmikinagar",Table2[[#This Row],[Column15]],0)</f>
        <v>45857</v>
      </c>
      <c r="BO326" s="9">
        <f ca="1">IF(Table2[[#This Row],[Column17]]="gopalganj",Table2[[#This Row],[Column15]],0)</f>
        <v>0</v>
      </c>
      <c r="BP326" s="7">
        <f ca="1">IF(Table2[[#This Row],[Column4]]="teaching",Table2[[#This Row],[Column15]],0)</f>
        <v>0</v>
      </c>
      <c r="BQ326" s="8">
        <f ca="1">IF(Table2[[#This Row],[Column4]]="health",Table2[[#This Row],[Column15]],0)</f>
        <v>0</v>
      </c>
      <c r="BR326" s="8">
        <f ca="1">IF(Table2[[#This Row],[Column4]]="agriculture",Table2[[#This Row],[Column15]],0)</f>
        <v>0</v>
      </c>
      <c r="BS326" s="8">
        <f ca="1">IF(Table2[[#This Row],[Column4]]="IT",Table2[[#This Row],[Column15]],0)</f>
        <v>0</v>
      </c>
      <c r="BT326" s="8">
        <f ca="1">IF(Table2[[#This Row],[Column4]]="construction",Table2[[#This Row],[Column15]],0)</f>
        <v>0</v>
      </c>
      <c r="BU326" s="9">
        <f ca="1">IF(Table2[[#This Row],[Column4]]="General work",Table2[[#This Row],[Column15]],0)</f>
        <v>0</v>
      </c>
      <c r="BV326" s="19">
        <f ca="1">IF(Table2[[#This Row],[Column27]]&gt;Table2[[#This Row],[Column15]],1,0)</f>
        <v>1</v>
      </c>
      <c r="CC326" s="19">
        <f ca="1">IF(Table2[[#This Row],[Column28]]&gt;$CD$6,Table2[[#This Row],[Column2]],0)</f>
        <v>38</v>
      </c>
    </row>
    <row r="327" spans="2:81" x14ac:dyDescent="0.35">
      <c r="B327">
        <f t="shared" ref="B327:B390" ca="1" si="97">RANDBETWEEN(1,2)</f>
        <v>1</v>
      </c>
      <c r="C327" t="str">
        <f ca="1">IF(B326=1,"men","women")</f>
        <v>women</v>
      </c>
      <c r="D327">
        <f t="shared" ca="1" si="81"/>
        <v>32</v>
      </c>
      <c r="E327">
        <f t="shared" ca="1" si="82"/>
        <v>3</v>
      </c>
      <c r="F327" t="str">
        <f ca="1">VLOOKUP(E327,$K$4:$L$10,2)</f>
        <v>teaching</v>
      </c>
      <c r="G327">
        <f t="shared" ca="1" si="83"/>
        <v>2</v>
      </c>
      <c r="H327" t="str">
        <f ca="1">VLOOKUP(G327,$N$4:$O$9,2)</f>
        <v>college</v>
      </c>
      <c r="I327">
        <f t="shared" ca="1" si="84"/>
        <v>3</v>
      </c>
      <c r="J327">
        <f t="shared" ref="J327:J390" ca="1" si="98">RANDBETWEEN(1,3)</f>
        <v>2</v>
      </c>
      <c r="Q327">
        <f t="shared" ca="1" si="85"/>
        <v>83588</v>
      </c>
      <c r="R327">
        <f t="shared" ca="1" si="86"/>
        <v>7</v>
      </c>
      <c r="S327" t="str">
        <f ca="1">VLOOKUP(R327,$Y$7:$Z$20,2)</f>
        <v>kolkata</v>
      </c>
      <c r="T327">
        <f t="shared" ca="1" si="90"/>
        <v>417940</v>
      </c>
      <c r="U327">
        <f t="shared" ca="1" si="87"/>
        <v>94664.196197122525</v>
      </c>
      <c r="V327">
        <f t="shared" ca="1" si="91"/>
        <v>35532.88421423317</v>
      </c>
      <c r="W327">
        <f t="shared" ca="1" si="88"/>
        <v>23947</v>
      </c>
      <c r="X327">
        <f t="shared" ca="1" si="92"/>
        <v>85501.617842529187</v>
      </c>
      <c r="AA327">
        <f t="shared" ca="1" si="93"/>
        <v>5781.0922949598926</v>
      </c>
      <c r="AB327">
        <f t="shared" ca="1" si="94"/>
        <v>459253.97650919302</v>
      </c>
      <c r="AC327">
        <f t="shared" ca="1" si="95"/>
        <v>204112.81403965171</v>
      </c>
      <c r="AD327">
        <f t="shared" ca="1" si="96"/>
        <v>255141.1624695413</v>
      </c>
      <c r="AF327" s="7">
        <f ca="1">IF(Table2[[#This Row],[Column1]]="men",1,0)</f>
        <v>0</v>
      </c>
      <c r="AG327" s="8">
        <f ca="1">IF(Table2[[#This Row],[Column1]]="women",1,0)</f>
        <v>1</v>
      </c>
      <c r="AH327" s="8"/>
      <c r="AI327" s="8"/>
      <c r="AJ327" s="9"/>
      <c r="AM327" s="7">
        <f ca="1">IF(Table2[[#This Row],[Column4]]="teaching",1,0)</f>
        <v>1</v>
      </c>
      <c r="AN327" s="8">
        <f ca="1">IF(Table2[[#This Row],[Column4]]="health",1,0)</f>
        <v>0</v>
      </c>
      <c r="AO327" s="8">
        <f ca="1">IF(Table2[[#This Row],[Column4]]="agriculture",1,0)</f>
        <v>0</v>
      </c>
      <c r="AP327" s="8">
        <f ca="1">IF(Table2[[#This Row],[Column4]]="IT",1,0)</f>
        <v>0</v>
      </c>
      <c r="AQ327" s="8">
        <f ca="1">IF(Table2[[#This Row],[Column4]]="construction",1,0)</f>
        <v>0</v>
      </c>
      <c r="AR327" s="8">
        <f ca="1">IF(Table2[[#This Row],[Column4]]="General work",1,0)</f>
        <v>0</v>
      </c>
      <c r="AS327" s="9"/>
      <c r="AU327" s="17">
        <f ca="1">Table2[[#This Row],[Column20]]/Table2[[#This Row],[Column8]]</f>
        <v>17766.442107116585</v>
      </c>
      <c r="AW327" s="19">
        <f ca="1">IF(Table2[[#This Row],[Column27]]&gt;$AX$7,1,0)</f>
        <v>1</v>
      </c>
      <c r="AY327" s="21">
        <f ca="1">Table2[[#This Row],[Column19]]/Table2[[#This Row],[Column18]]</f>
        <v>0.22650188112437797</v>
      </c>
      <c r="AZ327" s="7">
        <f t="shared" ca="1" si="89"/>
        <v>0</v>
      </c>
      <c r="BA327" s="8"/>
      <c r="BB327" s="7">
        <f ca="1">IF(Table2[[#This Row],[Column17]]="bihar",Table2[[#This Row],[Column15]],0)</f>
        <v>0</v>
      </c>
      <c r="BC327" s="8">
        <f ca="1">IF(Table2[[#This Row],[Column17]]="UP",Table2[[#This Row],[Column15]],0)</f>
        <v>0</v>
      </c>
      <c r="BD327" s="8">
        <f ca="1">IF(Table2[[#This Row],[Column17]]="maharashtra",Table2[[#This Row],[Column15]],0)</f>
        <v>0</v>
      </c>
      <c r="BE327" s="8">
        <f ca="1">IF(Table2[[#This Row],[Column17]]="telangana",Table2[[#This Row],[Column15]],0)</f>
        <v>0</v>
      </c>
      <c r="BF327" s="8">
        <f ca="1">IF(Table2[[#This Row],[Column17]]="delhi",Table2[[#This Row],[Column15]],0)</f>
        <v>0</v>
      </c>
      <c r="BG327" s="8">
        <f ca="1">IF(Table2[[#This Row],[Column17]]="goa",Table2[[#This Row],[Column15]],0)</f>
        <v>0</v>
      </c>
      <c r="BH327" s="8">
        <f ca="1">IF(Table2[[#This Row],[Column17]]="kolkata",Table2[[#This Row],[Column15]],0)</f>
        <v>83588</v>
      </c>
      <c r="BI327" s="8">
        <f ca="1">IF(Table2[[#This Row],[Column17]]="patna",Table2[[#This Row],[Column15]],0)</f>
        <v>0</v>
      </c>
      <c r="BJ327" s="8">
        <f ca="1">IF(Table2[[#This Row],[Column17]]="simultala",Table2[[#This Row],[Column15]],0)</f>
        <v>0</v>
      </c>
      <c r="BK327" s="8">
        <f ca="1">IF(Table2[[#This Row],[Column17]]="panji",Table2[[#This Row],[Column15]],0)</f>
        <v>0</v>
      </c>
      <c r="BL327" s="8">
        <f ca="1">IF(Table2[[#This Row],[Column17]]="bangalore",Table2[[#This Row],[Column15]],0)</f>
        <v>0</v>
      </c>
      <c r="BM327" s="8">
        <f ca="1">IF(Table2[[#This Row],[Column17]]="florida",Table2[[#This Row],[Column15]],0)</f>
        <v>0</v>
      </c>
      <c r="BN327" s="8">
        <f ca="1">IF(Table2[[#This Row],[Column17]]="valmikinagar",Table2[[#This Row],[Column15]],0)</f>
        <v>0</v>
      </c>
      <c r="BO327" s="9">
        <f ca="1">IF(Table2[[#This Row],[Column17]]="gopalganj",Table2[[#This Row],[Column15]],0)</f>
        <v>0</v>
      </c>
      <c r="BP327" s="7">
        <f ca="1">IF(Table2[[#This Row],[Column4]]="teaching",Table2[[#This Row],[Column15]],0)</f>
        <v>83588</v>
      </c>
      <c r="BQ327" s="8">
        <f ca="1">IF(Table2[[#This Row],[Column4]]="health",Table2[[#This Row],[Column15]],0)</f>
        <v>0</v>
      </c>
      <c r="BR327" s="8">
        <f ca="1">IF(Table2[[#This Row],[Column4]]="agriculture",Table2[[#This Row],[Column15]],0)</f>
        <v>0</v>
      </c>
      <c r="BS327" s="8">
        <f ca="1">IF(Table2[[#This Row],[Column4]]="IT",Table2[[#This Row],[Column15]],0)</f>
        <v>0</v>
      </c>
      <c r="BT327" s="8">
        <f ca="1">IF(Table2[[#This Row],[Column4]]="construction",Table2[[#This Row],[Column15]],0)</f>
        <v>0</v>
      </c>
      <c r="BU327" s="9">
        <f ca="1">IF(Table2[[#This Row],[Column4]]="General work",Table2[[#This Row],[Column15]],0)</f>
        <v>0</v>
      </c>
      <c r="BV327" s="19">
        <f ca="1">IF(Table2[[#This Row],[Column27]]&gt;Table2[[#This Row],[Column15]],1,0)</f>
        <v>1</v>
      </c>
      <c r="CC327" s="19">
        <f ca="1">IF(Table2[[#This Row],[Column28]]&gt;$CD$6,Table2[[#This Row],[Column2]],0)</f>
        <v>32</v>
      </c>
    </row>
    <row r="328" spans="2:81" x14ac:dyDescent="0.35">
      <c r="B328">
        <f t="shared" ca="1" si="97"/>
        <v>1</v>
      </c>
      <c r="C328" t="str">
        <f ca="1">IF(B327=1,"men","women")</f>
        <v>men</v>
      </c>
      <c r="D328">
        <f t="shared" ref="D328:D391" ca="1" si="99">RANDBETWEEN(25,45)</f>
        <v>42</v>
      </c>
      <c r="E328">
        <f t="shared" ref="E328:E391" ca="1" si="100">RANDBETWEEN(1,6)</f>
        <v>5</v>
      </c>
      <c r="F328" t="str">
        <f ca="1">VLOOKUP(E328,$K$4:$L$10,2)</f>
        <v>General work</v>
      </c>
      <c r="G328">
        <f t="shared" ref="G328:G391" ca="1" si="101">RANDBETWEEN(1,5)</f>
        <v>4</v>
      </c>
      <c r="H328" t="str">
        <f ca="1">VLOOKUP(G328,$N$4:$O$9,2)</f>
        <v>technical</v>
      </c>
      <c r="I328">
        <f t="shared" ref="I328:I391" ca="1" si="102">RANDBETWEEN(0,4)</f>
        <v>3</v>
      </c>
      <c r="J328">
        <f t="shared" ca="1" si="98"/>
        <v>2</v>
      </c>
      <c r="Q328">
        <f t="shared" ref="Q328:Q391" ca="1" si="103">RANDBETWEEN(25000,90000)</f>
        <v>60858</v>
      </c>
      <c r="R328">
        <f t="shared" ref="R328:R391" ca="1" si="104">RANDBETWEEN(1,14)</f>
        <v>8</v>
      </c>
      <c r="S328" t="str">
        <f ca="1">VLOOKUP(R328,$Y$7:$Z$20,2)</f>
        <v>patna</v>
      </c>
      <c r="T328">
        <f t="shared" ca="1" si="90"/>
        <v>182574</v>
      </c>
      <c r="U328">
        <f t="shared" ref="U328:U391" ca="1" si="105">RAND()*T328</f>
        <v>49911.540484348341</v>
      </c>
      <c r="V328">
        <f t="shared" ca="1" si="91"/>
        <v>47044.063606094191</v>
      </c>
      <c r="W328">
        <f t="shared" ref="W328:W391" ca="1" si="106">RANDBETWEEN(0,V328)</f>
        <v>34859</v>
      </c>
      <c r="X328">
        <f t="shared" ca="1" si="92"/>
        <v>57824.940819475865</v>
      </c>
      <c r="AA328">
        <f t="shared" ca="1" si="93"/>
        <v>47594.521654062279</v>
      </c>
      <c r="AB328">
        <f t="shared" ca="1" si="94"/>
        <v>277212.58526015648</v>
      </c>
      <c r="AC328">
        <f t="shared" ca="1" si="95"/>
        <v>142595.4813038242</v>
      </c>
      <c r="AD328">
        <f t="shared" ca="1" si="96"/>
        <v>134617.10395633228</v>
      </c>
      <c r="AF328" s="7">
        <f ca="1">IF(Table2[[#This Row],[Column1]]="men",1,0)</f>
        <v>1</v>
      </c>
      <c r="AG328" s="8">
        <f ca="1">IF(Table2[[#This Row],[Column1]]="women",1,0)</f>
        <v>0</v>
      </c>
      <c r="AH328" s="8"/>
      <c r="AI328" s="8"/>
      <c r="AJ328" s="9"/>
      <c r="AM328" s="7">
        <f ca="1">IF(Table2[[#This Row],[Column4]]="teaching",1,0)</f>
        <v>0</v>
      </c>
      <c r="AN328" s="8">
        <f ca="1">IF(Table2[[#This Row],[Column4]]="health",1,0)</f>
        <v>0</v>
      </c>
      <c r="AO328" s="8">
        <f ca="1">IF(Table2[[#This Row],[Column4]]="agriculture",1,0)</f>
        <v>0</v>
      </c>
      <c r="AP328" s="8">
        <f ca="1">IF(Table2[[#This Row],[Column4]]="IT",1,0)</f>
        <v>0</v>
      </c>
      <c r="AQ328" s="8">
        <f ca="1">IF(Table2[[#This Row],[Column4]]="construction",1,0)</f>
        <v>0</v>
      </c>
      <c r="AR328" s="8">
        <f ca="1">IF(Table2[[#This Row],[Column4]]="General work",1,0)</f>
        <v>1</v>
      </c>
      <c r="AS328" s="9"/>
      <c r="AU328" s="17">
        <f ca="1">Table2[[#This Row],[Column20]]/Table2[[#This Row],[Column8]]</f>
        <v>23522.031803047095</v>
      </c>
      <c r="AW328" s="19">
        <f ca="1">IF(Table2[[#This Row],[Column27]]&gt;$AX$7,1,0)</f>
        <v>1</v>
      </c>
      <c r="AY328" s="21">
        <f ca="1">Table2[[#This Row],[Column19]]/Table2[[#This Row],[Column18]]</f>
        <v>0.27337704429079901</v>
      </c>
      <c r="AZ328" s="7">
        <f t="shared" ref="AZ328:AZ391" ca="1" si="107">IF(AY328&lt;$BA$6,1,0)</f>
        <v>0</v>
      </c>
      <c r="BA328" s="8"/>
      <c r="BB328" s="7">
        <f ca="1">IF(Table2[[#This Row],[Column17]]="bihar",Table2[[#This Row],[Column15]],0)</f>
        <v>0</v>
      </c>
      <c r="BC328" s="8">
        <f ca="1">IF(Table2[[#This Row],[Column17]]="UP",Table2[[#This Row],[Column15]],0)</f>
        <v>0</v>
      </c>
      <c r="BD328" s="8">
        <f ca="1">IF(Table2[[#This Row],[Column17]]="maharashtra",Table2[[#This Row],[Column15]],0)</f>
        <v>0</v>
      </c>
      <c r="BE328" s="8">
        <f ca="1">IF(Table2[[#This Row],[Column17]]="telangana",Table2[[#This Row],[Column15]],0)</f>
        <v>0</v>
      </c>
      <c r="BF328" s="8">
        <f ca="1">IF(Table2[[#This Row],[Column17]]="delhi",Table2[[#This Row],[Column15]],0)</f>
        <v>0</v>
      </c>
      <c r="BG328" s="8">
        <f ca="1">IF(Table2[[#This Row],[Column17]]="goa",Table2[[#This Row],[Column15]],0)</f>
        <v>0</v>
      </c>
      <c r="BH328" s="8">
        <f ca="1">IF(Table2[[#This Row],[Column17]]="kolkata",Table2[[#This Row],[Column15]],0)</f>
        <v>0</v>
      </c>
      <c r="BI328" s="8">
        <f ca="1">IF(Table2[[#This Row],[Column17]]="patna",Table2[[#This Row],[Column15]],0)</f>
        <v>60858</v>
      </c>
      <c r="BJ328" s="8">
        <f ca="1">IF(Table2[[#This Row],[Column17]]="simultala",Table2[[#This Row],[Column15]],0)</f>
        <v>0</v>
      </c>
      <c r="BK328" s="8">
        <f ca="1">IF(Table2[[#This Row],[Column17]]="panji",Table2[[#This Row],[Column15]],0)</f>
        <v>0</v>
      </c>
      <c r="BL328" s="8">
        <f ca="1">IF(Table2[[#This Row],[Column17]]="bangalore",Table2[[#This Row],[Column15]],0)</f>
        <v>0</v>
      </c>
      <c r="BM328" s="8">
        <f ca="1">IF(Table2[[#This Row],[Column17]]="florida",Table2[[#This Row],[Column15]],0)</f>
        <v>0</v>
      </c>
      <c r="BN328" s="8">
        <f ca="1">IF(Table2[[#This Row],[Column17]]="valmikinagar",Table2[[#This Row],[Column15]],0)</f>
        <v>0</v>
      </c>
      <c r="BO328" s="9">
        <f ca="1">IF(Table2[[#This Row],[Column17]]="gopalganj",Table2[[#This Row],[Column15]],0)</f>
        <v>0</v>
      </c>
      <c r="BP328" s="7">
        <f ca="1">IF(Table2[[#This Row],[Column4]]="teaching",Table2[[#This Row],[Column15]],0)</f>
        <v>0</v>
      </c>
      <c r="BQ328" s="8">
        <f ca="1">IF(Table2[[#This Row],[Column4]]="health",Table2[[#This Row],[Column15]],0)</f>
        <v>0</v>
      </c>
      <c r="BR328" s="8">
        <f ca="1">IF(Table2[[#This Row],[Column4]]="agriculture",Table2[[#This Row],[Column15]],0)</f>
        <v>0</v>
      </c>
      <c r="BS328" s="8">
        <f ca="1">IF(Table2[[#This Row],[Column4]]="IT",Table2[[#This Row],[Column15]],0)</f>
        <v>0</v>
      </c>
      <c r="BT328" s="8">
        <f ca="1">IF(Table2[[#This Row],[Column4]]="construction",Table2[[#This Row],[Column15]],0)</f>
        <v>0</v>
      </c>
      <c r="BU328" s="9">
        <f ca="1">IF(Table2[[#This Row],[Column4]]="General work",Table2[[#This Row],[Column15]],0)</f>
        <v>60858</v>
      </c>
      <c r="BV328" s="19">
        <f ca="1">IF(Table2[[#This Row],[Column27]]&gt;Table2[[#This Row],[Column15]],1,0)</f>
        <v>1</v>
      </c>
      <c r="CC328" s="19">
        <f ca="1">IF(Table2[[#This Row],[Column28]]&gt;$CD$6,Table2[[#This Row],[Column2]],0)</f>
        <v>42</v>
      </c>
    </row>
    <row r="329" spans="2:81" x14ac:dyDescent="0.35">
      <c r="B329">
        <f t="shared" ca="1" si="97"/>
        <v>1</v>
      </c>
      <c r="C329" t="str">
        <f ca="1">IF(B328=1,"men","women")</f>
        <v>men</v>
      </c>
      <c r="D329">
        <f t="shared" ca="1" si="99"/>
        <v>31</v>
      </c>
      <c r="E329">
        <f t="shared" ca="1" si="100"/>
        <v>6</v>
      </c>
      <c r="F329" t="str">
        <f ca="1">VLOOKUP(E329,$K$4:$L$10,2)</f>
        <v>agriculture</v>
      </c>
      <c r="G329">
        <f t="shared" ca="1" si="101"/>
        <v>4</v>
      </c>
      <c r="H329" t="str">
        <f ca="1">VLOOKUP(G329,$N$4:$O$9,2)</f>
        <v>technical</v>
      </c>
      <c r="I329">
        <f t="shared" ca="1" si="102"/>
        <v>2</v>
      </c>
      <c r="J329">
        <f t="shared" ca="1" si="98"/>
        <v>1</v>
      </c>
      <c r="Q329">
        <f t="shared" ca="1" si="103"/>
        <v>84083</v>
      </c>
      <c r="R329">
        <f t="shared" ca="1" si="104"/>
        <v>6</v>
      </c>
      <c r="S329" t="str">
        <f ca="1">VLOOKUP(R329,$Y$7:$Z$20,2)</f>
        <v>goa</v>
      </c>
      <c r="T329">
        <f t="shared" ca="1" si="90"/>
        <v>420415</v>
      </c>
      <c r="U329">
        <f t="shared" ca="1" si="105"/>
        <v>277459.13645455037</v>
      </c>
      <c r="V329">
        <f t="shared" ca="1" si="91"/>
        <v>67540.51621463956</v>
      </c>
      <c r="W329">
        <f t="shared" ca="1" si="106"/>
        <v>2536</v>
      </c>
      <c r="X329">
        <f t="shared" ca="1" si="92"/>
        <v>159252.86695186808</v>
      </c>
      <c r="AA329">
        <f t="shared" ca="1" si="93"/>
        <v>88251.828342749403</v>
      </c>
      <c r="AB329">
        <f t="shared" ca="1" si="94"/>
        <v>576207.34455738892</v>
      </c>
      <c r="AC329">
        <f t="shared" ca="1" si="95"/>
        <v>439248.00340641849</v>
      </c>
      <c r="AD329">
        <f t="shared" ca="1" si="96"/>
        <v>136959.34115097043</v>
      </c>
      <c r="AF329" s="7">
        <f ca="1">IF(Table2[[#This Row],[Column1]]="men",1,0)</f>
        <v>1</v>
      </c>
      <c r="AG329" s="8">
        <f ca="1">IF(Table2[[#This Row],[Column1]]="women",1,0)</f>
        <v>0</v>
      </c>
      <c r="AH329" s="8"/>
      <c r="AI329" s="8"/>
      <c r="AJ329" s="9"/>
      <c r="AM329" s="7">
        <f ca="1">IF(Table2[[#This Row],[Column4]]="teaching",1,0)</f>
        <v>0</v>
      </c>
      <c r="AN329" s="8">
        <f ca="1">IF(Table2[[#This Row],[Column4]]="health",1,0)</f>
        <v>0</v>
      </c>
      <c r="AO329" s="8">
        <f ca="1">IF(Table2[[#This Row],[Column4]]="agriculture",1,0)</f>
        <v>1</v>
      </c>
      <c r="AP329" s="8">
        <f ca="1">IF(Table2[[#This Row],[Column4]]="IT",1,0)</f>
        <v>0</v>
      </c>
      <c r="AQ329" s="8">
        <f ca="1">IF(Table2[[#This Row],[Column4]]="construction",1,0)</f>
        <v>0</v>
      </c>
      <c r="AR329" s="8">
        <f ca="1">IF(Table2[[#This Row],[Column4]]="General work",1,0)</f>
        <v>0</v>
      </c>
      <c r="AS329" s="9"/>
      <c r="AU329" s="17">
        <f ca="1">Table2[[#This Row],[Column20]]/Table2[[#This Row],[Column8]]</f>
        <v>67540.51621463956</v>
      </c>
      <c r="AW329" s="19">
        <f ca="1">IF(Table2[[#This Row],[Column27]]&gt;$AX$7,1,0)</f>
        <v>1</v>
      </c>
      <c r="AY329" s="21">
        <f ca="1">Table2[[#This Row],[Column19]]/Table2[[#This Row],[Column18]]</f>
        <v>0.65996488339985582</v>
      </c>
      <c r="AZ329" s="7">
        <f t="shared" ca="1" si="107"/>
        <v>0</v>
      </c>
      <c r="BA329" s="8"/>
      <c r="BB329" s="7">
        <f ca="1">IF(Table2[[#This Row],[Column17]]="bihar",Table2[[#This Row],[Column15]],0)</f>
        <v>0</v>
      </c>
      <c r="BC329" s="8">
        <f ca="1">IF(Table2[[#This Row],[Column17]]="UP",Table2[[#This Row],[Column15]],0)</f>
        <v>0</v>
      </c>
      <c r="BD329" s="8">
        <f ca="1">IF(Table2[[#This Row],[Column17]]="maharashtra",Table2[[#This Row],[Column15]],0)</f>
        <v>0</v>
      </c>
      <c r="BE329" s="8">
        <f ca="1">IF(Table2[[#This Row],[Column17]]="telangana",Table2[[#This Row],[Column15]],0)</f>
        <v>0</v>
      </c>
      <c r="BF329" s="8">
        <f ca="1">IF(Table2[[#This Row],[Column17]]="delhi",Table2[[#This Row],[Column15]],0)</f>
        <v>0</v>
      </c>
      <c r="BG329" s="8">
        <f ca="1">IF(Table2[[#This Row],[Column17]]="goa",Table2[[#This Row],[Column15]],0)</f>
        <v>84083</v>
      </c>
      <c r="BH329" s="8">
        <f ca="1">IF(Table2[[#This Row],[Column17]]="kolkata",Table2[[#This Row],[Column15]],0)</f>
        <v>0</v>
      </c>
      <c r="BI329" s="8">
        <f ca="1">IF(Table2[[#This Row],[Column17]]="patna",Table2[[#This Row],[Column15]],0)</f>
        <v>0</v>
      </c>
      <c r="BJ329" s="8">
        <f ca="1">IF(Table2[[#This Row],[Column17]]="simultala",Table2[[#This Row],[Column15]],0)</f>
        <v>0</v>
      </c>
      <c r="BK329" s="8">
        <f ca="1">IF(Table2[[#This Row],[Column17]]="panji",Table2[[#This Row],[Column15]],0)</f>
        <v>0</v>
      </c>
      <c r="BL329" s="8">
        <f ca="1">IF(Table2[[#This Row],[Column17]]="bangalore",Table2[[#This Row],[Column15]],0)</f>
        <v>0</v>
      </c>
      <c r="BM329" s="8">
        <f ca="1">IF(Table2[[#This Row],[Column17]]="florida",Table2[[#This Row],[Column15]],0)</f>
        <v>0</v>
      </c>
      <c r="BN329" s="8">
        <f ca="1">IF(Table2[[#This Row],[Column17]]="valmikinagar",Table2[[#This Row],[Column15]],0)</f>
        <v>0</v>
      </c>
      <c r="BO329" s="9">
        <f ca="1">IF(Table2[[#This Row],[Column17]]="gopalganj",Table2[[#This Row],[Column15]],0)</f>
        <v>0</v>
      </c>
      <c r="BP329" s="7">
        <f ca="1">IF(Table2[[#This Row],[Column4]]="teaching",Table2[[#This Row],[Column15]],0)</f>
        <v>0</v>
      </c>
      <c r="BQ329" s="8">
        <f ca="1">IF(Table2[[#This Row],[Column4]]="health",Table2[[#This Row],[Column15]],0)</f>
        <v>0</v>
      </c>
      <c r="BR329" s="8">
        <f ca="1">IF(Table2[[#This Row],[Column4]]="agriculture",Table2[[#This Row],[Column15]],0)</f>
        <v>84083</v>
      </c>
      <c r="BS329" s="8">
        <f ca="1">IF(Table2[[#This Row],[Column4]]="IT",Table2[[#This Row],[Column15]],0)</f>
        <v>0</v>
      </c>
      <c r="BT329" s="8">
        <f ca="1">IF(Table2[[#This Row],[Column4]]="construction",Table2[[#This Row],[Column15]],0)</f>
        <v>0</v>
      </c>
      <c r="BU329" s="9">
        <f ca="1">IF(Table2[[#This Row],[Column4]]="General work",Table2[[#This Row],[Column15]],0)</f>
        <v>0</v>
      </c>
      <c r="BV329" s="19">
        <f ca="1">IF(Table2[[#This Row],[Column27]]&gt;Table2[[#This Row],[Column15]],1,0)</f>
        <v>1</v>
      </c>
      <c r="CC329" s="19">
        <f ca="1">IF(Table2[[#This Row],[Column28]]&gt;$CD$6,Table2[[#This Row],[Column2]],0)</f>
        <v>31</v>
      </c>
    </row>
    <row r="330" spans="2:81" x14ac:dyDescent="0.35">
      <c r="B330">
        <f t="shared" ca="1" si="97"/>
        <v>1</v>
      </c>
      <c r="C330" t="str">
        <f ca="1">IF(B329=1,"men","women")</f>
        <v>men</v>
      </c>
      <c r="D330">
        <f t="shared" ca="1" si="99"/>
        <v>29</v>
      </c>
      <c r="E330">
        <f t="shared" ca="1" si="100"/>
        <v>3</v>
      </c>
      <c r="F330" t="str">
        <f ca="1">VLOOKUP(E330,$K$4:$L$10,2)</f>
        <v>teaching</v>
      </c>
      <c r="G330">
        <f t="shared" ca="1" si="101"/>
        <v>2</v>
      </c>
      <c r="H330" t="str">
        <f ca="1">VLOOKUP(G330,$N$4:$O$9,2)</f>
        <v>college</v>
      </c>
      <c r="I330">
        <f t="shared" ca="1" si="102"/>
        <v>4</v>
      </c>
      <c r="J330">
        <f t="shared" ca="1" si="98"/>
        <v>3</v>
      </c>
      <c r="Q330">
        <f t="shared" ca="1" si="103"/>
        <v>57121</v>
      </c>
      <c r="R330">
        <f t="shared" ca="1" si="104"/>
        <v>14</v>
      </c>
      <c r="S330" t="str">
        <f ca="1">VLOOKUP(R330,$Y$7:$Z$20,2)</f>
        <v>gopalganj</v>
      </c>
      <c r="T330">
        <f t="shared" ca="1" si="90"/>
        <v>171363</v>
      </c>
      <c r="U330">
        <f t="shared" ca="1" si="105"/>
        <v>111924.0256857528</v>
      </c>
      <c r="V330">
        <f t="shared" ca="1" si="91"/>
        <v>58040.160307053993</v>
      </c>
      <c r="W330">
        <f t="shared" ca="1" si="106"/>
        <v>19204</v>
      </c>
      <c r="X330">
        <f t="shared" ca="1" si="92"/>
        <v>26099.765345860516</v>
      </c>
      <c r="AA330">
        <f t="shared" ca="1" si="93"/>
        <v>49139.651455516097</v>
      </c>
      <c r="AB330">
        <f t="shared" ca="1" si="94"/>
        <v>278542.81176257011</v>
      </c>
      <c r="AC330">
        <f t="shared" ca="1" si="95"/>
        <v>157227.79103161331</v>
      </c>
      <c r="AD330">
        <f t="shared" ca="1" si="96"/>
        <v>121315.02073095681</v>
      </c>
      <c r="AF330" s="7">
        <f ca="1">IF(Table2[[#This Row],[Column1]]="men",1,0)</f>
        <v>1</v>
      </c>
      <c r="AG330" s="8">
        <f ca="1">IF(Table2[[#This Row],[Column1]]="women",1,0)</f>
        <v>0</v>
      </c>
      <c r="AH330" s="8"/>
      <c r="AI330" s="8"/>
      <c r="AJ330" s="9"/>
      <c r="AM330" s="7">
        <f ca="1">IF(Table2[[#This Row],[Column4]]="teaching",1,0)</f>
        <v>1</v>
      </c>
      <c r="AN330" s="8">
        <f ca="1">IF(Table2[[#This Row],[Column4]]="health",1,0)</f>
        <v>0</v>
      </c>
      <c r="AO330" s="8">
        <f ca="1">IF(Table2[[#This Row],[Column4]]="agriculture",1,0)</f>
        <v>0</v>
      </c>
      <c r="AP330" s="8">
        <f ca="1">IF(Table2[[#This Row],[Column4]]="IT",1,0)</f>
        <v>0</v>
      </c>
      <c r="AQ330" s="8">
        <f ca="1">IF(Table2[[#This Row],[Column4]]="construction",1,0)</f>
        <v>0</v>
      </c>
      <c r="AR330" s="8">
        <f ca="1">IF(Table2[[#This Row],[Column4]]="General work",1,0)</f>
        <v>0</v>
      </c>
      <c r="AS330" s="9"/>
      <c r="AU330" s="17">
        <f ca="1">Table2[[#This Row],[Column20]]/Table2[[#This Row],[Column8]]</f>
        <v>19346.72010235133</v>
      </c>
      <c r="AW330" s="19">
        <f ca="1">IF(Table2[[#This Row],[Column27]]&gt;$AX$7,1,0)</f>
        <v>1</v>
      </c>
      <c r="AY330" s="21">
        <f ca="1">Table2[[#This Row],[Column19]]/Table2[[#This Row],[Column18]]</f>
        <v>0.65313997587432993</v>
      </c>
      <c r="AZ330" s="7">
        <f t="shared" ca="1" si="107"/>
        <v>0</v>
      </c>
      <c r="BA330" s="8"/>
      <c r="BB330" s="7">
        <f ca="1">IF(Table2[[#This Row],[Column17]]="bihar",Table2[[#This Row],[Column15]],0)</f>
        <v>0</v>
      </c>
      <c r="BC330" s="8">
        <f ca="1">IF(Table2[[#This Row],[Column17]]="UP",Table2[[#This Row],[Column15]],0)</f>
        <v>0</v>
      </c>
      <c r="BD330" s="8">
        <f ca="1">IF(Table2[[#This Row],[Column17]]="maharashtra",Table2[[#This Row],[Column15]],0)</f>
        <v>0</v>
      </c>
      <c r="BE330" s="8">
        <f ca="1">IF(Table2[[#This Row],[Column17]]="telangana",Table2[[#This Row],[Column15]],0)</f>
        <v>0</v>
      </c>
      <c r="BF330" s="8">
        <f ca="1">IF(Table2[[#This Row],[Column17]]="delhi",Table2[[#This Row],[Column15]],0)</f>
        <v>0</v>
      </c>
      <c r="BG330" s="8">
        <f ca="1">IF(Table2[[#This Row],[Column17]]="goa",Table2[[#This Row],[Column15]],0)</f>
        <v>0</v>
      </c>
      <c r="BH330" s="8">
        <f ca="1">IF(Table2[[#This Row],[Column17]]="kolkata",Table2[[#This Row],[Column15]],0)</f>
        <v>0</v>
      </c>
      <c r="BI330" s="8">
        <f ca="1">IF(Table2[[#This Row],[Column17]]="patna",Table2[[#This Row],[Column15]],0)</f>
        <v>0</v>
      </c>
      <c r="BJ330" s="8">
        <f ca="1">IF(Table2[[#This Row],[Column17]]="simultala",Table2[[#This Row],[Column15]],0)</f>
        <v>0</v>
      </c>
      <c r="BK330" s="8">
        <f ca="1">IF(Table2[[#This Row],[Column17]]="panji",Table2[[#This Row],[Column15]],0)</f>
        <v>0</v>
      </c>
      <c r="BL330" s="8">
        <f ca="1">IF(Table2[[#This Row],[Column17]]="bangalore",Table2[[#This Row],[Column15]],0)</f>
        <v>0</v>
      </c>
      <c r="BM330" s="8">
        <f ca="1">IF(Table2[[#This Row],[Column17]]="florida",Table2[[#This Row],[Column15]],0)</f>
        <v>0</v>
      </c>
      <c r="BN330" s="8">
        <f ca="1">IF(Table2[[#This Row],[Column17]]="valmikinagar",Table2[[#This Row],[Column15]],0)</f>
        <v>0</v>
      </c>
      <c r="BO330" s="9">
        <f ca="1">IF(Table2[[#This Row],[Column17]]="gopalganj",Table2[[#This Row],[Column15]],0)</f>
        <v>57121</v>
      </c>
      <c r="BP330" s="7">
        <f ca="1">IF(Table2[[#This Row],[Column4]]="teaching",Table2[[#This Row],[Column15]],0)</f>
        <v>57121</v>
      </c>
      <c r="BQ330" s="8">
        <f ca="1">IF(Table2[[#This Row],[Column4]]="health",Table2[[#This Row],[Column15]],0)</f>
        <v>0</v>
      </c>
      <c r="BR330" s="8">
        <f ca="1">IF(Table2[[#This Row],[Column4]]="agriculture",Table2[[#This Row],[Column15]],0)</f>
        <v>0</v>
      </c>
      <c r="BS330" s="8">
        <f ca="1">IF(Table2[[#This Row],[Column4]]="IT",Table2[[#This Row],[Column15]],0)</f>
        <v>0</v>
      </c>
      <c r="BT330" s="8">
        <f ca="1">IF(Table2[[#This Row],[Column4]]="construction",Table2[[#This Row],[Column15]],0)</f>
        <v>0</v>
      </c>
      <c r="BU330" s="9">
        <f ca="1">IF(Table2[[#This Row],[Column4]]="General work",Table2[[#This Row],[Column15]],0)</f>
        <v>0</v>
      </c>
      <c r="BV330" s="19">
        <f ca="1">IF(Table2[[#This Row],[Column27]]&gt;Table2[[#This Row],[Column15]],1,0)</f>
        <v>1</v>
      </c>
      <c r="CC330" s="19">
        <f ca="1">IF(Table2[[#This Row],[Column28]]&gt;$CD$6,Table2[[#This Row],[Column2]],0)</f>
        <v>29</v>
      </c>
    </row>
    <row r="331" spans="2:81" x14ac:dyDescent="0.35">
      <c r="B331">
        <f t="shared" ca="1" si="97"/>
        <v>2</v>
      </c>
      <c r="C331" t="str">
        <f ca="1">IF(B330=1,"men","women")</f>
        <v>men</v>
      </c>
      <c r="D331">
        <f t="shared" ca="1" si="99"/>
        <v>34</v>
      </c>
      <c r="E331">
        <f t="shared" ca="1" si="100"/>
        <v>3</v>
      </c>
      <c r="F331" t="str">
        <f ca="1">VLOOKUP(E331,$K$4:$L$10,2)</f>
        <v>teaching</v>
      </c>
      <c r="G331">
        <f t="shared" ca="1" si="101"/>
        <v>2</v>
      </c>
      <c r="H331" t="str">
        <f ca="1">VLOOKUP(G331,$N$4:$O$9,2)</f>
        <v>college</v>
      </c>
      <c r="I331">
        <f t="shared" ca="1" si="102"/>
        <v>4</v>
      </c>
      <c r="J331">
        <f t="shared" ca="1" si="98"/>
        <v>3</v>
      </c>
      <c r="Q331">
        <f t="shared" ca="1" si="103"/>
        <v>34507</v>
      </c>
      <c r="R331">
        <f t="shared" ca="1" si="104"/>
        <v>14</v>
      </c>
      <c r="S331" t="str">
        <f ca="1">VLOOKUP(R331,$Y$7:$Z$20,2)</f>
        <v>gopalganj</v>
      </c>
      <c r="T331">
        <f t="shared" ca="1" si="90"/>
        <v>207042</v>
      </c>
      <c r="U331">
        <f t="shared" ca="1" si="105"/>
        <v>144927.64730974881</v>
      </c>
      <c r="V331">
        <f t="shared" ca="1" si="91"/>
        <v>51605.053999230753</v>
      </c>
      <c r="W331">
        <f t="shared" ca="1" si="106"/>
        <v>15677</v>
      </c>
      <c r="X331">
        <f t="shared" ca="1" si="92"/>
        <v>61963.090062046744</v>
      </c>
      <c r="AA331">
        <f t="shared" ca="1" si="93"/>
        <v>21444.450091762697</v>
      </c>
      <c r="AB331">
        <f t="shared" ca="1" si="94"/>
        <v>280091.50409099343</v>
      </c>
      <c r="AC331">
        <f t="shared" ca="1" si="95"/>
        <v>222567.73737179555</v>
      </c>
      <c r="AD331">
        <f t="shared" ca="1" si="96"/>
        <v>57523.766719197884</v>
      </c>
      <c r="AF331" s="7">
        <f ca="1">IF(Table2[[#This Row],[Column1]]="men",1,0)</f>
        <v>1</v>
      </c>
      <c r="AG331" s="8">
        <f ca="1">IF(Table2[[#This Row],[Column1]]="women",1,0)</f>
        <v>0</v>
      </c>
      <c r="AH331" s="8"/>
      <c r="AI331" s="8"/>
      <c r="AJ331" s="9"/>
      <c r="AM331" s="7">
        <f ca="1">IF(Table2[[#This Row],[Column4]]="teaching",1,0)</f>
        <v>1</v>
      </c>
      <c r="AN331" s="8">
        <f ca="1">IF(Table2[[#This Row],[Column4]]="health",1,0)</f>
        <v>0</v>
      </c>
      <c r="AO331" s="8">
        <f ca="1">IF(Table2[[#This Row],[Column4]]="agriculture",1,0)</f>
        <v>0</v>
      </c>
      <c r="AP331" s="8">
        <f ca="1">IF(Table2[[#This Row],[Column4]]="IT",1,0)</f>
        <v>0</v>
      </c>
      <c r="AQ331" s="8">
        <f ca="1">IF(Table2[[#This Row],[Column4]]="construction",1,0)</f>
        <v>0</v>
      </c>
      <c r="AR331" s="8">
        <f ca="1">IF(Table2[[#This Row],[Column4]]="General work",1,0)</f>
        <v>0</v>
      </c>
      <c r="AS331" s="9"/>
      <c r="AU331" s="17">
        <f ca="1">Table2[[#This Row],[Column20]]/Table2[[#This Row],[Column8]]</f>
        <v>17201.684666410252</v>
      </c>
      <c r="AW331" s="19">
        <f ca="1">IF(Table2[[#This Row],[Column27]]&gt;$AX$7,1,0)</f>
        <v>1</v>
      </c>
      <c r="AY331" s="21">
        <f ca="1">Table2[[#This Row],[Column19]]/Table2[[#This Row],[Column18]]</f>
        <v>0.69999153461495156</v>
      </c>
      <c r="AZ331" s="7">
        <f t="shared" ca="1" si="107"/>
        <v>0</v>
      </c>
      <c r="BA331" s="8"/>
      <c r="BB331" s="7">
        <f ca="1">IF(Table2[[#This Row],[Column17]]="bihar",Table2[[#This Row],[Column15]],0)</f>
        <v>0</v>
      </c>
      <c r="BC331" s="8">
        <f ca="1">IF(Table2[[#This Row],[Column17]]="UP",Table2[[#This Row],[Column15]],0)</f>
        <v>0</v>
      </c>
      <c r="BD331" s="8">
        <f ca="1">IF(Table2[[#This Row],[Column17]]="maharashtra",Table2[[#This Row],[Column15]],0)</f>
        <v>0</v>
      </c>
      <c r="BE331" s="8">
        <f ca="1">IF(Table2[[#This Row],[Column17]]="telangana",Table2[[#This Row],[Column15]],0)</f>
        <v>0</v>
      </c>
      <c r="BF331" s="8">
        <f ca="1">IF(Table2[[#This Row],[Column17]]="delhi",Table2[[#This Row],[Column15]],0)</f>
        <v>0</v>
      </c>
      <c r="BG331" s="8">
        <f ca="1">IF(Table2[[#This Row],[Column17]]="goa",Table2[[#This Row],[Column15]],0)</f>
        <v>0</v>
      </c>
      <c r="BH331" s="8">
        <f ca="1">IF(Table2[[#This Row],[Column17]]="kolkata",Table2[[#This Row],[Column15]],0)</f>
        <v>0</v>
      </c>
      <c r="BI331" s="8">
        <f ca="1">IF(Table2[[#This Row],[Column17]]="patna",Table2[[#This Row],[Column15]],0)</f>
        <v>0</v>
      </c>
      <c r="BJ331" s="8">
        <f ca="1">IF(Table2[[#This Row],[Column17]]="simultala",Table2[[#This Row],[Column15]],0)</f>
        <v>0</v>
      </c>
      <c r="BK331" s="8">
        <f ca="1">IF(Table2[[#This Row],[Column17]]="panji",Table2[[#This Row],[Column15]],0)</f>
        <v>0</v>
      </c>
      <c r="BL331" s="8">
        <f ca="1">IF(Table2[[#This Row],[Column17]]="bangalore",Table2[[#This Row],[Column15]],0)</f>
        <v>0</v>
      </c>
      <c r="BM331" s="8">
        <f ca="1">IF(Table2[[#This Row],[Column17]]="florida",Table2[[#This Row],[Column15]],0)</f>
        <v>0</v>
      </c>
      <c r="BN331" s="8">
        <f ca="1">IF(Table2[[#This Row],[Column17]]="valmikinagar",Table2[[#This Row],[Column15]],0)</f>
        <v>0</v>
      </c>
      <c r="BO331" s="9">
        <f ca="1">IF(Table2[[#This Row],[Column17]]="gopalganj",Table2[[#This Row],[Column15]],0)</f>
        <v>34507</v>
      </c>
      <c r="BP331" s="7">
        <f ca="1">IF(Table2[[#This Row],[Column4]]="teaching",Table2[[#This Row],[Column15]],0)</f>
        <v>34507</v>
      </c>
      <c r="BQ331" s="8">
        <f ca="1">IF(Table2[[#This Row],[Column4]]="health",Table2[[#This Row],[Column15]],0)</f>
        <v>0</v>
      </c>
      <c r="BR331" s="8">
        <f ca="1">IF(Table2[[#This Row],[Column4]]="agriculture",Table2[[#This Row],[Column15]],0)</f>
        <v>0</v>
      </c>
      <c r="BS331" s="8">
        <f ca="1">IF(Table2[[#This Row],[Column4]]="IT",Table2[[#This Row],[Column15]],0)</f>
        <v>0</v>
      </c>
      <c r="BT331" s="8">
        <f ca="1">IF(Table2[[#This Row],[Column4]]="construction",Table2[[#This Row],[Column15]],0)</f>
        <v>0</v>
      </c>
      <c r="BU331" s="9">
        <f ca="1">IF(Table2[[#This Row],[Column4]]="General work",Table2[[#This Row],[Column15]],0)</f>
        <v>0</v>
      </c>
      <c r="BV331" s="19">
        <f ca="1">IF(Table2[[#This Row],[Column27]]&gt;Table2[[#This Row],[Column15]],1,0)</f>
        <v>1</v>
      </c>
      <c r="CC331" s="19">
        <f ca="1">IF(Table2[[#This Row],[Column28]]&gt;$CD$6,Table2[[#This Row],[Column2]],0)</f>
        <v>34</v>
      </c>
    </row>
    <row r="332" spans="2:81" x14ac:dyDescent="0.35">
      <c r="B332">
        <f t="shared" ca="1" si="97"/>
        <v>2</v>
      </c>
      <c r="C332" t="str">
        <f ca="1">IF(B331=1,"men","women")</f>
        <v>women</v>
      </c>
      <c r="D332">
        <f t="shared" ca="1" si="99"/>
        <v>31</v>
      </c>
      <c r="E332">
        <f t="shared" ca="1" si="100"/>
        <v>3</v>
      </c>
      <c r="F332" t="str">
        <f ca="1">VLOOKUP(E332,$K$4:$L$10,2)</f>
        <v>teaching</v>
      </c>
      <c r="G332">
        <f t="shared" ca="1" si="101"/>
        <v>2</v>
      </c>
      <c r="H332" t="str">
        <f ca="1">VLOOKUP(G332,$N$4:$O$9,2)</f>
        <v>college</v>
      </c>
      <c r="I332">
        <f t="shared" ca="1" si="102"/>
        <v>2</v>
      </c>
      <c r="J332">
        <f t="shared" ca="1" si="98"/>
        <v>3</v>
      </c>
      <c r="Q332">
        <f t="shared" ca="1" si="103"/>
        <v>79683</v>
      </c>
      <c r="R332">
        <f t="shared" ca="1" si="104"/>
        <v>6</v>
      </c>
      <c r="S332" t="str">
        <f ca="1">VLOOKUP(R332,$Y$7:$Z$20,2)</f>
        <v>goa</v>
      </c>
      <c r="T332">
        <f t="shared" ca="1" si="90"/>
        <v>398415</v>
      </c>
      <c r="U332">
        <f t="shared" ca="1" si="105"/>
        <v>80817.845517319991</v>
      </c>
      <c r="V332">
        <f t="shared" ca="1" si="91"/>
        <v>165462.42070171016</v>
      </c>
      <c r="W332">
        <f t="shared" ca="1" si="106"/>
        <v>149555</v>
      </c>
      <c r="X332">
        <f t="shared" ca="1" si="92"/>
        <v>117983.60472164741</v>
      </c>
      <c r="AA332">
        <f t="shared" ca="1" si="93"/>
        <v>69216.763525573871</v>
      </c>
      <c r="AB332">
        <f t="shared" ca="1" si="94"/>
        <v>633094.18422728404</v>
      </c>
      <c r="AC332">
        <f t="shared" ca="1" si="95"/>
        <v>348356.45023896737</v>
      </c>
      <c r="AD332">
        <f t="shared" ca="1" si="96"/>
        <v>284737.73398831667</v>
      </c>
      <c r="AF332" s="7">
        <f ca="1">IF(Table2[[#This Row],[Column1]]="men",1,0)</f>
        <v>0</v>
      </c>
      <c r="AG332" s="8">
        <f ca="1">IF(Table2[[#This Row],[Column1]]="women",1,0)</f>
        <v>1</v>
      </c>
      <c r="AH332" s="8"/>
      <c r="AI332" s="8"/>
      <c r="AJ332" s="9"/>
      <c r="AM332" s="7">
        <f ca="1">IF(Table2[[#This Row],[Column4]]="teaching",1,0)</f>
        <v>1</v>
      </c>
      <c r="AN332" s="8">
        <f ca="1">IF(Table2[[#This Row],[Column4]]="health",1,0)</f>
        <v>0</v>
      </c>
      <c r="AO332" s="8">
        <f ca="1">IF(Table2[[#This Row],[Column4]]="agriculture",1,0)</f>
        <v>0</v>
      </c>
      <c r="AP332" s="8">
        <f ca="1">IF(Table2[[#This Row],[Column4]]="IT",1,0)</f>
        <v>0</v>
      </c>
      <c r="AQ332" s="8">
        <f ca="1">IF(Table2[[#This Row],[Column4]]="construction",1,0)</f>
        <v>0</v>
      </c>
      <c r="AR332" s="8">
        <f ca="1">IF(Table2[[#This Row],[Column4]]="General work",1,0)</f>
        <v>0</v>
      </c>
      <c r="AS332" s="9"/>
      <c r="AU332" s="17">
        <f ca="1">Table2[[#This Row],[Column20]]/Table2[[#This Row],[Column8]]</f>
        <v>55154.140233903388</v>
      </c>
      <c r="AW332" s="19">
        <f ca="1">IF(Table2[[#This Row],[Column27]]&gt;$AX$7,1,0)</f>
        <v>1</v>
      </c>
      <c r="AY332" s="21">
        <f ca="1">Table2[[#This Row],[Column19]]/Table2[[#This Row],[Column18]]</f>
        <v>0.20284840058060061</v>
      </c>
      <c r="AZ332" s="7">
        <f t="shared" ca="1" si="107"/>
        <v>0</v>
      </c>
      <c r="BA332" s="8"/>
      <c r="BB332" s="7">
        <f ca="1">IF(Table2[[#This Row],[Column17]]="bihar",Table2[[#This Row],[Column15]],0)</f>
        <v>0</v>
      </c>
      <c r="BC332" s="8">
        <f ca="1">IF(Table2[[#This Row],[Column17]]="UP",Table2[[#This Row],[Column15]],0)</f>
        <v>0</v>
      </c>
      <c r="BD332" s="8">
        <f ca="1">IF(Table2[[#This Row],[Column17]]="maharashtra",Table2[[#This Row],[Column15]],0)</f>
        <v>0</v>
      </c>
      <c r="BE332" s="8">
        <f ca="1">IF(Table2[[#This Row],[Column17]]="telangana",Table2[[#This Row],[Column15]],0)</f>
        <v>0</v>
      </c>
      <c r="BF332" s="8">
        <f ca="1">IF(Table2[[#This Row],[Column17]]="delhi",Table2[[#This Row],[Column15]],0)</f>
        <v>0</v>
      </c>
      <c r="BG332" s="8">
        <f ca="1">IF(Table2[[#This Row],[Column17]]="goa",Table2[[#This Row],[Column15]],0)</f>
        <v>79683</v>
      </c>
      <c r="BH332" s="8">
        <f ca="1">IF(Table2[[#This Row],[Column17]]="kolkata",Table2[[#This Row],[Column15]],0)</f>
        <v>0</v>
      </c>
      <c r="BI332" s="8">
        <f ca="1">IF(Table2[[#This Row],[Column17]]="patna",Table2[[#This Row],[Column15]],0)</f>
        <v>0</v>
      </c>
      <c r="BJ332" s="8">
        <f ca="1">IF(Table2[[#This Row],[Column17]]="simultala",Table2[[#This Row],[Column15]],0)</f>
        <v>0</v>
      </c>
      <c r="BK332" s="8">
        <f ca="1">IF(Table2[[#This Row],[Column17]]="panji",Table2[[#This Row],[Column15]],0)</f>
        <v>0</v>
      </c>
      <c r="BL332" s="8">
        <f ca="1">IF(Table2[[#This Row],[Column17]]="bangalore",Table2[[#This Row],[Column15]],0)</f>
        <v>0</v>
      </c>
      <c r="BM332" s="8">
        <f ca="1">IF(Table2[[#This Row],[Column17]]="florida",Table2[[#This Row],[Column15]],0)</f>
        <v>0</v>
      </c>
      <c r="BN332" s="8">
        <f ca="1">IF(Table2[[#This Row],[Column17]]="valmikinagar",Table2[[#This Row],[Column15]],0)</f>
        <v>0</v>
      </c>
      <c r="BO332" s="9">
        <f ca="1">IF(Table2[[#This Row],[Column17]]="gopalganj",Table2[[#This Row],[Column15]],0)</f>
        <v>0</v>
      </c>
      <c r="BP332" s="7">
        <f ca="1">IF(Table2[[#This Row],[Column4]]="teaching",Table2[[#This Row],[Column15]],0)</f>
        <v>79683</v>
      </c>
      <c r="BQ332" s="8">
        <f ca="1">IF(Table2[[#This Row],[Column4]]="health",Table2[[#This Row],[Column15]],0)</f>
        <v>0</v>
      </c>
      <c r="BR332" s="8">
        <f ca="1">IF(Table2[[#This Row],[Column4]]="agriculture",Table2[[#This Row],[Column15]],0)</f>
        <v>0</v>
      </c>
      <c r="BS332" s="8">
        <f ca="1">IF(Table2[[#This Row],[Column4]]="IT",Table2[[#This Row],[Column15]],0)</f>
        <v>0</v>
      </c>
      <c r="BT332" s="8">
        <f ca="1">IF(Table2[[#This Row],[Column4]]="construction",Table2[[#This Row],[Column15]],0)</f>
        <v>0</v>
      </c>
      <c r="BU332" s="9">
        <f ca="1">IF(Table2[[#This Row],[Column4]]="General work",Table2[[#This Row],[Column15]],0)</f>
        <v>0</v>
      </c>
      <c r="BV332" s="19">
        <f ca="1">IF(Table2[[#This Row],[Column27]]&gt;Table2[[#This Row],[Column15]],1,0)</f>
        <v>1</v>
      </c>
      <c r="CC332" s="19">
        <f ca="1">IF(Table2[[#This Row],[Column28]]&gt;$CD$6,Table2[[#This Row],[Column2]],0)</f>
        <v>31</v>
      </c>
    </row>
    <row r="333" spans="2:81" x14ac:dyDescent="0.35">
      <c r="B333">
        <f t="shared" ca="1" si="97"/>
        <v>1</v>
      </c>
      <c r="C333" t="str">
        <f ca="1">IF(B332=1,"men","women")</f>
        <v>women</v>
      </c>
      <c r="D333">
        <f t="shared" ca="1" si="99"/>
        <v>36</v>
      </c>
      <c r="E333">
        <f t="shared" ca="1" si="100"/>
        <v>5</v>
      </c>
      <c r="F333" t="str">
        <f ca="1">VLOOKUP(E333,$K$4:$L$10,2)</f>
        <v>General work</v>
      </c>
      <c r="G333">
        <f t="shared" ca="1" si="101"/>
        <v>3</v>
      </c>
      <c r="H333" t="str">
        <f ca="1">VLOOKUP(G333,$N$4:$O$9,2)</f>
        <v>university</v>
      </c>
      <c r="I333">
        <f t="shared" ca="1" si="102"/>
        <v>3</v>
      </c>
      <c r="J333">
        <f t="shared" ca="1" si="98"/>
        <v>3</v>
      </c>
      <c r="Q333">
        <f t="shared" ca="1" si="103"/>
        <v>54788</v>
      </c>
      <c r="R333">
        <f t="shared" ca="1" si="104"/>
        <v>5</v>
      </c>
      <c r="S333" t="str">
        <f ca="1">VLOOKUP(R333,$Y$7:$Z$20,2)</f>
        <v>delhi</v>
      </c>
      <c r="T333">
        <f t="shared" ca="1" si="90"/>
        <v>219152</v>
      </c>
      <c r="U333">
        <f t="shared" ca="1" si="105"/>
        <v>70514.982827015483</v>
      </c>
      <c r="V333">
        <f t="shared" ca="1" si="91"/>
        <v>53383.052558289317</v>
      </c>
      <c r="W333">
        <f t="shared" ca="1" si="106"/>
        <v>45826</v>
      </c>
      <c r="X333">
        <f t="shared" ca="1" si="92"/>
        <v>53521.86978785292</v>
      </c>
      <c r="AA333">
        <f t="shared" ca="1" si="93"/>
        <v>11974.03925398472</v>
      </c>
      <c r="AB333">
        <f t="shared" ca="1" si="94"/>
        <v>284509.09181227401</v>
      </c>
      <c r="AC333">
        <f t="shared" ca="1" si="95"/>
        <v>169862.8526148684</v>
      </c>
      <c r="AD333">
        <f t="shared" ca="1" si="96"/>
        <v>114646.23919740561</v>
      </c>
      <c r="AF333" s="7">
        <f ca="1">IF(Table2[[#This Row],[Column1]]="men",1,0)</f>
        <v>0</v>
      </c>
      <c r="AG333" s="8">
        <f ca="1">IF(Table2[[#This Row],[Column1]]="women",1,0)</f>
        <v>1</v>
      </c>
      <c r="AH333" s="8"/>
      <c r="AI333" s="8"/>
      <c r="AJ333" s="9"/>
      <c r="AM333" s="7">
        <f ca="1">IF(Table2[[#This Row],[Column4]]="teaching",1,0)</f>
        <v>0</v>
      </c>
      <c r="AN333" s="8">
        <f ca="1">IF(Table2[[#This Row],[Column4]]="health",1,0)</f>
        <v>0</v>
      </c>
      <c r="AO333" s="8">
        <f ca="1">IF(Table2[[#This Row],[Column4]]="agriculture",1,0)</f>
        <v>0</v>
      </c>
      <c r="AP333" s="8">
        <f ca="1">IF(Table2[[#This Row],[Column4]]="IT",1,0)</f>
        <v>0</v>
      </c>
      <c r="AQ333" s="8">
        <f ca="1">IF(Table2[[#This Row],[Column4]]="construction",1,0)</f>
        <v>0</v>
      </c>
      <c r="AR333" s="8">
        <f ca="1">IF(Table2[[#This Row],[Column4]]="General work",1,0)</f>
        <v>1</v>
      </c>
      <c r="AS333" s="9"/>
      <c r="AU333" s="17">
        <f ca="1">Table2[[#This Row],[Column20]]/Table2[[#This Row],[Column8]]</f>
        <v>17794.350852763106</v>
      </c>
      <c r="AW333" s="19">
        <f ca="1">IF(Table2[[#This Row],[Column27]]&gt;$AX$7,1,0)</f>
        <v>1</v>
      </c>
      <c r="AY333" s="21">
        <f ca="1">Table2[[#This Row],[Column19]]/Table2[[#This Row],[Column18]]</f>
        <v>0.32176289893323118</v>
      </c>
      <c r="AZ333" s="7">
        <f t="shared" ca="1" si="107"/>
        <v>0</v>
      </c>
      <c r="BA333" s="8"/>
      <c r="BB333" s="7">
        <f ca="1">IF(Table2[[#This Row],[Column17]]="bihar",Table2[[#This Row],[Column15]],0)</f>
        <v>0</v>
      </c>
      <c r="BC333" s="8">
        <f ca="1">IF(Table2[[#This Row],[Column17]]="UP",Table2[[#This Row],[Column15]],0)</f>
        <v>0</v>
      </c>
      <c r="BD333" s="8">
        <f ca="1">IF(Table2[[#This Row],[Column17]]="maharashtra",Table2[[#This Row],[Column15]],0)</f>
        <v>0</v>
      </c>
      <c r="BE333" s="8">
        <f ca="1">IF(Table2[[#This Row],[Column17]]="telangana",Table2[[#This Row],[Column15]],0)</f>
        <v>0</v>
      </c>
      <c r="BF333" s="8">
        <f ca="1">IF(Table2[[#This Row],[Column17]]="delhi",Table2[[#This Row],[Column15]],0)</f>
        <v>54788</v>
      </c>
      <c r="BG333" s="8">
        <f ca="1">IF(Table2[[#This Row],[Column17]]="goa",Table2[[#This Row],[Column15]],0)</f>
        <v>0</v>
      </c>
      <c r="BH333" s="8">
        <f ca="1">IF(Table2[[#This Row],[Column17]]="kolkata",Table2[[#This Row],[Column15]],0)</f>
        <v>0</v>
      </c>
      <c r="BI333" s="8">
        <f ca="1">IF(Table2[[#This Row],[Column17]]="patna",Table2[[#This Row],[Column15]],0)</f>
        <v>0</v>
      </c>
      <c r="BJ333" s="8">
        <f ca="1">IF(Table2[[#This Row],[Column17]]="simultala",Table2[[#This Row],[Column15]],0)</f>
        <v>0</v>
      </c>
      <c r="BK333" s="8">
        <f ca="1">IF(Table2[[#This Row],[Column17]]="panji",Table2[[#This Row],[Column15]],0)</f>
        <v>0</v>
      </c>
      <c r="BL333" s="8">
        <f ca="1">IF(Table2[[#This Row],[Column17]]="bangalore",Table2[[#This Row],[Column15]],0)</f>
        <v>0</v>
      </c>
      <c r="BM333" s="8">
        <f ca="1">IF(Table2[[#This Row],[Column17]]="florida",Table2[[#This Row],[Column15]],0)</f>
        <v>0</v>
      </c>
      <c r="BN333" s="8">
        <f ca="1">IF(Table2[[#This Row],[Column17]]="valmikinagar",Table2[[#This Row],[Column15]],0)</f>
        <v>0</v>
      </c>
      <c r="BO333" s="9">
        <f ca="1">IF(Table2[[#This Row],[Column17]]="gopalganj",Table2[[#This Row],[Column15]],0)</f>
        <v>0</v>
      </c>
      <c r="BP333" s="7">
        <f ca="1">IF(Table2[[#This Row],[Column4]]="teaching",Table2[[#This Row],[Column15]],0)</f>
        <v>0</v>
      </c>
      <c r="BQ333" s="8">
        <f ca="1">IF(Table2[[#This Row],[Column4]]="health",Table2[[#This Row],[Column15]],0)</f>
        <v>0</v>
      </c>
      <c r="BR333" s="8">
        <f ca="1">IF(Table2[[#This Row],[Column4]]="agriculture",Table2[[#This Row],[Column15]],0)</f>
        <v>0</v>
      </c>
      <c r="BS333" s="8">
        <f ca="1">IF(Table2[[#This Row],[Column4]]="IT",Table2[[#This Row],[Column15]],0)</f>
        <v>0</v>
      </c>
      <c r="BT333" s="8">
        <f ca="1">IF(Table2[[#This Row],[Column4]]="construction",Table2[[#This Row],[Column15]],0)</f>
        <v>0</v>
      </c>
      <c r="BU333" s="9">
        <f ca="1">IF(Table2[[#This Row],[Column4]]="General work",Table2[[#This Row],[Column15]],0)</f>
        <v>54788</v>
      </c>
      <c r="BV333" s="19">
        <f ca="1">IF(Table2[[#This Row],[Column27]]&gt;Table2[[#This Row],[Column15]],1,0)</f>
        <v>1</v>
      </c>
      <c r="CC333" s="19">
        <f ca="1">IF(Table2[[#This Row],[Column28]]&gt;$CD$6,Table2[[#This Row],[Column2]],0)</f>
        <v>36</v>
      </c>
    </row>
    <row r="334" spans="2:81" x14ac:dyDescent="0.35">
      <c r="B334">
        <f t="shared" ca="1" si="97"/>
        <v>2</v>
      </c>
      <c r="C334" t="str">
        <f ca="1">IF(B333=1,"men","women")</f>
        <v>men</v>
      </c>
      <c r="D334">
        <f t="shared" ca="1" si="99"/>
        <v>33</v>
      </c>
      <c r="E334">
        <f t="shared" ca="1" si="100"/>
        <v>6</v>
      </c>
      <c r="F334" t="str">
        <f ca="1">VLOOKUP(E334,$K$4:$L$10,2)</f>
        <v>agriculture</v>
      </c>
      <c r="G334">
        <f t="shared" ca="1" si="101"/>
        <v>1</v>
      </c>
      <c r="H334" t="str">
        <f ca="1">VLOOKUP(G334,$N$4:$O$9,2)</f>
        <v>high school</v>
      </c>
      <c r="I334">
        <f t="shared" ca="1" si="102"/>
        <v>4</v>
      </c>
      <c r="J334">
        <f t="shared" ca="1" si="98"/>
        <v>1</v>
      </c>
      <c r="Q334">
        <f t="shared" ca="1" si="103"/>
        <v>60086</v>
      </c>
      <c r="R334">
        <f t="shared" ca="1" si="104"/>
        <v>6</v>
      </c>
      <c r="S334" t="str">
        <f ca="1">VLOOKUP(R334,$Y$7:$Z$20,2)</f>
        <v>goa</v>
      </c>
      <c r="T334">
        <f t="shared" ca="1" si="90"/>
        <v>240344</v>
      </c>
      <c r="U334">
        <f t="shared" ca="1" si="105"/>
        <v>30284.117892787053</v>
      </c>
      <c r="V334">
        <f t="shared" ca="1" si="91"/>
        <v>51557.017067578709</v>
      </c>
      <c r="W334">
        <f t="shared" ca="1" si="106"/>
        <v>16873</v>
      </c>
      <c r="X334">
        <f t="shared" ca="1" si="92"/>
        <v>119094.12918831359</v>
      </c>
      <c r="AA334">
        <f t="shared" ca="1" si="93"/>
        <v>5062.1039738789104</v>
      </c>
      <c r="AB334">
        <f t="shared" ca="1" si="94"/>
        <v>296963.12104145763</v>
      </c>
      <c r="AC334">
        <f t="shared" ca="1" si="95"/>
        <v>166251.24708110065</v>
      </c>
      <c r="AD334">
        <f t="shared" ca="1" si="96"/>
        <v>130711.87396035698</v>
      </c>
      <c r="AF334" s="7">
        <f ca="1">IF(Table2[[#This Row],[Column1]]="men",1,0)</f>
        <v>1</v>
      </c>
      <c r="AG334" s="8">
        <f ca="1">IF(Table2[[#This Row],[Column1]]="women",1,0)</f>
        <v>0</v>
      </c>
      <c r="AH334" s="8"/>
      <c r="AI334" s="8"/>
      <c r="AJ334" s="9"/>
      <c r="AM334" s="7">
        <f ca="1">IF(Table2[[#This Row],[Column4]]="teaching",1,0)</f>
        <v>0</v>
      </c>
      <c r="AN334" s="8">
        <f ca="1">IF(Table2[[#This Row],[Column4]]="health",1,0)</f>
        <v>0</v>
      </c>
      <c r="AO334" s="8">
        <f ca="1">IF(Table2[[#This Row],[Column4]]="agriculture",1,0)</f>
        <v>1</v>
      </c>
      <c r="AP334" s="8">
        <f ca="1">IF(Table2[[#This Row],[Column4]]="IT",1,0)</f>
        <v>0</v>
      </c>
      <c r="AQ334" s="8">
        <f ca="1">IF(Table2[[#This Row],[Column4]]="construction",1,0)</f>
        <v>0</v>
      </c>
      <c r="AR334" s="8">
        <f ca="1">IF(Table2[[#This Row],[Column4]]="General work",1,0)</f>
        <v>0</v>
      </c>
      <c r="AS334" s="9"/>
      <c r="AU334" s="17">
        <f ca="1">Table2[[#This Row],[Column20]]/Table2[[#This Row],[Column8]]</f>
        <v>51557.017067578709</v>
      </c>
      <c r="AW334" s="19">
        <f ca="1">IF(Table2[[#This Row],[Column27]]&gt;$AX$7,1,0)</f>
        <v>1</v>
      </c>
      <c r="AY334" s="21">
        <f ca="1">Table2[[#This Row],[Column19]]/Table2[[#This Row],[Column18]]</f>
        <v>0.12600321993803487</v>
      </c>
      <c r="AZ334" s="7">
        <f t="shared" ca="1" si="107"/>
        <v>1</v>
      </c>
      <c r="BA334" s="8"/>
      <c r="BB334" s="7">
        <f ca="1">IF(Table2[[#This Row],[Column17]]="bihar",Table2[[#This Row],[Column15]],0)</f>
        <v>0</v>
      </c>
      <c r="BC334" s="8">
        <f ca="1">IF(Table2[[#This Row],[Column17]]="UP",Table2[[#This Row],[Column15]],0)</f>
        <v>0</v>
      </c>
      <c r="BD334" s="8">
        <f ca="1">IF(Table2[[#This Row],[Column17]]="maharashtra",Table2[[#This Row],[Column15]],0)</f>
        <v>0</v>
      </c>
      <c r="BE334" s="8">
        <f ca="1">IF(Table2[[#This Row],[Column17]]="telangana",Table2[[#This Row],[Column15]],0)</f>
        <v>0</v>
      </c>
      <c r="BF334" s="8">
        <f ca="1">IF(Table2[[#This Row],[Column17]]="delhi",Table2[[#This Row],[Column15]],0)</f>
        <v>0</v>
      </c>
      <c r="BG334" s="8">
        <f ca="1">IF(Table2[[#This Row],[Column17]]="goa",Table2[[#This Row],[Column15]],0)</f>
        <v>60086</v>
      </c>
      <c r="BH334" s="8">
        <f ca="1">IF(Table2[[#This Row],[Column17]]="kolkata",Table2[[#This Row],[Column15]],0)</f>
        <v>0</v>
      </c>
      <c r="BI334" s="8">
        <f ca="1">IF(Table2[[#This Row],[Column17]]="patna",Table2[[#This Row],[Column15]],0)</f>
        <v>0</v>
      </c>
      <c r="BJ334" s="8">
        <f ca="1">IF(Table2[[#This Row],[Column17]]="simultala",Table2[[#This Row],[Column15]],0)</f>
        <v>0</v>
      </c>
      <c r="BK334" s="8">
        <f ca="1">IF(Table2[[#This Row],[Column17]]="panji",Table2[[#This Row],[Column15]],0)</f>
        <v>0</v>
      </c>
      <c r="BL334" s="8">
        <f ca="1">IF(Table2[[#This Row],[Column17]]="bangalore",Table2[[#This Row],[Column15]],0)</f>
        <v>0</v>
      </c>
      <c r="BM334" s="8">
        <f ca="1">IF(Table2[[#This Row],[Column17]]="florida",Table2[[#This Row],[Column15]],0)</f>
        <v>0</v>
      </c>
      <c r="BN334" s="8">
        <f ca="1">IF(Table2[[#This Row],[Column17]]="valmikinagar",Table2[[#This Row],[Column15]],0)</f>
        <v>0</v>
      </c>
      <c r="BO334" s="9">
        <f ca="1">IF(Table2[[#This Row],[Column17]]="gopalganj",Table2[[#This Row],[Column15]],0)</f>
        <v>0</v>
      </c>
      <c r="BP334" s="7">
        <f ca="1">IF(Table2[[#This Row],[Column4]]="teaching",Table2[[#This Row],[Column15]],0)</f>
        <v>0</v>
      </c>
      <c r="BQ334" s="8">
        <f ca="1">IF(Table2[[#This Row],[Column4]]="health",Table2[[#This Row],[Column15]],0)</f>
        <v>0</v>
      </c>
      <c r="BR334" s="8">
        <f ca="1">IF(Table2[[#This Row],[Column4]]="agriculture",Table2[[#This Row],[Column15]],0)</f>
        <v>60086</v>
      </c>
      <c r="BS334" s="8">
        <f ca="1">IF(Table2[[#This Row],[Column4]]="IT",Table2[[#This Row],[Column15]],0)</f>
        <v>0</v>
      </c>
      <c r="BT334" s="8">
        <f ca="1">IF(Table2[[#This Row],[Column4]]="construction",Table2[[#This Row],[Column15]],0)</f>
        <v>0</v>
      </c>
      <c r="BU334" s="9">
        <f ca="1">IF(Table2[[#This Row],[Column4]]="General work",Table2[[#This Row],[Column15]],0)</f>
        <v>0</v>
      </c>
      <c r="BV334" s="19">
        <f ca="1">IF(Table2[[#This Row],[Column27]]&gt;Table2[[#This Row],[Column15]],1,0)</f>
        <v>1</v>
      </c>
      <c r="CC334" s="19">
        <f ca="1">IF(Table2[[#This Row],[Column28]]&gt;$CD$6,Table2[[#This Row],[Column2]],0)</f>
        <v>33</v>
      </c>
    </row>
    <row r="335" spans="2:81" x14ac:dyDescent="0.35">
      <c r="B335">
        <f t="shared" ca="1" si="97"/>
        <v>1</v>
      </c>
      <c r="C335" t="str">
        <f ca="1">IF(B334=1,"men","women")</f>
        <v>women</v>
      </c>
      <c r="D335">
        <f t="shared" ca="1" si="99"/>
        <v>26</v>
      </c>
      <c r="E335">
        <f t="shared" ca="1" si="100"/>
        <v>6</v>
      </c>
      <c r="F335" t="str">
        <f ca="1">VLOOKUP(E335,$K$4:$L$10,2)</f>
        <v>agriculture</v>
      </c>
      <c r="G335">
        <f t="shared" ca="1" si="101"/>
        <v>2</v>
      </c>
      <c r="H335" t="str">
        <f ca="1">VLOOKUP(G335,$N$4:$O$9,2)</f>
        <v>college</v>
      </c>
      <c r="I335">
        <f t="shared" ca="1" si="102"/>
        <v>4</v>
      </c>
      <c r="J335">
        <f t="shared" ca="1" si="98"/>
        <v>1</v>
      </c>
      <c r="Q335">
        <f t="shared" ca="1" si="103"/>
        <v>82671</v>
      </c>
      <c r="R335">
        <f t="shared" ca="1" si="104"/>
        <v>11</v>
      </c>
      <c r="S335" t="str">
        <f ca="1">VLOOKUP(R335,$Y$7:$Z$20,2)</f>
        <v>bangalore</v>
      </c>
      <c r="T335">
        <f t="shared" ca="1" si="90"/>
        <v>413355</v>
      </c>
      <c r="U335">
        <f t="shared" ca="1" si="105"/>
        <v>191213.23220812032</v>
      </c>
      <c r="V335">
        <f t="shared" ca="1" si="91"/>
        <v>33396.715222215535</v>
      </c>
      <c r="W335">
        <f t="shared" ca="1" si="106"/>
        <v>10</v>
      </c>
      <c r="X335">
        <f t="shared" ca="1" si="92"/>
        <v>120626.20910985138</v>
      </c>
      <c r="AA335">
        <f t="shared" ca="1" si="93"/>
        <v>25247.425009525959</v>
      </c>
      <c r="AB335">
        <f t="shared" ca="1" si="94"/>
        <v>471999.14023174148</v>
      </c>
      <c r="AC335">
        <f t="shared" ca="1" si="95"/>
        <v>311849.44131797168</v>
      </c>
      <c r="AD335">
        <f t="shared" ca="1" si="96"/>
        <v>160149.6989137698</v>
      </c>
      <c r="AF335" s="7">
        <f ca="1">IF(Table2[[#This Row],[Column1]]="men",1,0)</f>
        <v>0</v>
      </c>
      <c r="AG335" s="8">
        <f ca="1">IF(Table2[[#This Row],[Column1]]="women",1,0)</f>
        <v>1</v>
      </c>
      <c r="AH335" s="8"/>
      <c r="AI335" s="8"/>
      <c r="AJ335" s="9"/>
      <c r="AM335" s="7">
        <f ca="1">IF(Table2[[#This Row],[Column4]]="teaching",1,0)</f>
        <v>0</v>
      </c>
      <c r="AN335" s="8">
        <f ca="1">IF(Table2[[#This Row],[Column4]]="health",1,0)</f>
        <v>0</v>
      </c>
      <c r="AO335" s="8">
        <f ca="1">IF(Table2[[#This Row],[Column4]]="agriculture",1,0)</f>
        <v>1</v>
      </c>
      <c r="AP335" s="8">
        <f ca="1">IF(Table2[[#This Row],[Column4]]="IT",1,0)</f>
        <v>0</v>
      </c>
      <c r="AQ335" s="8">
        <f ca="1">IF(Table2[[#This Row],[Column4]]="construction",1,0)</f>
        <v>0</v>
      </c>
      <c r="AR335" s="8">
        <f ca="1">IF(Table2[[#This Row],[Column4]]="General work",1,0)</f>
        <v>0</v>
      </c>
      <c r="AS335" s="9"/>
      <c r="AU335" s="17">
        <f ca="1">Table2[[#This Row],[Column20]]/Table2[[#This Row],[Column8]]</f>
        <v>33396.715222215535</v>
      </c>
      <c r="AW335" s="19">
        <f ca="1">IF(Table2[[#This Row],[Column27]]&gt;$AX$7,1,0)</f>
        <v>1</v>
      </c>
      <c r="AY335" s="21">
        <f ca="1">Table2[[#This Row],[Column19]]/Table2[[#This Row],[Column18]]</f>
        <v>0.46258840998202588</v>
      </c>
      <c r="AZ335" s="7">
        <f t="shared" ca="1" si="107"/>
        <v>0</v>
      </c>
      <c r="BA335" s="8"/>
      <c r="BB335" s="7">
        <f ca="1">IF(Table2[[#This Row],[Column17]]="bihar",Table2[[#This Row],[Column15]],0)</f>
        <v>0</v>
      </c>
      <c r="BC335" s="8">
        <f ca="1">IF(Table2[[#This Row],[Column17]]="UP",Table2[[#This Row],[Column15]],0)</f>
        <v>0</v>
      </c>
      <c r="BD335" s="8">
        <f ca="1">IF(Table2[[#This Row],[Column17]]="maharashtra",Table2[[#This Row],[Column15]],0)</f>
        <v>0</v>
      </c>
      <c r="BE335" s="8">
        <f ca="1">IF(Table2[[#This Row],[Column17]]="telangana",Table2[[#This Row],[Column15]],0)</f>
        <v>0</v>
      </c>
      <c r="BF335" s="8">
        <f ca="1">IF(Table2[[#This Row],[Column17]]="delhi",Table2[[#This Row],[Column15]],0)</f>
        <v>0</v>
      </c>
      <c r="BG335" s="8">
        <f ca="1">IF(Table2[[#This Row],[Column17]]="goa",Table2[[#This Row],[Column15]],0)</f>
        <v>0</v>
      </c>
      <c r="BH335" s="8">
        <f ca="1">IF(Table2[[#This Row],[Column17]]="kolkata",Table2[[#This Row],[Column15]],0)</f>
        <v>0</v>
      </c>
      <c r="BI335" s="8">
        <f ca="1">IF(Table2[[#This Row],[Column17]]="patna",Table2[[#This Row],[Column15]],0)</f>
        <v>0</v>
      </c>
      <c r="BJ335" s="8">
        <f ca="1">IF(Table2[[#This Row],[Column17]]="simultala",Table2[[#This Row],[Column15]],0)</f>
        <v>0</v>
      </c>
      <c r="BK335" s="8">
        <f ca="1">IF(Table2[[#This Row],[Column17]]="panji",Table2[[#This Row],[Column15]],0)</f>
        <v>0</v>
      </c>
      <c r="BL335" s="8">
        <f ca="1">IF(Table2[[#This Row],[Column17]]="bangalore",Table2[[#This Row],[Column15]],0)</f>
        <v>82671</v>
      </c>
      <c r="BM335" s="8">
        <f ca="1">IF(Table2[[#This Row],[Column17]]="florida",Table2[[#This Row],[Column15]],0)</f>
        <v>0</v>
      </c>
      <c r="BN335" s="8">
        <f ca="1">IF(Table2[[#This Row],[Column17]]="valmikinagar",Table2[[#This Row],[Column15]],0)</f>
        <v>0</v>
      </c>
      <c r="BO335" s="9">
        <f ca="1">IF(Table2[[#This Row],[Column17]]="gopalganj",Table2[[#This Row],[Column15]],0)</f>
        <v>0</v>
      </c>
      <c r="BP335" s="7">
        <f ca="1">IF(Table2[[#This Row],[Column4]]="teaching",Table2[[#This Row],[Column15]],0)</f>
        <v>0</v>
      </c>
      <c r="BQ335" s="8">
        <f ca="1">IF(Table2[[#This Row],[Column4]]="health",Table2[[#This Row],[Column15]],0)</f>
        <v>0</v>
      </c>
      <c r="BR335" s="8">
        <f ca="1">IF(Table2[[#This Row],[Column4]]="agriculture",Table2[[#This Row],[Column15]],0)</f>
        <v>82671</v>
      </c>
      <c r="BS335" s="8">
        <f ca="1">IF(Table2[[#This Row],[Column4]]="IT",Table2[[#This Row],[Column15]],0)</f>
        <v>0</v>
      </c>
      <c r="BT335" s="8">
        <f ca="1">IF(Table2[[#This Row],[Column4]]="construction",Table2[[#This Row],[Column15]],0)</f>
        <v>0</v>
      </c>
      <c r="BU335" s="9">
        <f ca="1">IF(Table2[[#This Row],[Column4]]="General work",Table2[[#This Row],[Column15]],0)</f>
        <v>0</v>
      </c>
      <c r="BV335" s="19">
        <f ca="1">IF(Table2[[#This Row],[Column27]]&gt;Table2[[#This Row],[Column15]],1,0)</f>
        <v>1</v>
      </c>
      <c r="CC335" s="19">
        <f ca="1">IF(Table2[[#This Row],[Column28]]&gt;$CD$6,Table2[[#This Row],[Column2]],0)</f>
        <v>26</v>
      </c>
    </row>
    <row r="336" spans="2:81" x14ac:dyDescent="0.35">
      <c r="B336">
        <f t="shared" ca="1" si="97"/>
        <v>1</v>
      </c>
      <c r="C336" t="str">
        <f ca="1">IF(B335=1,"men","women")</f>
        <v>men</v>
      </c>
      <c r="D336">
        <f t="shared" ca="1" si="99"/>
        <v>42</v>
      </c>
      <c r="E336">
        <f t="shared" ca="1" si="100"/>
        <v>6</v>
      </c>
      <c r="F336" t="str">
        <f ca="1">VLOOKUP(E336,$K$4:$L$10,2)</f>
        <v>agriculture</v>
      </c>
      <c r="G336">
        <f t="shared" ca="1" si="101"/>
        <v>5</v>
      </c>
      <c r="H336" t="str">
        <f ca="1">VLOOKUP(G336,$N$4:$O$9,2)</f>
        <v>other</v>
      </c>
      <c r="I336">
        <f t="shared" ca="1" si="102"/>
        <v>1</v>
      </c>
      <c r="J336">
        <f t="shared" ca="1" si="98"/>
        <v>2</v>
      </c>
      <c r="Q336">
        <f t="shared" ca="1" si="103"/>
        <v>38676</v>
      </c>
      <c r="R336">
        <f t="shared" ca="1" si="104"/>
        <v>1</v>
      </c>
      <c r="S336" t="str">
        <f ca="1">VLOOKUP(R336,$Y$7:$Z$20,2)</f>
        <v>bihar</v>
      </c>
      <c r="T336">
        <f t="shared" ca="1" si="90"/>
        <v>154704</v>
      </c>
      <c r="U336">
        <f t="shared" ca="1" si="105"/>
        <v>98205.518247073502</v>
      </c>
      <c r="V336">
        <f t="shared" ca="1" si="91"/>
        <v>38858.112985547727</v>
      </c>
      <c r="W336">
        <f t="shared" ca="1" si="106"/>
        <v>38616</v>
      </c>
      <c r="X336">
        <f t="shared" ca="1" si="92"/>
        <v>11298.564273091752</v>
      </c>
      <c r="AA336">
        <f t="shared" ca="1" si="93"/>
        <v>28862.52074403235</v>
      </c>
      <c r="AB336">
        <f t="shared" ca="1" si="94"/>
        <v>222424.63372958006</v>
      </c>
      <c r="AC336">
        <f t="shared" ca="1" si="95"/>
        <v>148120.08252016528</v>
      </c>
      <c r="AD336">
        <f t="shared" ca="1" si="96"/>
        <v>74304.551209414785</v>
      </c>
      <c r="AF336" s="7">
        <f ca="1">IF(Table2[[#This Row],[Column1]]="men",1,0)</f>
        <v>1</v>
      </c>
      <c r="AG336" s="8">
        <f ca="1">IF(Table2[[#This Row],[Column1]]="women",1,0)</f>
        <v>0</v>
      </c>
      <c r="AH336" s="8"/>
      <c r="AI336" s="8"/>
      <c r="AJ336" s="9"/>
      <c r="AM336" s="7">
        <f ca="1">IF(Table2[[#This Row],[Column4]]="teaching",1,0)</f>
        <v>0</v>
      </c>
      <c r="AN336" s="8">
        <f ca="1">IF(Table2[[#This Row],[Column4]]="health",1,0)</f>
        <v>0</v>
      </c>
      <c r="AO336" s="8">
        <f ca="1">IF(Table2[[#This Row],[Column4]]="agriculture",1,0)</f>
        <v>1</v>
      </c>
      <c r="AP336" s="8">
        <f ca="1">IF(Table2[[#This Row],[Column4]]="IT",1,0)</f>
        <v>0</v>
      </c>
      <c r="AQ336" s="8">
        <f ca="1">IF(Table2[[#This Row],[Column4]]="construction",1,0)</f>
        <v>0</v>
      </c>
      <c r="AR336" s="8">
        <f ca="1">IF(Table2[[#This Row],[Column4]]="General work",1,0)</f>
        <v>0</v>
      </c>
      <c r="AS336" s="9"/>
      <c r="AU336" s="17">
        <f ca="1">Table2[[#This Row],[Column20]]/Table2[[#This Row],[Column8]]</f>
        <v>19429.056492773863</v>
      </c>
      <c r="AW336" s="19">
        <f ca="1">IF(Table2[[#This Row],[Column27]]&gt;$AX$7,1,0)</f>
        <v>1</v>
      </c>
      <c r="AY336" s="21">
        <f ca="1">Table2[[#This Row],[Column19]]/Table2[[#This Row],[Column18]]</f>
        <v>0.63479624474527807</v>
      </c>
      <c r="AZ336" s="7">
        <f t="shared" ca="1" si="107"/>
        <v>0</v>
      </c>
      <c r="BA336" s="8"/>
      <c r="BB336" s="7">
        <f ca="1">IF(Table2[[#This Row],[Column17]]="bihar",Table2[[#This Row],[Column15]],0)</f>
        <v>38676</v>
      </c>
      <c r="BC336" s="8">
        <f ca="1">IF(Table2[[#This Row],[Column17]]="UP",Table2[[#This Row],[Column15]],0)</f>
        <v>0</v>
      </c>
      <c r="BD336" s="8">
        <f ca="1">IF(Table2[[#This Row],[Column17]]="maharashtra",Table2[[#This Row],[Column15]],0)</f>
        <v>0</v>
      </c>
      <c r="BE336" s="8">
        <f ca="1">IF(Table2[[#This Row],[Column17]]="telangana",Table2[[#This Row],[Column15]],0)</f>
        <v>0</v>
      </c>
      <c r="BF336" s="8">
        <f ca="1">IF(Table2[[#This Row],[Column17]]="delhi",Table2[[#This Row],[Column15]],0)</f>
        <v>0</v>
      </c>
      <c r="BG336" s="8">
        <f ca="1">IF(Table2[[#This Row],[Column17]]="goa",Table2[[#This Row],[Column15]],0)</f>
        <v>0</v>
      </c>
      <c r="BH336" s="8">
        <f ca="1">IF(Table2[[#This Row],[Column17]]="kolkata",Table2[[#This Row],[Column15]],0)</f>
        <v>0</v>
      </c>
      <c r="BI336" s="8">
        <f ca="1">IF(Table2[[#This Row],[Column17]]="patna",Table2[[#This Row],[Column15]],0)</f>
        <v>0</v>
      </c>
      <c r="BJ336" s="8">
        <f ca="1">IF(Table2[[#This Row],[Column17]]="simultala",Table2[[#This Row],[Column15]],0)</f>
        <v>0</v>
      </c>
      <c r="BK336" s="8">
        <f ca="1">IF(Table2[[#This Row],[Column17]]="panji",Table2[[#This Row],[Column15]],0)</f>
        <v>0</v>
      </c>
      <c r="BL336" s="8">
        <f ca="1">IF(Table2[[#This Row],[Column17]]="bangalore",Table2[[#This Row],[Column15]],0)</f>
        <v>0</v>
      </c>
      <c r="BM336" s="8">
        <f ca="1">IF(Table2[[#This Row],[Column17]]="florida",Table2[[#This Row],[Column15]],0)</f>
        <v>0</v>
      </c>
      <c r="BN336" s="8">
        <f ca="1">IF(Table2[[#This Row],[Column17]]="valmikinagar",Table2[[#This Row],[Column15]],0)</f>
        <v>0</v>
      </c>
      <c r="BO336" s="9">
        <f ca="1">IF(Table2[[#This Row],[Column17]]="gopalganj",Table2[[#This Row],[Column15]],0)</f>
        <v>0</v>
      </c>
      <c r="BP336" s="7">
        <f ca="1">IF(Table2[[#This Row],[Column4]]="teaching",Table2[[#This Row],[Column15]],0)</f>
        <v>0</v>
      </c>
      <c r="BQ336" s="8">
        <f ca="1">IF(Table2[[#This Row],[Column4]]="health",Table2[[#This Row],[Column15]],0)</f>
        <v>0</v>
      </c>
      <c r="BR336" s="8">
        <f ca="1">IF(Table2[[#This Row],[Column4]]="agriculture",Table2[[#This Row],[Column15]],0)</f>
        <v>38676</v>
      </c>
      <c r="BS336" s="8">
        <f ca="1">IF(Table2[[#This Row],[Column4]]="IT",Table2[[#This Row],[Column15]],0)</f>
        <v>0</v>
      </c>
      <c r="BT336" s="8">
        <f ca="1">IF(Table2[[#This Row],[Column4]]="construction",Table2[[#This Row],[Column15]],0)</f>
        <v>0</v>
      </c>
      <c r="BU336" s="9">
        <f ca="1">IF(Table2[[#This Row],[Column4]]="General work",Table2[[#This Row],[Column15]],0)</f>
        <v>0</v>
      </c>
      <c r="BV336" s="19">
        <f ca="1">IF(Table2[[#This Row],[Column27]]&gt;Table2[[#This Row],[Column15]],1,0)</f>
        <v>1</v>
      </c>
      <c r="CC336" s="19">
        <f ca="1">IF(Table2[[#This Row],[Column28]]&gt;$CD$6,Table2[[#This Row],[Column2]],0)</f>
        <v>42</v>
      </c>
    </row>
    <row r="337" spans="2:81" x14ac:dyDescent="0.35">
      <c r="B337">
        <f t="shared" ca="1" si="97"/>
        <v>2</v>
      </c>
      <c r="C337" t="str">
        <f ca="1">IF(B336=1,"men","women")</f>
        <v>men</v>
      </c>
      <c r="D337">
        <f t="shared" ca="1" si="99"/>
        <v>34</v>
      </c>
      <c r="E337">
        <f t="shared" ca="1" si="100"/>
        <v>4</v>
      </c>
      <c r="F337" t="str">
        <f ca="1">VLOOKUP(E337,$K$4:$L$10,2)</f>
        <v>IT</v>
      </c>
      <c r="G337">
        <f t="shared" ca="1" si="101"/>
        <v>2</v>
      </c>
      <c r="H337" t="str">
        <f ca="1">VLOOKUP(G337,$N$4:$O$9,2)</f>
        <v>college</v>
      </c>
      <c r="I337">
        <f t="shared" ca="1" si="102"/>
        <v>0</v>
      </c>
      <c r="J337">
        <f t="shared" ca="1" si="98"/>
        <v>3</v>
      </c>
      <c r="Q337">
        <f t="shared" ca="1" si="103"/>
        <v>55869</v>
      </c>
      <c r="R337">
        <f t="shared" ca="1" si="104"/>
        <v>5</v>
      </c>
      <c r="S337" t="str">
        <f ca="1">VLOOKUP(R337,$Y$7:$Z$20,2)</f>
        <v>delhi</v>
      </c>
      <c r="T337">
        <f t="shared" ca="1" si="90"/>
        <v>279345</v>
      </c>
      <c r="U337">
        <f t="shared" ca="1" si="105"/>
        <v>252665.4134384096</v>
      </c>
      <c r="V337">
        <f t="shared" ca="1" si="91"/>
        <v>31500.804213179712</v>
      </c>
      <c r="W337">
        <f t="shared" ca="1" si="106"/>
        <v>1091</v>
      </c>
      <c r="X337">
        <f t="shared" ca="1" si="92"/>
        <v>102738.72607898741</v>
      </c>
      <c r="AA337">
        <f t="shared" ca="1" si="93"/>
        <v>79211.97022596639</v>
      </c>
      <c r="AB337">
        <f t="shared" ca="1" si="94"/>
        <v>390057.77443914616</v>
      </c>
      <c r="AC337">
        <f t="shared" ca="1" si="95"/>
        <v>356495.13951739704</v>
      </c>
      <c r="AD337">
        <f t="shared" ca="1" si="96"/>
        <v>33562.634921749122</v>
      </c>
      <c r="AF337" s="7">
        <f ca="1">IF(Table2[[#This Row],[Column1]]="men",1,0)</f>
        <v>1</v>
      </c>
      <c r="AG337" s="8">
        <f ca="1">IF(Table2[[#This Row],[Column1]]="women",1,0)</f>
        <v>0</v>
      </c>
      <c r="AH337" s="8"/>
      <c r="AI337" s="8"/>
      <c r="AJ337" s="9"/>
      <c r="AM337" s="7">
        <f ca="1">IF(Table2[[#This Row],[Column4]]="teaching",1,0)</f>
        <v>0</v>
      </c>
      <c r="AN337" s="8">
        <f ca="1">IF(Table2[[#This Row],[Column4]]="health",1,0)</f>
        <v>0</v>
      </c>
      <c r="AO337" s="8">
        <f ca="1">IF(Table2[[#This Row],[Column4]]="agriculture",1,0)</f>
        <v>0</v>
      </c>
      <c r="AP337" s="8">
        <f ca="1">IF(Table2[[#This Row],[Column4]]="IT",1,0)</f>
        <v>1</v>
      </c>
      <c r="AQ337" s="8">
        <f ca="1">IF(Table2[[#This Row],[Column4]]="construction",1,0)</f>
        <v>0</v>
      </c>
      <c r="AR337" s="8">
        <f ca="1">IF(Table2[[#This Row],[Column4]]="General work",1,0)</f>
        <v>0</v>
      </c>
      <c r="AS337" s="9"/>
      <c r="AU337" s="17">
        <f ca="1">Table2[[#This Row],[Column20]]/Table2[[#This Row],[Column8]]</f>
        <v>10500.268071059903</v>
      </c>
      <c r="AW337" s="19">
        <f ca="1">IF(Table2[[#This Row],[Column27]]&gt;$AX$7,1,0)</f>
        <v>1</v>
      </c>
      <c r="AY337" s="21">
        <f ca="1">Table2[[#This Row],[Column19]]/Table2[[#This Row],[Column18]]</f>
        <v>0.90449234258143008</v>
      </c>
      <c r="AZ337" s="7">
        <f t="shared" ca="1" si="107"/>
        <v>0</v>
      </c>
      <c r="BA337" s="8"/>
      <c r="BB337" s="7">
        <f ca="1">IF(Table2[[#This Row],[Column17]]="bihar",Table2[[#This Row],[Column15]],0)</f>
        <v>0</v>
      </c>
      <c r="BC337" s="8">
        <f ca="1">IF(Table2[[#This Row],[Column17]]="UP",Table2[[#This Row],[Column15]],0)</f>
        <v>0</v>
      </c>
      <c r="BD337" s="8">
        <f ca="1">IF(Table2[[#This Row],[Column17]]="maharashtra",Table2[[#This Row],[Column15]],0)</f>
        <v>0</v>
      </c>
      <c r="BE337" s="8">
        <f ca="1">IF(Table2[[#This Row],[Column17]]="telangana",Table2[[#This Row],[Column15]],0)</f>
        <v>0</v>
      </c>
      <c r="BF337" s="8">
        <f ca="1">IF(Table2[[#This Row],[Column17]]="delhi",Table2[[#This Row],[Column15]],0)</f>
        <v>55869</v>
      </c>
      <c r="BG337" s="8">
        <f ca="1">IF(Table2[[#This Row],[Column17]]="goa",Table2[[#This Row],[Column15]],0)</f>
        <v>0</v>
      </c>
      <c r="BH337" s="8">
        <f ca="1">IF(Table2[[#This Row],[Column17]]="kolkata",Table2[[#This Row],[Column15]],0)</f>
        <v>0</v>
      </c>
      <c r="BI337" s="8">
        <f ca="1">IF(Table2[[#This Row],[Column17]]="patna",Table2[[#This Row],[Column15]],0)</f>
        <v>0</v>
      </c>
      <c r="BJ337" s="8">
        <f ca="1">IF(Table2[[#This Row],[Column17]]="simultala",Table2[[#This Row],[Column15]],0)</f>
        <v>0</v>
      </c>
      <c r="BK337" s="8">
        <f ca="1">IF(Table2[[#This Row],[Column17]]="panji",Table2[[#This Row],[Column15]],0)</f>
        <v>0</v>
      </c>
      <c r="BL337" s="8">
        <f ca="1">IF(Table2[[#This Row],[Column17]]="bangalore",Table2[[#This Row],[Column15]],0)</f>
        <v>0</v>
      </c>
      <c r="BM337" s="8">
        <f ca="1">IF(Table2[[#This Row],[Column17]]="florida",Table2[[#This Row],[Column15]],0)</f>
        <v>0</v>
      </c>
      <c r="BN337" s="8">
        <f ca="1">IF(Table2[[#This Row],[Column17]]="valmikinagar",Table2[[#This Row],[Column15]],0)</f>
        <v>0</v>
      </c>
      <c r="BO337" s="9">
        <f ca="1">IF(Table2[[#This Row],[Column17]]="gopalganj",Table2[[#This Row],[Column15]],0)</f>
        <v>0</v>
      </c>
      <c r="BP337" s="7">
        <f ca="1">IF(Table2[[#This Row],[Column4]]="teaching",Table2[[#This Row],[Column15]],0)</f>
        <v>0</v>
      </c>
      <c r="BQ337" s="8">
        <f ca="1">IF(Table2[[#This Row],[Column4]]="health",Table2[[#This Row],[Column15]],0)</f>
        <v>0</v>
      </c>
      <c r="BR337" s="8">
        <f ca="1">IF(Table2[[#This Row],[Column4]]="agriculture",Table2[[#This Row],[Column15]],0)</f>
        <v>0</v>
      </c>
      <c r="BS337" s="8">
        <f ca="1">IF(Table2[[#This Row],[Column4]]="IT",Table2[[#This Row],[Column15]],0)</f>
        <v>55869</v>
      </c>
      <c r="BT337" s="8">
        <f ca="1">IF(Table2[[#This Row],[Column4]]="construction",Table2[[#This Row],[Column15]],0)</f>
        <v>0</v>
      </c>
      <c r="BU337" s="9">
        <f ca="1">IF(Table2[[#This Row],[Column4]]="General work",Table2[[#This Row],[Column15]],0)</f>
        <v>0</v>
      </c>
      <c r="BV337" s="19">
        <f ca="1">IF(Table2[[#This Row],[Column27]]&gt;Table2[[#This Row],[Column15]],1,0)</f>
        <v>1</v>
      </c>
      <c r="CC337" s="19">
        <f ca="1">IF(Table2[[#This Row],[Column28]]&gt;$CD$6,Table2[[#This Row],[Column2]],0)</f>
        <v>34</v>
      </c>
    </row>
    <row r="338" spans="2:81" x14ac:dyDescent="0.35">
      <c r="B338">
        <f t="shared" ca="1" si="97"/>
        <v>1</v>
      </c>
      <c r="C338" t="str">
        <f ca="1">IF(B337=1,"men","women")</f>
        <v>women</v>
      </c>
      <c r="D338">
        <f t="shared" ca="1" si="99"/>
        <v>31</v>
      </c>
      <c r="E338">
        <f t="shared" ca="1" si="100"/>
        <v>1</v>
      </c>
      <c r="F338" t="str">
        <f ca="1">VLOOKUP(E338,$K$4:$L$10,2)</f>
        <v xml:space="preserve">health </v>
      </c>
      <c r="G338">
        <f t="shared" ca="1" si="101"/>
        <v>2</v>
      </c>
      <c r="H338" t="str">
        <f ca="1">VLOOKUP(G338,$N$4:$O$9,2)</f>
        <v>college</v>
      </c>
      <c r="I338">
        <f t="shared" ca="1" si="102"/>
        <v>0</v>
      </c>
      <c r="J338">
        <f t="shared" ca="1" si="98"/>
        <v>2</v>
      </c>
      <c r="Q338">
        <f t="shared" ca="1" si="103"/>
        <v>55262</v>
      </c>
      <c r="R338">
        <f t="shared" ca="1" si="104"/>
        <v>8</v>
      </c>
      <c r="S338" t="str">
        <f ca="1">VLOOKUP(R338,$Y$7:$Z$20,2)</f>
        <v>patna</v>
      </c>
      <c r="T338">
        <f t="shared" ca="1" si="90"/>
        <v>221048</v>
      </c>
      <c r="U338">
        <f t="shared" ca="1" si="105"/>
        <v>20749.336332319377</v>
      </c>
      <c r="V338">
        <f t="shared" ca="1" si="91"/>
        <v>31144.241137714533</v>
      </c>
      <c r="W338">
        <f t="shared" ca="1" si="106"/>
        <v>5378</v>
      </c>
      <c r="X338">
        <f t="shared" ca="1" si="92"/>
        <v>101005.29539501635</v>
      </c>
      <c r="AA338">
        <f t="shared" ca="1" si="93"/>
        <v>41982.574807744131</v>
      </c>
      <c r="AB338">
        <f t="shared" ca="1" si="94"/>
        <v>294174.81594545866</v>
      </c>
      <c r="AC338">
        <f t="shared" ca="1" si="95"/>
        <v>127132.63172733573</v>
      </c>
      <c r="AD338">
        <f t="shared" ca="1" si="96"/>
        <v>167042.18421812291</v>
      </c>
      <c r="AF338" s="7">
        <f ca="1">IF(Table2[[#This Row],[Column1]]="men",1,0)</f>
        <v>0</v>
      </c>
      <c r="AG338" s="8">
        <f ca="1">IF(Table2[[#This Row],[Column1]]="women",1,0)</f>
        <v>1</v>
      </c>
      <c r="AH338" s="8"/>
      <c r="AI338" s="8"/>
      <c r="AJ338" s="9"/>
      <c r="AM338" s="7">
        <f ca="1">IF(Table2[[#This Row],[Column4]]="teaching",1,0)</f>
        <v>0</v>
      </c>
      <c r="AN338" s="8">
        <f ca="1">IF(Table2[[#This Row],[Column4]]="health",1,0)</f>
        <v>0</v>
      </c>
      <c r="AO338" s="8">
        <f ca="1">IF(Table2[[#This Row],[Column4]]="agriculture",1,0)</f>
        <v>0</v>
      </c>
      <c r="AP338" s="8">
        <f ca="1">IF(Table2[[#This Row],[Column4]]="IT",1,0)</f>
        <v>0</v>
      </c>
      <c r="AQ338" s="8">
        <f ca="1">IF(Table2[[#This Row],[Column4]]="construction",1,0)</f>
        <v>0</v>
      </c>
      <c r="AR338" s="8">
        <f ca="1">IF(Table2[[#This Row],[Column4]]="General work",1,0)</f>
        <v>0</v>
      </c>
      <c r="AS338" s="9"/>
      <c r="AU338" s="17">
        <f ca="1">Table2[[#This Row],[Column20]]/Table2[[#This Row],[Column8]]</f>
        <v>15572.120568857266</v>
      </c>
      <c r="AW338" s="19">
        <f ca="1">IF(Table2[[#This Row],[Column27]]&gt;$AX$7,1,0)</f>
        <v>1</v>
      </c>
      <c r="AY338" s="21">
        <f ca="1">Table2[[#This Row],[Column19]]/Table2[[#This Row],[Column18]]</f>
        <v>9.3868012071221529E-2</v>
      </c>
      <c r="AZ338" s="7">
        <f t="shared" ca="1" si="107"/>
        <v>1</v>
      </c>
      <c r="BA338" s="8"/>
      <c r="BB338" s="7">
        <f ca="1">IF(Table2[[#This Row],[Column17]]="bihar",Table2[[#This Row],[Column15]],0)</f>
        <v>0</v>
      </c>
      <c r="BC338" s="8">
        <f ca="1">IF(Table2[[#This Row],[Column17]]="UP",Table2[[#This Row],[Column15]],0)</f>
        <v>0</v>
      </c>
      <c r="BD338" s="8">
        <f ca="1">IF(Table2[[#This Row],[Column17]]="maharashtra",Table2[[#This Row],[Column15]],0)</f>
        <v>0</v>
      </c>
      <c r="BE338" s="8">
        <f ca="1">IF(Table2[[#This Row],[Column17]]="telangana",Table2[[#This Row],[Column15]],0)</f>
        <v>0</v>
      </c>
      <c r="BF338" s="8">
        <f ca="1">IF(Table2[[#This Row],[Column17]]="delhi",Table2[[#This Row],[Column15]],0)</f>
        <v>0</v>
      </c>
      <c r="BG338" s="8">
        <f ca="1">IF(Table2[[#This Row],[Column17]]="goa",Table2[[#This Row],[Column15]],0)</f>
        <v>0</v>
      </c>
      <c r="BH338" s="8">
        <f ca="1">IF(Table2[[#This Row],[Column17]]="kolkata",Table2[[#This Row],[Column15]],0)</f>
        <v>0</v>
      </c>
      <c r="BI338" s="8">
        <f ca="1">IF(Table2[[#This Row],[Column17]]="patna",Table2[[#This Row],[Column15]],0)</f>
        <v>55262</v>
      </c>
      <c r="BJ338" s="8">
        <f ca="1">IF(Table2[[#This Row],[Column17]]="simultala",Table2[[#This Row],[Column15]],0)</f>
        <v>0</v>
      </c>
      <c r="BK338" s="8">
        <f ca="1">IF(Table2[[#This Row],[Column17]]="panji",Table2[[#This Row],[Column15]],0)</f>
        <v>0</v>
      </c>
      <c r="BL338" s="8">
        <f ca="1">IF(Table2[[#This Row],[Column17]]="bangalore",Table2[[#This Row],[Column15]],0)</f>
        <v>0</v>
      </c>
      <c r="BM338" s="8">
        <f ca="1">IF(Table2[[#This Row],[Column17]]="florida",Table2[[#This Row],[Column15]],0)</f>
        <v>0</v>
      </c>
      <c r="BN338" s="8">
        <f ca="1">IF(Table2[[#This Row],[Column17]]="valmikinagar",Table2[[#This Row],[Column15]],0)</f>
        <v>0</v>
      </c>
      <c r="BO338" s="9">
        <f ca="1">IF(Table2[[#This Row],[Column17]]="gopalganj",Table2[[#This Row],[Column15]],0)</f>
        <v>0</v>
      </c>
      <c r="BP338" s="7">
        <f ca="1">IF(Table2[[#This Row],[Column4]]="teaching",Table2[[#This Row],[Column15]],0)</f>
        <v>0</v>
      </c>
      <c r="BQ338" s="8">
        <f ca="1">IF(Table2[[#This Row],[Column4]]="health",Table2[[#This Row],[Column15]],0)</f>
        <v>0</v>
      </c>
      <c r="BR338" s="8">
        <f ca="1">IF(Table2[[#This Row],[Column4]]="agriculture",Table2[[#This Row],[Column15]],0)</f>
        <v>0</v>
      </c>
      <c r="BS338" s="8">
        <f ca="1">IF(Table2[[#This Row],[Column4]]="IT",Table2[[#This Row],[Column15]],0)</f>
        <v>0</v>
      </c>
      <c r="BT338" s="8">
        <f ca="1">IF(Table2[[#This Row],[Column4]]="construction",Table2[[#This Row],[Column15]],0)</f>
        <v>0</v>
      </c>
      <c r="BU338" s="9">
        <f ca="1">IF(Table2[[#This Row],[Column4]]="General work",Table2[[#This Row],[Column15]],0)</f>
        <v>0</v>
      </c>
      <c r="BV338" s="19">
        <f ca="1">IF(Table2[[#This Row],[Column27]]&gt;Table2[[#This Row],[Column15]],1,0)</f>
        <v>1</v>
      </c>
      <c r="CC338" s="19">
        <f ca="1">IF(Table2[[#This Row],[Column28]]&gt;$CD$6,Table2[[#This Row],[Column2]],0)</f>
        <v>31</v>
      </c>
    </row>
    <row r="339" spans="2:81" x14ac:dyDescent="0.35">
      <c r="B339">
        <f t="shared" ca="1" si="97"/>
        <v>2</v>
      </c>
      <c r="C339" t="str">
        <f ca="1">IF(B338=1,"men","women")</f>
        <v>men</v>
      </c>
      <c r="D339">
        <f t="shared" ca="1" si="99"/>
        <v>29</v>
      </c>
      <c r="E339">
        <f t="shared" ca="1" si="100"/>
        <v>4</v>
      </c>
      <c r="F339" t="str">
        <f ca="1">VLOOKUP(E339,$K$4:$L$10,2)</f>
        <v>IT</v>
      </c>
      <c r="G339">
        <f t="shared" ca="1" si="101"/>
        <v>4</v>
      </c>
      <c r="H339" t="str">
        <f ca="1">VLOOKUP(G339,$N$4:$O$9,2)</f>
        <v>technical</v>
      </c>
      <c r="I339">
        <f t="shared" ca="1" si="102"/>
        <v>0</v>
      </c>
      <c r="J339">
        <f t="shared" ca="1" si="98"/>
        <v>2</v>
      </c>
      <c r="Q339">
        <f t="shared" ca="1" si="103"/>
        <v>40988</v>
      </c>
      <c r="R339">
        <f t="shared" ca="1" si="104"/>
        <v>11</v>
      </c>
      <c r="S339" t="str">
        <f ca="1">VLOOKUP(R339,$Y$7:$Z$20,2)</f>
        <v>bangalore</v>
      </c>
      <c r="T339">
        <f t="shared" ca="1" si="90"/>
        <v>163952</v>
      </c>
      <c r="U339">
        <f t="shared" ca="1" si="105"/>
        <v>120758.0607087255</v>
      </c>
      <c r="V339">
        <f t="shared" ca="1" si="91"/>
        <v>12413.071307380738</v>
      </c>
      <c r="W339">
        <f t="shared" ca="1" si="106"/>
        <v>4604</v>
      </c>
      <c r="X339">
        <f t="shared" ca="1" si="92"/>
        <v>54779.584016859582</v>
      </c>
      <c r="AA339">
        <f t="shared" ca="1" si="93"/>
        <v>13829.237369157272</v>
      </c>
      <c r="AB339">
        <f t="shared" ca="1" si="94"/>
        <v>190194.308676538</v>
      </c>
      <c r="AC339">
        <f t="shared" ca="1" si="95"/>
        <v>180141.64472558509</v>
      </c>
      <c r="AD339">
        <f t="shared" ca="1" si="96"/>
        <v>10052.663950952905</v>
      </c>
      <c r="AF339" s="7">
        <f ca="1">IF(Table2[[#This Row],[Column1]]="men",1,0)</f>
        <v>1</v>
      </c>
      <c r="AG339" s="8">
        <f ca="1">IF(Table2[[#This Row],[Column1]]="women",1,0)</f>
        <v>0</v>
      </c>
      <c r="AH339" s="8"/>
      <c r="AI339" s="8"/>
      <c r="AJ339" s="9"/>
      <c r="AM339" s="7">
        <f ca="1">IF(Table2[[#This Row],[Column4]]="teaching",1,0)</f>
        <v>0</v>
      </c>
      <c r="AN339" s="8">
        <f ca="1">IF(Table2[[#This Row],[Column4]]="health",1,0)</f>
        <v>0</v>
      </c>
      <c r="AO339" s="8">
        <f ca="1">IF(Table2[[#This Row],[Column4]]="agriculture",1,0)</f>
        <v>0</v>
      </c>
      <c r="AP339" s="8">
        <f ca="1">IF(Table2[[#This Row],[Column4]]="IT",1,0)</f>
        <v>1</v>
      </c>
      <c r="AQ339" s="8">
        <f ca="1">IF(Table2[[#This Row],[Column4]]="construction",1,0)</f>
        <v>0</v>
      </c>
      <c r="AR339" s="8">
        <f ca="1">IF(Table2[[#This Row],[Column4]]="General work",1,0)</f>
        <v>0</v>
      </c>
      <c r="AS339" s="9"/>
      <c r="AU339" s="17">
        <f ca="1">Table2[[#This Row],[Column20]]/Table2[[#This Row],[Column8]]</f>
        <v>6206.5356536903691</v>
      </c>
      <c r="AW339" s="19">
        <f ca="1">IF(Table2[[#This Row],[Column27]]&gt;$AX$7,1,0)</f>
        <v>1</v>
      </c>
      <c r="AY339" s="21">
        <f ca="1">Table2[[#This Row],[Column19]]/Table2[[#This Row],[Column18]]</f>
        <v>0.7365452126764267</v>
      </c>
      <c r="AZ339" s="7">
        <f t="shared" ca="1" si="107"/>
        <v>0</v>
      </c>
      <c r="BA339" s="8"/>
      <c r="BB339" s="7">
        <f ca="1">IF(Table2[[#This Row],[Column17]]="bihar",Table2[[#This Row],[Column15]],0)</f>
        <v>0</v>
      </c>
      <c r="BC339" s="8">
        <f ca="1">IF(Table2[[#This Row],[Column17]]="UP",Table2[[#This Row],[Column15]],0)</f>
        <v>0</v>
      </c>
      <c r="BD339" s="8">
        <f ca="1">IF(Table2[[#This Row],[Column17]]="maharashtra",Table2[[#This Row],[Column15]],0)</f>
        <v>0</v>
      </c>
      <c r="BE339" s="8">
        <f ca="1">IF(Table2[[#This Row],[Column17]]="telangana",Table2[[#This Row],[Column15]],0)</f>
        <v>0</v>
      </c>
      <c r="BF339" s="8">
        <f ca="1">IF(Table2[[#This Row],[Column17]]="delhi",Table2[[#This Row],[Column15]],0)</f>
        <v>0</v>
      </c>
      <c r="BG339" s="8">
        <f ca="1">IF(Table2[[#This Row],[Column17]]="goa",Table2[[#This Row],[Column15]],0)</f>
        <v>0</v>
      </c>
      <c r="BH339" s="8">
        <f ca="1">IF(Table2[[#This Row],[Column17]]="kolkata",Table2[[#This Row],[Column15]],0)</f>
        <v>0</v>
      </c>
      <c r="BI339" s="8">
        <f ca="1">IF(Table2[[#This Row],[Column17]]="patna",Table2[[#This Row],[Column15]],0)</f>
        <v>0</v>
      </c>
      <c r="BJ339" s="8">
        <f ca="1">IF(Table2[[#This Row],[Column17]]="simultala",Table2[[#This Row],[Column15]],0)</f>
        <v>0</v>
      </c>
      <c r="BK339" s="8">
        <f ca="1">IF(Table2[[#This Row],[Column17]]="panji",Table2[[#This Row],[Column15]],0)</f>
        <v>0</v>
      </c>
      <c r="BL339" s="8">
        <f ca="1">IF(Table2[[#This Row],[Column17]]="bangalore",Table2[[#This Row],[Column15]],0)</f>
        <v>40988</v>
      </c>
      <c r="BM339" s="8">
        <f ca="1">IF(Table2[[#This Row],[Column17]]="florida",Table2[[#This Row],[Column15]],0)</f>
        <v>0</v>
      </c>
      <c r="BN339" s="8">
        <f ca="1">IF(Table2[[#This Row],[Column17]]="valmikinagar",Table2[[#This Row],[Column15]],0)</f>
        <v>0</v>
      </c>
      <c r="BO339" s="9">
        <f ca="1">IF(Table2[[#This Row],[Column17]]="gopalganj",Table2[[#This Row],[Column15]],0)</f>
        <v>0</v>
      </c>
      <c r="BP339" s="7">
        <f ca="1">IF(Table2[[#This Row],[Column4]]="teaching",Table2[[#This Row],[Column15]],0)</f>
        <v>0</v>
      </c>
      <c r="BQ339" s="8">
        <f ca="1">IF(Table2[[#This Row],[Column4]]="health",Table2[[#This Row],[Column15]],0)</f>
        <v>0</v>
      </c>
      <c r="BR339" s="8">
        <f ca="1">IF(Table2[[#This Row],[Column4]]="agriculture",Table2[[#This Row],[Column15]],0)</f>
        <v>0</v>
      </c>
      <c r="BS339" s="8">
        <f ca="1">IF(Table2[[#This Row],[Column4]]="IT",Table2[[#This Row],[Column15]],0)</f>
        <v>40988</v>
      </c>
      <c r="BT339" s="8">
        <f ca="1">IF(Table2[[#This Row],[Column4]]="construction",Table2[[#This Row],[Column15]],0)</f>
        <v>0</v>
      </c>
      <c r="BU339" s="9">
        <f ca="1">IF(Table2[[#This Row],[Column4]]="General work",Table2[[#This Row],[Column15]],0)</f>
        <v>0</v>
      </c>
      <c r="BV339" s="19">
        <f ca="1">IF(Table2[[#This Row],[Column27]]&gt;Table2[[#This Row],[Column15]],1,0)</f>
        <v>1</v>
      </c>
      <c r="CC339" s="19">
        <f ca="1">IF(Table2[[#This Row],[Column28]]&gt;$CD$6,Table2[[#This Row],[Column2]],0)</f>
        <v>29</v>
      </c>
    </row>
    <row r="340" spans="2:81" x14ac:dyDescent="0.35">
      <c r="B340">
        <f t="shared" ca="1" si="97"/>
        <v>1</v>
      </c>
      <c r="C340" t="str">
        <f ca="1">IF(B339=1,"men","women")</f>
        <v>women</v>
      </c>
      <c r="D340">
        <f t="shared" ca="1" si="99"/>
        <v>37</v>
      </c>
      <c r="E340">
        <f t="shared" ca="1" si="100"/>
        <v>6</v>
      </c>
      <c r="F340" t="str">
        <f ca="1">VLOOKUP(E340,$K$4:$L$10,2)</f>
        <v>agriculture</v>
      </c>
      <c r="G340">
        <f t="shared" ca="1" si="101"/>
        <v>2</v>
      </c>
      <c r="H340" t="str">
        <f ca="1">VLOOKUP(G340,$N$4:$O$9,2)</f>
        <v>college</v>
      </c>
      <c r="I340">
        <f t="shared" ca="1" si="102"/>
        <v>0</v>
      </c>
      <c r="J340">
        <f t="shared" ca="1" si="98"/>
        <v>1</v>
      </c>
      <c r="Q340">
        <f t="shared" ca="1" si="103"/>
        <v>50276</v>
      </c>
      <c r="R340">
        <f t="shared" ca="1" si="104"/>
        <v>12</v>
      </c>
      <c r="S340" t="str">
        <f ca="1">VLOOKUP(R340,$Y$7:$Z$20,2)</f>
        <v>florida</v>
      </c>
      <c r="T340">
        <f t="shared" ca="1" si="90"/>
        <v>201104</v>
      </c>
      <c r="U340">
        <f t="shared" ca="1" si="105"/>
        <v>30114.17874442233</v>
      </c>
      <c r="V340">
        <f t="shared" ca="1" si="91"/>
        <v>18506.571261925863</v>
      </c>
      <c r="W340">
        <f t="shared" ca="1" si="106"/>
        <v>13149</v>
      </c>
      <c r="X340">
        <f t="shared" ca="1" si="92"/>
        <v>525.72311208372821</v>
      </c>
      <c r="AA340">
        <f t="shared" ca="1" si="93"/>
        <v>42934.765857564453</v>
      </c>
      <c r="AB340">
        <f t="shared" ca="1" si="94"/>
        <v>262545.33711949032</v>
      </c>
      <c r="AC340">
        <f t="shared" ca="1" si="95"/>
        <v>43788.901856506061</v>
      </c>
      <c r="AD340">
        <f t="shared" ca="1" si="96"/>
        <v>218756.43526298425</v>
      </c>
      <c r="AF340" s="7">
        <f ca="1">IF(Table2[[#This Row],[Column1]]="men",1,0)</f>
        <v>0</v>
      </c>
      <c r="AG340" s="8">
        <f ca="1">IF(Table2[[#This Row],[Column1]]="women",1,0)</f>
        <v>1</v>
      </c>
      <c r="AH340" s="8"/>
      <c r="AI340" s="8"/>
      <c r="AJ340" s="9"/>
      <c r="AM340" s="7">
        <f ca="1">IF(Table2[[#This Row],[Column4]]="teaching",1,0)</f>
        <v>0</v>
      </c>
      <c r="AN340" s="8">
        <f ca="1">IF(Table2[[#This Row],[Column4]]="health",1,0)</f>
        <v>0</v>
      </c>
      <c r="AO340" s="8">
        <f ca="1">IF(Table2[[#This Row],[Column4]]="agriculture",1,0)</f>
        <v>1</v>
      </c>
      <c r="AP340" s="8">
        <f ca="1">IF(Table2[[#This Row],[Column4]]="IT",1,0)</f>
        <v>0</v>
      </c>
      <c r="AQ340" s="8">
        <f ca="1">IF(Table2[[#This Row],[Column4]]="construction",1,0)</f>
        <v>0</v>
      </c>
      <c r="AR340" s="8">
        <f ca="1">IF(Table2[[#This Row],[Column4]]="General work",1,0)</f>
        <v>0</v>
      </c>
      <c r="AS340" s="9"/>
      <c r="AU340" s="17">
        <f ca="1">Table2[[#This Row],[Column20]]/Table2[[#This Row],[Column8]]</f>
        <v>18506.571261925863</v>
      </c>
      <c r="AW340" s="19">
        <f ca="1">IF(Table2[[#This Row],[Column27]]&gt;$AX$7,1,0)</f>
        <v>0</v>
      </c>
      <c r="AY340" s="21">
        <f ca="1">Table2[[#This Row],[Column19]]/Table2[[#This Row],[Column18]]</f>
        <v>0.14974430515764148</v>
      </c>
      <c r="AZ340" s="7">
        <f t="shared" ca="1" si="107"/>
        <v>1</v>
      </c>
      <c r="BA340" s="8"/>
      <c r="BB340" s="7">
        <f ca="1">IF(Table2[[#This Row],[Column17]]="bihar",Table2[[#This Row],[Column15]],0)</f>
        <v>0</v>
      </c>
      <c r="BC340" s="8">
        <f ca="1">IF(Table2[[#This Row],[Column17]]="UP",Table2[[#This Row],[Column15]],0)</f>
        <v>0</v>
      </c>
      <c r="BD340" s="8">
        <f ca="1">IF(Table2[[#This Row],[Column17]]="maharashtra",Table2[[#This Row],[Column15]],0)</f>
        <v>0</v>
      </c>
      <c r="BE340" s="8">
        <f ca="1">IF(Table2[[#This Row],[Column17]]="telangana",Table2[[#This Row],[Column15]],0)</f>
        <v>0</v>
      </c>
      <c r="BF340" s="8">
        <f ca="1">IF(Table2[[#This Row],[Column17]]="delhi",Table2[[#This Row],[Column15]],0)</f>
        <v>0</v>
      </c>
      <c r="BG340" s="8">
        <f ca="1">IF(Table2[[#This Row],[Column17]]="goa",Table2[[#This Row],[Column15]],0)</f>
        <v>0</v>
      </c>
      <c r="BH340" s="8">
        <f ca="1">IF(Table2[[#This Row],[Column17]]="kolkata",Table2[[#This Row],[Column15]],0)</f>
        <v>0</v>
      </c>
      <c r="BI340" s="8">
        <f ca="1">IF(Table2[[#This Row],[Column17]]="patna",Table2[[#This Row],[Column15]],0)</f>
        <v>0</v>
      </c>
      <c r="BJ340" s="8">
        <f ca="1">IF(Table2[[#This Row],[Column17]]="simultala",Table2[[#This Row],[Column15]],0)</f>
        <v>0</v>
      </c>
      <c r="BK340" s="8">
        <f ca="1">IF(Table2[[#This Row],[Column17]]="panji",Table2[[#This Row],[Column15]],0)</f>
        <v>0</v>
      </c>
      <c r="BL340" s="8">
        <f ca="1">IF(Table2[[#This Row],[Column17]]="bangalore",Table2[[#This Row],[Column15]],0)</f>
        <v>0</v>
      </c>
      <c r="BM340" s="8">
        <f ca="1">IF(Table2[[#This Row],[Column17]]="florida",Table2[[#This Row],[Column15]],0)</f>
        <v>50276</v>
      </c>
      <c r="BN340" s="8">
        <f ca="1">IF(Table2[[#This Row],[Column17]]="valmikinagar",Table2[[#This Row],[Column15]],0)</f>
        <v>0</v>
      </c>
      <c r="BO340" s="9">
        <f ca="1">IF(Table2[[#This Row],[Column17]]="gopalganj",Table2[[#This Row],[Column15]],0)</f>
        <v>0</v>
      </c>
      <c r="BP340" s="7">
        <f ca="1">IF(Table2[[#This Row],[Column4]]="teaching",Table2[[#This Row],[Column15]],0)</f>
        <v>0</v>
      </c>
      <c r="BQ340" s="8">
        <f ca="1">IF(Table2[[#This Row],[Column4]]="health",Table2[[#This Row],[Column15]],0)</f>
        <v>0</v>
      </c>
      <c r="BR340" s="8">
        <f ca="1">IF(Table2[[#This Row],[Column4]]="agriculture",Table2[[#This Row],[Column15]],0)</f>
        <v>50276</v>
      </c>
      <c r="BS340" s="8">
        <f ca="1">IF(Table2[[#This Row],[Column4]]="IT",Table2[[#This Row],[Column15]],0)</f>
        <v>0</v>
      </c>
      <c r="BT340" s="8">
        <f ca="1">IF(Table2[[#This Row],[Column4]]="construction",Table2[[#This Row],[Column15]],0)</f>
        <v>0</v>
      </c>
      <c r="BU340" s="9">
        <f ca="1">IF(Table2[[#This Row],[Column4]]="General work",Table2[[#This Row],[Column15]],0)</f>
        <v>0</v>
      </c>
      <c r="BV340" s="19">
        <f ca="1">IF(Table2[[#This Row],[Column27]]&gt;Table2[[#This Row],[Column15]],1,0)</f>
        <v>0</v>
      </c>
      <c r="CC340" s="19">
        <f ca="1">IF(Table2[[#This Row],[Column28]]&gt;$CD$6,Table2[[#This Row],[Column2]],0)</f>
        <v>37</v>
      </c>
    </row>
    <row r="341" spans="2:81" x14ac:dyDescent="0.35">
      <c r="B341">
        <f t="shared" ca="1" si="97"/>
        <v>1</v>
      </c>
      <c r="C341" t="str">
        <f ca="1">IF(B340=1,"men","women")</f>
        <v>men</v>
      </c>
      <c r="D341">
        <f t="shared" ca="1" si="99"/>
        <v>25</v>
      </c>
      <c r="E341">
        <f t="shared" ca="1" si="100"/>
        <v>4</v>
      </c>
      <c r="F341" t="str">
        <f ca="1">VLOOKUP(E341,$K$4:$L$10,2)</f>
        <v>IT</v>
      </c>
      <c r="G341">
        <f t="shared" ca="1" si="101"/>
        <v>5</v>
      </c>
      <c r="H341" t="str">
        <f ca="1">VLOOKUP(G341,$N$4:$O$9,2)</f>
        <v>other</v>
      </c>
      <c r="I341">
        <f t="shared" ca="1" si="102"/>
        <v>4</v>
      </c>
      <c r="J341">
        <f t="shared" ca="1" si="98"/>
        <v>2</v>
      </c>
      <c r="Q341">
        <f t="shared" ca="1" si="103"/>
        <v>26016</v>
      </c>
      <c r="R341">
        <f t="shared" ca="1" si="104"/>
        <v>7</v>
      </c>
      <c r="S341" t="str">
        <f ca="1">VLOOKUP(R341,$Y$7:$Z$20,2)</f>
        <v>kolkata</v>
      </c>
      <c r="T341">
        <f t="shared" ca="1" si="90"/>
        <v>78048</v>
      </c>
      <c r="U341">
        <f t="shared" ca="1" si="105"/>
        <v>76259.036728901468</v>
      </c>
      <c r="V341">
        <f t="shared" ca="1" si="91"/>
        <v>39092.948976430278</v>
      </c>
      <c r="W341">
        <f t="shared" ca="1" si="106"/>
        <v>22839</v>
      </c>
      <c r="X341">
        <f t="shared" ca="1" si="92"/>
        <v>25780.435594423481</v>
      </c>
      <c r="AA341">
        <f t="shared" ca="1" si="93"/>
        <v>29840.97302550212</v>
      </c>
      <c r="AB341">
        <f t="shared" ca="1" si="94"/>
        <v>146981.9220019324</v>
      </c>
      <c r="AC341">
        <f t="shared" ca="1" si="95"/>
        <v>124878.47232332495</v>
      </c>
      <c r="AD341">
        <f t="shared" ca="1" si="96"/>
        <v>22103.449678607445</v>
      </c>
      <c r="AF341" s="7">
        <f ca="1">IF(Table2[[#This Row],[Column1]]="men",1,0)</f>
        <v>1</v>
      </c>
      <c r="AG341" s="8">
        <f ca="1">IF(Table2[[#This Row],[Column1]]="women",1,0)</f>
        <v>0</v>
      </c>
      <c r="AH341" s="8"/>
      <c r="AI341" s="8"/>
      <c r="AJ341" s="9"/>
      <c r="AM341" s="7">
        <f ca="1">IF(Table2[[#This Row],[Column4]]="teaching",1,0)</f>
        <v>0</v>
      </c>
      <c r="AN341" s="8">
        <f ca="1">IF(Table2[[#This Row],[Column4]]="health",1,0)</f>
        <v>0</v>
      </c>
      <c r="AO341" s="8">
        <f ca="1">IF(Table2[[#This Row],[Column4]]="agriculture",1,0)</f>
        <v>0</v>
      </c>
      <c r="AP341" s="8">
        <f ca="1">IF(Table2[[#This Row],[Column4]]="IT",1,0)</f>
        <v>1</v>
      </c>
      <c r="AQ341" s="8">
        <f ca="1">IF(Table2[[#This Row],[Column4]]="construction",1,0)</f>
        <v>0</v>
      </c>
      <c r="AR341" s="8">
        <f ca="1">IF(Table2[[#This Row],[Column4]]="General work",1,0)</f>
        <v>0</v>
      </c>
      <c r="AS341" s="9"/>
      <c r="AU341" s="17">
        <f ca="1">Table2[[#This Row],[Column20]]/Table2[[#This Row],[Column8]]</f>
        <v>19546.474488215139</v>
      </c>
      <c r="AW341" s="19">
        <f ca="1">IF(Table2[[#This Row],[Column27]]&gt;$AX$7,1,0)</f>
        <v>1</v>
      </c>
      <c r="AY341" s="21">
        <f ca="1">Table2[[#This Row],[Column19]]/Table2[[#This Row],[Column18]]</f>
        <v>0.97707867887583877</v>
      </c>
      <c r="AZ341" s="7">
        <f t="shared" ca="1" si="107"/>
        <v>0</v>
      </c>
      <c r="BA341" s="8"/>
      <c r="BB341" s="7">
        <f ca="1">IF(Table2[[#This Row],[Column17]]="bihar",Table2[[#This Row],[Column15]],0)</f>
        <v>0</v>
      </c>
      <c r="BC341" s="8">
        <f ca="1">IF(Table2[[#This Row],[Column17]]="UP",Table2[[#This Row],[Column15]],0)</f>
        <v>0</v>
      </c>
      <c r="BD341" s="8">
        <f ca="1">IF(Table2[[#This Row],[Column17]]="maharashtra",Table2[[#This Row],[Column15]],0)</f>
        <v>0</v>
      </c>
      <c r="BE341" s="8">
        <f ca="1">IF(Table2[[#This Row],[Column17]]="telangana",Table2[[#This Row],[Column15]],0)</f>
        <v>0</v>
      </c>
      <c r="BF341" s="8">
        <f ca="1">IF(Table2[[#This Row],[Column17]]="delhi",Table2[[#This Row],[Column15]],0)</f>
        <v>0</v>
      </c>
      <c r="BG341" s="8">
        <f ca="1">IF(Table2[[#This Row],[Column17]]="goa",Table2[[#This Row],[Column15]],0)</f>
        <v>0</v>
      </c>
      <c r="BH341" s="8">
        <f ca="1">IF(Table2[[#This Row],[Column17]]="kolkata",Table2[[#This Row],[Column15]],0)</f>
        <v>26016</v>
      </c>
      <c r="BI341" s="8">
        <f ca="1">IF(Table2[[#This Row],[Column17]]="patna",Table2[[#This Row],[Column15]],0)</f>
        <v>0</v>
      </c>
      <c r="BJ341" s="8">
        <f ca="1">IF(Table2[[#This Row],[Column17]]="simultala",Table2[[#This Row],[Column15]],0)</f>
        <v>0</v>
      </c>
      <c r="BK341" s="8">
        <f ca="1">IF(Table2[[#This Row],[Column17]]="panji",Table2[[#This Row],[Column15]],0)</f>
        <v>0</v>
      </c>
      <c r="BL341" s="8">
        <f ca="1">IF(Table2[[#This Row],[Column17]]="bangalore",Table2[[#This Row],[Column15]],0)</f>
        <v>0</v>
      </c>
      <c r="BM341" s="8">
        <f ca="1">IF(Table2[[#This Row],[Column17]]="florida",Table2[[#This Row],[Column15]],0)</f>
        <v>0</v>
      </c>
      <c r="BN341" s="8">
        <f ca="1">IF(Table2[[#This Row],[Column17]]="valmikinagar",Table2[[#This Row],[Column15]],0)</f>
        <v>0</v>
      </c>
      <c r="BO341" s="9">
        <f ca="1">IF(Table2[[#This Row],[Column17]]="gopalganj",Table2[[#This Row],[Column15]],0)</f>
        <v>0</v>
      </c>
      <c r="BP341" s="7">
        <f ca="1">IF(Table2[[#This Row],[Column4]]="teaching",Table2[[#This Row],[Column15]],0)</f>
        <v>0</v>
      </c>
      <c r="BQ341" s="8">
        <f ca="1">IF(Table2[[#This Row],[Column4]]="health",Table2[[#This Row],[Column15]],0)</f>
        <v>0</v>
      </c>
      <c r="BR341" s="8">
        <f ca="1">IF(Table2[[#This Row],[Column4]]="agriculture",Table2[[#This Row],[Column15]],0)</f>
        <v>0</v>
      </c>
      <c r="BS341" s="8">
        <f ca="1">IF(Table2[[#This Row],[Column4]]="IT",Table2[[#This Row],[Column15]],0)</f>
        <v>26016</v>
      </c>
      <c r="BT341" s="8">
        <f ca="1">IF(Table2[[#This Row],[Column4]]="construction",Table2[[#This Row],[Column15]],0)</f>
        <v>0</v>
      </c>
      <c r="BU341" s="9">
        <f ca="1">IF(Table2[[#This Row],[Column4]]="General work",Table2[[#This Row],[Column15]],0)</f>
        <v>0</v>
      </c>
      <c r="BV341" s="19">
        <f ca="1">IF(Table2[[#This Row],[Column27]]&gt;Table2[[#This Row],[Column15]],1,0)</f>
        <v>1</v>
      </c>
      <c r="CC341" s="19">
        <f ca="1">IF(Table2[[#This Row],[Column28]]&gt;$CD$6,Table2[[#This Row],[Column2]],0)</f>
        <v>25</v>
      </c>
    </row>
    <row r="342" spans="2:81" x14ac:dyDescent="0.35">
      <c r="B342">
        <f t="shared" ca="1" si="97"/>
        <v>2</v>
      </c>
      <c r="C342" t="str">
        <f ca="1">IF(B341=1,"men","women")</f>
        <v>men</v>
      </c>
      <c r="D342">
        <f t="shared" ca="1" si="99"/>
        <v>28</v>
      </c>
      <c r="E342">
        <f t="shared" ca="1" si="100"/>
        <v>5</v>
      </c>
      <c r="F342" t="str">
        <f ca="1">VLOOKUP(E342,$K$4:$L$10,2)</f>
        <v>General work</v>
      </c>
      <c r="G342">
        <f t="shared" ca="1" si="101"/>
        <v>3</v>
      </c>
      <c r="H342" t="str">
        <f ca="1">VLOOKUP(G342,$N$4:$O$9,2)</f>
        <v>university</v>
      </c>
      <c r="I342">
        <f t="shared" ca="1" si="102"/>
        <v>3</v>
      </c>
      <c r="J342">
        <f t="shared" ca="1" si="98"/>
        <v>1</v>
      </c>
      <c r="Q342">
        <f t="shared" ca="1" si="103"/>
        <v>81453</v>
      </c>
      <c r="R342">
        <f t="shared" ca="1" si="104"/>
        <v>11</v>
      </c>
      <c r="S342" t="str">
        <f ca="1">VLOOKUP(R342,$Y$7:$Z$20,2)</f>
        <v>bangalore</v>
      </c>
      <c r="T342">
        <f t="shared" ca="1" si="90"/>
        <v>244359</v>
      </c>
      <c r="U342">
        <f t="shared" ca="1" si="105"/>
        <v>182898.65567159693</v>
      </c>
      <c r="V342">
        <f t="shared" ca="1" si="91"/>
        <v>56880.486629578314</v>
      </c>
      <c r="W342">
        <f t="shared" ca="1" si="106"/>
        <v>41182</v>
      </c>
      <c r="X342">
        <f t="shared" ca="1" si="92"/>
        <v>78874.171993079057</v>
      </c>
      <c r="AA342">
        <f t="shared" ca="1" si="93"/>
        <v>103529.18932490256</v>
      </c>
      <c r="AB342">
        <f t="shared" ca="1" si="94"/>
        <v>404768.67595448083</v>
      </c>
      <c r="AC342">
        <f t="shared" ca="1" si="95"/>
        <v>302954.82766467601</v>
      </c>
      <c r="AD342">
        <f t="shared" ca="1" si="96"/>
        <v>101813.84828980482</v>
      </c>
      <c r="AF342" s="7">
        <f ca="1">IF(Table2[[#This Row],[Column1]]="men",1,0)</f>
        <v>1</v>
      </c>
      <c r="AG342" s="8">
        <f ca="1">IF(Table2[[#This Row],[Column1]]="women",1,0)</f>
        <v>0</v>
      </c>
      <c r="AH342" s="8"/>
      <c r="AI342" s="8"/>
      <c r="AJ342" s="9"/>
      <c r="AM342" s="7">
        <f ca="1">IF(Table2[[#This Row],[Column4]]="teaching",1,0)</f>
        <v>0</v>
      </c>
      <c r="AN342" s="8">
        <f ca="1">IF(Table2[[#This Row],[Column4]]="health",1,0)</f>
        <v>0</v>
      </c>
      <c r="AO342" s="8">
        <f ca="1">IF(Table2[[#This Row],[Column4]]="agriculture",1,0)</f>
        <v>0</v>
      </c>
      <c r="AP342" s="8">
        <f ca="1">IF(Table2[[#This Row],[Column4]]="IT",1,0)</f>
        <v>0</v>
      </c>
      <c r="AQ342" s="8">
        <f ca="1">IF(Table2[[#This Row],[Column4]]="construction",1,0)</f>
        <v>0</v>
      </c>
      <c r="AR342" s="8">
        <f ca="1">IF(Table2[[#This Row],[Column4]]="General work",1,0)</f>
        <v>1</v>
      </c>
      <c r="AS342" s="9"/>
      <c r="AU342" s="17">
        <f ca="1">Table2[[#This Row],[Column20]]/Table2[[#This Row],[Column8]]</f>
        <v>56880.486629578314</v>
      </c>
      <c r="AW342" s="19">
        <f ca="1">IF(Table2[[#This Row],[Column27]]&gt;$AX$7,1,0)</f>
        <v>1</v>
      </c>
      <c r="AY342" s="21">
        <f ca="1">Table2[[#This Row],[Column19]]/Table2[[#This Row],[Column18]]</f>
        <v>0.74848340217301979</v>
      </c>
      <c r="AZ342" s="7">
        <f t="shared" ca="1" si="107"/>
        <v>0</v>
      </c>
      <c r="BA342" s="8"/>
      <c r="BB342" s="7">
        <f ca="1">IF(Table2[[#This Row],[Column17]]="bihar",Table2[[#This Row],[Column15]],0)</f>
        <v>0</v>
      </c>
      <c r="BC342" s="8">
        <f ca="1">IF(Table2[[#This Row],[Column17]]="UP",Table2[[#This Row],[Column15]],0)</f>
        <v>0</v>
      </c>
      <c r="BD342" s="8">
        <f ca="1">IF(Table2[[#This Row],[Column17]]="maharashtra",Table2[[#This Row],[Column15]],0)</f>
        <v>0</v>
      </c>
      <c r="BE342" s="8">
        <f ca="1">IF(Table2[[#This Row],[Column17]]="telangana",Table2[[#This Row],[Column15]],0)</f>
        <v>0</v>
      </c>
      <c r="BF342" s="8">
        <f ca="1">IF(Table2[[#This Row],[Column17]]="delhi",Table2[[#This Row],[Column15]],0)</f>
        <v>0</v>
      </c>
      <c r="BG342" s="8">
        <f ca="1">IF(Table2[[#This Row],[Column17]]="goa",Table2[[#This Row],[Column15]],0)</f>
        <v>0</v>
      </c>
      <c r="BH342" s="8">
        <f ca="1">IF(Table2[[#This Row],[Column17]]="kolkata",Table2[[#This Row],[Column15]],0)</f>
        <v>0</v>
      </c>
      <c r="BI342" s="8">
        <f ca="1">IF(Table2[[#This Row],[Column17]]="patna",Table2[[#This Row],[Column15]],0)</f>
        <v>0</v>
      </c>
      <c r="BJ342" s="8">
        <f ca="1">IF(Table2[[#This Row],[Column17]]="simultala",Table2[[#This Row],[Column15]],0)</f>
        <v>0</v>
      </c>
      <c r="BK342" s="8">
        <f ca="1">IF(Table2[[#This Row],[Column17]]="panji",Table2[[#This Row],[Column15]],0)</f>
        <v>0</v>
      </c>
      <c r="BL342" s="8">
        <f ca="1">IF(Table2[[#This Row],[Column17]]="bangalore",Table2[[#This Row],[Column15]],0)</f>
        <v>81453</v>
      </c>
      <c r="BM342" s="8">
        <f ca="1">IF(Table2[[#This Row],[Column17]]="florida",Table2[[#This Row],[Column15]],0)</f>
        <v>0</v>
      </c>
      <c r="BN342" s="8">
        <f ca="1">IF(Table2[[#This Row],[Column17]]="valmikinagar",Table2[[#This Row],[Column15]],0)</f>
        <v>0</v>
      </c>
      <c r="BO342" s="9">
        <f ca="1">IF(Table2[[#This Row],[Column17]]="gopalganj",Table2[[#This Row],[Column15]],0)</f>
        <v>0</v>
      </c>
      <c r="BP342" s="7">
        <f ca="1">IF(Table2[[#This Row],[Column4]]="teaching",Table2[[#This Row],[Column15]],0)</f>
        <v>0</v>
      </c>
      <c r="BQ342" s="8">
        <f ca="1">IF(Table2[[#This Row],[Column4]]="health",Table2[[#This Row],[Column15]],0)</f>
        <v>0</v>
      </c>
      <c r="BR342" s="8">
        <f ca="1">IF(Table2[[#This Row],[Column4]]="agriculture",Table2[[#This Row],[Column15]],0)</f>
        <v>0</v>
      </c>
      <c r="BS342" s="8">
        <f ca="1">IF(Table2[[#This Row],[Column4]]="IT",Table2[[#This Row],[Column15]],0)</f>
        <v>0</v>
      </c>
      <c r="BT342" s="8">
        <f ca="1">IF(Table2[[#This Row],[Column4]]="construction",Table2[[#This Row],[Column15]],0)</f>
        <v>0</v>
      </c>
      <c r="BU342" s="9">
        <f ca="1">IF(Table2[[#This Row],[Column4]]="General work",Table2[[#This Row],[Column15]],0)</f>
        <v>81453</v>
      </c>
      <c r="BV342" s="19">
        <f ca="1">IF(Table2[[#This Row],[Column27]]&gt;Table2[[#This Row],[Column15]],1,0)</f>
        <v>1</v>
      </c>
      <c r="CC342" s="19">
        <f ca="1">IF(Table2[[#This Row],[Column28]]&gt;$CD$6,Table2[[#This Row],[Column2]],0)</f>
        <v>28</v>
      </c>
    </row>
    <row r="343" spans="2:81" x14ac:dyDescent="0.35">
      <c r="B343">
        <f t="shared" ca="1" si="97"/>
        <v>2</v>
      </c>
      <c r="C343" t="str">
        <f ca="1">IF(B342=1,"men","women")</f>
        <v>women</v>
      </c>
      <c r="D343">
        <f t="shared" ca="1" si="99"/>
        <v>45</v>
      </c>
      <c r="E343">
        <f t="shared" ca="1" si="100"/>
        <v>1</v>
      </c>
      <c r="F343" t="str">
        <f ca="1">VLOOKUP(E343,$K$4:$L$10,2)</f>
        <v xml:space="preserve">health </v>
      </c>
      <c r="G343">
        <f t="shared" ca="1" si="101"/>
        <v>5</v>
      </c>
      <c r="H343" t="str">
        <f ca="1">VLOOKUP(G343,$N$4:$O$9,2)</f>
        <v>other</v>
      </c>
      <c r="I343">
        <f t="shared" ca="1" si="102"/>
        <v>0</v>
      </c>
      <c r="J343">
        <f t="shared" ca="1" si="98"/>
        <v>2</v>
      </c>
      <c r="Q343">
        <f t="shared" ca="1" si="103"/>
        <v>54301</v>
      </c>
      <c r="R343">
        <f t="shared" ca="1" si="104"/>
        <v>7</v>
      </c>
      <c r="S343" t="str">
        <f ca="1">VLOOKUP(R343,$Y$7:$Z$20,2)</f>
        <v>kolkata</v>
      </c>
      <c r="T343">
        <f t="shared" ca="1" si="90"/>
        <v>162903</v>
      </c>
      <c r="U343">
        <f t="shared" ca="1" si="105"/>
        <v>161661.32681581672</v>
      </c>
      <c r="V343">
        <f t="shared" ca="1" si="91"/>
        <v>67746.686512533473</v>
      </c>
      <c r="W343">
        <f t="shared" ca="1" si="106"/>
        <v>50591</v>
      </c>
      <c r="X343">
        <f t="shared" ca="1" si="92"/>
        <v>30875.900566960303</v>
      </c>
      <c r="AA343">
        <f t="shared" ca="1" si="93"/>
        <v>49383.834076451851</v>
      </c>
      <c r="AB343">
        <f t="shared" ca="1" si="94"/>
        <v>280033.5205889853</v>
      </c>
      <c r="AC343">
        <f t="shared" ca="1" si="95"/>
        <v>243128.22738277703</v>
      </c>
      <c r="AD343">
        <f t="shared" ca="1" si="96"/>
        <v>36905.293206208269</v>
      </c>
      <c r="AF343" s="7">
        <f ca="1">IF(Table2[[#This Row],[Column1]]="men",1,0)</f>
        <v>0</v>
      </c>
      <c r="AG343" s="8">
        <f ca="1">IF(Table2[[#This Row],[Column1]]="women",1,0)</f>
        <v>1</v>
      </c>
      <c r="AH343" s="8"/>
      <c r="AI343" s="8"/>
      <c r="AJ343" s="9"/>
      <c r="AM343" s="7">
        <f ca="1">IF(Table2[[#This Row],[Column4]]="teaching",1,0)</f>
        <v>0</v>
      </c>
      <c r="AN343" s="8">
        <f ca="1">IF(Table2[[#This Row],[Column4]]="health",1,0)</f>
        <v>0</v>
      </c>
      <c r="AO343" s="8">
        <f ca="1">IF(Table2[[#This Row],[Column4]]="agriculture",1,0)</f>
        <v>0</v>
      </c>
      <c r="AP343" s="8">
        <f ca="1">IF(Table2[[#This Row],[Column4]]="IT",1,0)</f>
        <v>0</v>
      </c>
      <c r="AQ343" s="8">
        <f ca="1">IF(Table2[[#This Row],[Column4]]="construction",1,0)</f>
        <v>0</v>
      </c>
      <c r="AR343" s="8">
        <f ca="1">IF(Table2[[#This Row],[Column4]]="General work",1,0)</f>
        <v>0</v>
      </c>
      <c r="AS343" s="9"/>
      <c r="AU343" s="17">
        <f ca="1">Table2[[#This Row],[Column20]]/Table2[[#This Row],[Column8]]</f>
        <v>33873.343256266737</v>
      </c>
      <c r="AW343" s="19">
        <f ca="1">IF(Table2[[#This Row],[Column27]]&gt;$AX$7,1,0)</f>
        <v>1</v>
      </c>
      <c r="AY343" s="21">
        <f ca="1">Table2[[#This Row],[Column19]]/Table2[[#This Row],[Column18]]</f>
        <v>0.99237783721488693</v>
      </c>
      <c r="AZ343" s="7">
        <f t="shared" ca="1" si="107"/>
        <v>0</v>
      </c>
      <c r="BA343" s="8"/>
      <c r="BB343" s="7">
        <f ca="1">IF(Table2[[#This Row],[Column17]]="bihar",Table2[[#This Row],[Column15]],0)</f>
        <v>0</v>
      </c>
      <c r="BC343" s="8">
        <f ca="1">IF(Table2[[#This Row],[Column17]]="UP",Table2[[#This Row],[Column15]],0)</f>
        <v>0</v>
      </c>
      <c r="BD343" s="8">
        <f ca="1">IF(Table2[[#This Row],[Column17]]="maharashtra",Table2[[#This Row],[Column15]],0)</f>
        <v>0</v>
      </c>
      <c r="BE343" s="8">
        <f ca="1">IF(Table2[[#This Row],[Column17]]="telangana",Table2[[#This Row],[Column15]],0)</f>
        <v>0</v>
      </c>
      <c r="BF343" s="8">
        <f ca="1">IF(Table2[[#This Row],[Column17]]="delhi",Table2[[#This Row],[Column15]],0)</f>
        <v>0</v>
      </c>
      <c r="BG343" s="8">
        <f ca="1">IF(Table2[[#This Row],[Column17]]="goa",Table2[[#This Row],[Column15]],0)</f>
        <v>0</v>
      </c>
      <c r="BH343" s="8">
        <f ca="1">IF(Table2[[#This Row],[Column17]]="kolkata",Table2[[#This Row],[Column15]],0)</f>
        <v>54301</v>
      </c>
      <c r="BI343" s="8">
        <f ca="1">IF(Table2[[#This Row],[Column17]]="patna",Table2[[#This Row],[Column15]],0)</f>
        <v>0</v>
      </c>
      <c r="BJ343" s="8">
        <f ca="1">IF(Table2[[#This Row],[Column17]]="simultala",Table2[[#This Row],[Column15]],0)</f>
        <v>0</v>
      </c>
      <c r="BK343" s="8">
        <f ca="1">IF(Table2[[#This Row],[Column17]]="panji",Table2[[#This Row],[Column15]],0)</f>
        <v>0</v>
      </c>
      <c r="BL343" s="8">
        <f ca="1">IF(Table2[[#This Row],[Column17]]="bangalore",Table2[[#This Row],[Column15]],0)</f>
        <v>0</v>
      </c>
      <c r="BM343" s="8">
        <f ca="1">IF(Table2[[#This Row],[Column17]]="florida",Table2[[#This Row],[Column15]],0)</f>
        <v>0</v>
      </c>
      <c r="BN343" s="8">
        <f ca="1">IF(Table2[[#This Row],[Column17]]="valmikinagar",Table2[[#This Row],[Column15]],0)</f>
        <v>0</v>
      </c>
      <c r="BO343" s="9">
        <f ca="1">IF(Table2[[#This Row],[Column17]]="gopalganj",Table2[[#This Row],[Column15]],0)</f>
        <v>0</v>
      </c>
      <c r="BP343" s="7">
        <f ca="1">IF(Table2[[#This Row],[Column4]]="teaching",Table2[[#This Row],[Column15]],0)</f>
        <v>0</v>
      </c>
      <c r="BQ343" s="8">
        <f ca="1">IF(Table2[[#This Row],[Column4]]="health",Table2[[#This Row],[Column15]],0)</f>
        <v>0</v>
      </c>
      <c r="BR343" s="8">
        <f ca="1">IF(Table2[[#This Row],[Column4]]="agriculture",Table2[[#This Row],[Column15]],0)</f>
        <v>0</v>
      </c>
      <c r="BS343" s="8">
        <f ca="1">IF(Table2[[#This Row],[Column4]]="IT",Table2[[#This Row],[Column15]],0)</f>
        <v>0</v>
      </c>
      <c r="BT343" s="8">
        <f ca="1">IF(Table2[[#This Row],[Column4]]="construction",Table2[[#This Row],[Column15]],0)</f>
        <v>0</v>
      </c>
      <c r="BU343" s="9">
        <f ca="1">IF(Table2[[#This Row],[Column4]]="General work",Table2[[#This Row],[Column15]],0)</f>
        <v>0</v>
      </c>
      <c r="BV343" s="19">
        <f ca="1">IF(Table2[[#This Row],[Column27]]&gt;Table2[[#This Row],[Column15]],1,0)</f>
        <v>1</v>
      </c>
      <c r="CC343" s="19">
        <f ca="1">IF(Table2[[#This Row],[Column28]]&gt;$CD$6,Table2[[#This Row],[Column2]],0)</f>
        <v>45</v>
      </c>
    </row>
    <row r="344" spans="2:81" x14ac:dyDescent="0.35">
      <c r="B344">
        <f t="shared" ca="1" si="97"/>
        <v>1</v>
      </c>
      <c r="C344" t="str">
        <f ca="1">IF(B343=1,"men","women")</f>
        <v>women</v>
      </c>
      <c r="D344">
        <f t="shared" ca="1" si="99"/>
        <v>45</v>
      </c>
      <c r="E344">
        <f t="shared" ca="1" si="100"/>
        <v>2</v>
      </c>
      <c r="F344" t="str">
        <f ca="1">VLOOKUP(E344,$K$4:$L$10,2)</f>
        <v>construction</v>
      </c>
      <c r="G344">
        <f t="shared" ca="1" si="101"/>
        <v>5</v>
      </c>
      <c r="H344" t="str">
        <f ca="1">VLOOKUP(G344,$N$4:$O$9,2)</f>
        <v>other</v>
      </c>
      <c r="I344">
        <f t="shared" ca="1" si="102"/>
        <v>3</v>
      </c>
      <c r="J344">
        <f t="shared" ca="1" si="98"/>
        <v>2</v>
      </c>
      <c r="Q344">
        <f t="shared" ca="1" si="103"/>
        <v>65678</v>
      </c>
      <c r="R344">
        <f t="shared" ca="1" si="104"/>
        <v>3</v>
      </c>
      <c r="S344" t="str">
        <f ca="1">VLOOKUP(R344,$Y$7:$Z$20,2)</f>
        <v>maharashtra</v>
      </c>
      <c r="T344">
        <f t="shared" ca="1" si="90"/>
        <v>394068</v>
      </c>
      <c r="U344">
        <f t="shared" ca="1" si="105"/>
        <v>364928.81309596455</v>
      </c>
      <c r="V344">
        <f t="shared" ca="1" si="91"/>
        <v>122336.20695448409</v>
      </c>
      <c r="W344">
        <f t="shared" ca="1" si="106"/>
        <v>100530</v>
      </c>
      <c r="X344">
        <f t="shared" ca="1" si="92"/>
        <v>38130.175197112236</v>
      </c>
      <c r="AA344">
        <f t="shared" ca="1" si="93"/>
        <v>78512.525129937247</v>
      </c>
      <c r="AB344">
        <f t="shared" ca="1" si="94"/>
        <v>594916.73208442132</v>
      </c>
      <c r="AC344">
        <f t="shared" ca="1" si="95"/>
        <v>503588.98829307681</v>
      </c>
      <c r="AD344">
        <f t="shared" ca="1" si="96"/>
        <v>91327.743791344517</v>
      </c>
      <c r="AF344" s="7">
        <f ca="1">IF(Table2[[#This Row],[Column1]]="men",1,0)</f>
        <v>0</v>
      </c>
      <c r="AG344" s="8">
        <f ca="1">IF(Table2[[#This Row],[Column1]]="women",1,0)</f>
        <v>1</v>
      </c>
      <c r="AH344" s="8"/>
      <c r="AI344" s="8"/>
      <c r="AJ344" s="9"/>
      <c r="AM344" s="7">
        <f ca="1">IF(Table2[[#This Row],[Column4]]="teaching",1,0)</f>
        <v>0</v>
      </c>
      <c r="AN344" s="8">
        <f ca="1">IF(Table2[[#This Row],[Column4]]="health",1,0)</f>
        <v>0</v>
      </c>
      <c r="AO344" s="8">
        <f ca="1">IF(Table2[[#This Row],[Column4]]="agriculture",1,0)</f>
        <v>0</v>
      </c>
      <c r="AP344" s="8">
        <f ca="1">IF(Table2[[#This Row],[Column4]]="IT",1,0)</f>
        <v>0</v>
      </c>
      <c r="AQ344" s="8">
        <f ca="1">IF(Table2[[#This Row],[Column4]]="construction",1,0)</f>
        <v>1</v>
      </c>
      <c r="AR344" s="8">
        <f ca="1">IF(Table2[[#This Row],[Column4]]="General work",1,0)</f>
        <v>0</v>
      </c>
      <c r="AS344" s="9"/>
      <c r="AU344" s="17">
        <f ca="1">Table2[[#This Row],[Column20]]/Table2[[#This Row],[Column8]]</f>
        <v>61168.103477242046</v>
      </c>
      <c r="AW344" s="19">
        <f ca="1">IF(Table2[[#This Row],[Column27]]&gt;$AX$7,1,0)</f>
        <v>1</v>
      </c>
      <c r="AY344" s="21">
        <f ca="1">Table2[[#This Row],[Column19]]/Table2[[#This Row],[Column18]]</f>
        <v>0.92605543483856734</v>
      </c>
      <c r="AZ344" s="7">
        <f t="shared" ca="1" si="107"/>
        <v>0</v>
      </c>
      <c r="BA344" s="8"/>
      <c r="BB344" s="7">
        <f ca="1">IF(Table2[[#This Row],[Column17]]="bihar",Table2[[#This Row],[Column15]],0)</f>
        <v>0</v>
      </c>
      <c r="BC344" s="8">
        <f ca="1">IF(Table2[[#This Row],[Column17]]="UP",Table2[[#This Row],[Column15]],0)</f>
        <v>0</v>
      </c>
      <c r="BD344" s="8">
        <f ca="1">IF(Table2[[#This Row],[Column17]]="maharashtra",Table2[[#This Row],[Column15]],0)</f>
        <v>65678</v>
      </c>
      <c r="BE344" s="8">
        <f ca="1">IF(Table2[[#This Row],[Column17]]="telangana",Table2[[#This Row],[Column15]],0)</f>
        <v>0</v>
      </c>
      <c r="BF344" s="8">
        <f ca="1">IF(Table2[[#This Row],[Column17]]="delhi",Table2[[#This Row],[Column15]],0)</f>
        <v>0</v>
      </c>
      <c r="BG344" s="8">
        <f ca="1">IF(Table2[[#This Row],[Column17]]="goa",Table2[[#This Row],[Column15]],0)</f>
        <v>0</v>
      </c>
      <c r="BH344" s="8">
        <f ca="1">IF(Table2[[#This Row],[Column17]]="kolkata",Table2[[#This Row],[Column15]],0)</f>
        <v>0</v>
      </c>
      <c r="BI344" s="8">
        <f ca="1">IF(Table2[[#This Row],[Column17]]="patna",Table2[[#This Row],[Column15]],0)</f>
        <v>0</v>
      </c>
      <c r="BJ344" s="8">
        <f ca="1">IF(Table2[[#This Row],[Column17]]="simultala",Table2[[#This Row],[Column15]],0)</f>
        <v>0</v>
      </c>
      <c r="BK344" s="8">
        <f ca="1">IF(Table2[[#This Row],[Column17]]="panji",Table2[[#This Row],[Column15]],0)</f>
        <v>0</v>
      </c>
      <c r="BL344" s="8">
        <f ca="1">IF(Table2[[#This Row],[Column17]]="bangalore",Table2[[#This Row],[Column15]],0)</f>
        <v>0</v>
      </c>
      <c r="BM344" s="8">
        <f ca="1">IF(Table2[[#This Row],[Column17]]="florida",Table2[[#This Row],[Column15]],0)</f>
        <v>0</v>
      </c>
      <c r="BN344" s="8">
        <f ca="1">IF(Table2[[#This Row],[Column17]]="valmikinagar",Table2[[#This Row],[Column15]],0)</f>
        <v>0</v>
      </c>
      <c r="BO344" s="9">
        <f ca="1">IF(Table2[[#This Row],[Column17]]="gopalganj",Table2[[#This Row],[Column15]],0)</f>
        <v>0</v>
      </c>
      <c r="BP344" s="7">
        <f ca="1">IF(Table2[[#This Row],[Column4]]="teaching",Table2[[#This Row],[Column15]],0)</f>
        <v>0</v>
      </c>
      <c r="BQ344" s="8">
        <f ca="1">IF(Table2[[#This Row],[Column4]]="health",Table2[[#This Row],[Column15]],0)</f>
        <v>0</v>
      </c>
      <c r="BR344" s="8">
        <f ca="1">IF(Table2[[#This Row],[Column4]]="agriculture",Table2[[#This Row],[Column15]],0)</f>
        <v>0</v>
      </c>
      <c r="BS344" s="8">
        <f ca="1">IF(Table2[[#This Row],[Column4]]="IT",Table2[[#This Row],[Column15]],0)</f>
        <v>0</v>
      </c>
      <c r="BT344" s="8">
        <f ca="1">IF(Table2[[#This Row],[Column4]]="construction",Table2[[#This Row],[Column15]],0)</f>
        <v>65678</v>
      </c>
      <c r="BU344" s="9">
        <f ca="1">IF(Table2[[#This Row],[Column4]]="General work",Table2[[#This Row],[Column15]],0)</f>
        <v>0</v>
      </c>
      <c r="BV344" s="19">
        <f ca="1">IF(Table2[[#This Row],[Column27]]&gt;Table2[[#This Row],[Column15]],1,0)</f>
        <v>1</v>
      </c>
      <c r="CC344" s="19">
        <f ca="1">IF(Table2[[#This Row],[Column28]]&gt;$CD$6,Table2[[#This Row],[Column2]],0)</f>
        <v>45</v>
      </c>
    </row>
    <row r="345" spans="2:81" x14ac:dyDescent="0.35">
      <c r="B345">
        <f t="shared" ca="1" si="97"/>
        <v>1</v>
      </c>
      <c r="C345" t="str">
        <f ca="1">IF(B344=1,"men","women")</f>
        <v>men</v>
      </c>
      <c r="D345">
        <f t="shared" ca="1" si="99"/>
        <v>27</v>
      </c>
      <c r="E345">
        <f t="shared" ca="1" si="100"/>
        <v>6</v>
      </c>
      <c r="F345" t="str">
        <f ca="1">VLOOKUP(E345,$K$4:$L$10,2)</f>
        <v>agriculture</v>
      </c>
      <c r="G345">
        <f t="shared" ca="1" si="101"/>
        <v>1</v>
      </c>
      <c r="H345" t="str">
        <f ca="1">VLOOKUP(G345,$N$4:$O$9,2)</f>
        <v>high school</v>
      </c>
      <c r="I345">
        <f t="shared" ca="1" si="102"/>
        <v>4</v>
      </c>
      <c r="J345">
        <f t="shared" ca="1" si="98"/>
        <v>1</v>
      </c>
      <c r="Q345">
        <f t="shared" ca="1" si="103"/>
        <v>38094</v>
      </c>
      <c r="R345">
        <f t="shared" ca="1" si="104"/>
        <v>4</v>
      </c>
      <c r="S345" t="str">
        <f ca="1">VLOOKUP(R345,$Y$7:$Z$20,2)</f>
        <v>telangana</v>
      </c>
      <c r="T345">
        <f t="shared" ca="1" si="90"/>
        <v>114282</v>
      </c>
      <c r="U345">
        <f t="shared" ca="1" si="105"/>
        <v>92508.19353045609</v>
      </c>
      <c r="V345">
        <f t="shared" ca="1" si="91"/>
        <v>18446.23212030491</v>
      </c>
      <c r="W345">
        <f t="shared" ca="1" si="106"/>
        <v>12435</v>
      </c>
      <c r="X345">
        <f t="shared" ca="1" si="92"/>
        <v>73104.839175356014</v>
      </c>
      <c r="AA345">
        <f t="shared" ca="1" si="93"/>
        <v>32716.893849017266</v>
      </c>
      <c r="AB345">
        <f t="shared" ca="1" si="94"/>
        <v>165445.12596932219</v>
      </c>
      <c r="AC345">
        <f t="shared" ca="1" si="95"/>
        <v>178048.0327058121</v>
      </c>
      <c r="AD345">
        <f t="shared" ca="1" si="96"/>
        <v>-12602.906736489909</v>
      </c>
      <c r="AF345" s="7">
        <f ca="1">IF(Table2[[#This Row],[Column1]]="men",1,0)</f>
        <v>1</v>
      </c>
      <c r="AG345" s="8">
        <f ca="1">IF(Table2[[#This Row],[Column1]]="women",1,0)</f>
        <v>0</v>
      </c>
      <c r="AH345" s="8"/>
      <c r="AI345" s="8"/>
      <c r="AJ345" s="9"/>
      <c r="AM345" s="7">
        <f ca="1">IF(Table2[[#This Row],[Column4]]="teaching",1,0)</f>
        <v>0</v>
      </c>
      <c r="AN345" s="8">
        <f ca="1">IF(Table2[[#This Row],[Column4]]="health",1,0)</f>
        <v>0</v>
      </c>
      <c r="AO345" s="8">
        <f ca="1">IF(Table2[[#This Row],[Column4]]="agriculture",1,0)</f>
        <v>1</v>
      </c>
      <c r="AP345" s="8">
        <f ca="1">IF(Table2[[#This Row],[Column4]]="IT",1,0)</f>
        <v>0</v>
      </c>
      <c r="AQ345" s="8">
        <f ca="1">IF(Table2[[#This Row],[Column4]]="construction",1,0)</f>
        <v>0</v>
      </c>
      <c r="AR345" s="8">
        <f ca="1">IF(Table2[[#This Row],[Column4]]="General work",1,0)</f>
        <v>0</v>
      </c>
      <c r="AS345" s="9"/>
      <c r="AU345" s="17">
        <f ca="1">Table2[[#This Row],[Column20]]/Table2[[#This Row],[Column8]]</f>
        <v>18446.23212030491</v>
      </c>
      <c r="AW345" s="19">
        <f ca="1">IF(Table2[[#This Row],[Column27]]&gt;$AX$7,1,0)</f>
        <v>1</v>
      </c>
      <c r="AY345" s="21">
        <f ca="1">Table2[[#This Row],[Column19]]/Table2[[#This Row],[Column18]]</f>
        <v>0.80947300126403188</v>
      </c>
      <c r="AZ345" s="7">
        <f t="shared" ca="1" si="107"/>
        <v>0</v>
      </c>
      <c r="BA345" s="8"/>
      <c r="BB345" s="7">
        <f ca="1">IF(Table2[[#This Row],[Column17]]="bihar",Table2[[#This Row],[Column15]],0)</f>
        <v>0</v>
      </c>
      <c r="BC345" s="8">
        <f ca="1">IF(Table2[[#This Row],[Column17]]="UP",Table2[[#This Row],[Column15]],0)</f>
        <v>0</v>
      </c>
      <c r="BD345" s="8">
        <f ca="1">IF(Table2[[#This Row],[Column17]]="maharashtra",Table2[[#This Row],[Column15]],0)</f>
        <v>0</v>
      </c>
      <c r="BE345" s="8">
        <f ca="1">IF(Table2[[#This Row],[Column17]]="telangana",Table2[[#This Row],[Column15]],0)</f>
        <v>38094</v>
      </c>
      <c r="BF345" s="8">
        <f ca="1">IF(Table2[[#This Row],[Column17]]="delhi",Table2[[#This Row],[Column15]],0)</f>
        <v>0</v>
      </c>
      <c r="BG345" s="8">
        <f ca="1">IF(Table2[[#This Row],[Column17]]="goa",Table2[[#This Row],[Column15]],0)</f>
        <v>0</v>
      </c>
      <c r="BH345" s="8">
        <f ca="1">IF(Table2[[#This Row],[Column17]]="kolkata",Table2[[#This Row],[Column15]],0)</f>
        <v>0</v>
      </c>
      <c r="BI345" s="8">
        <f ca="1">IF(Table2[[#This Row],[Column17]]="patna",Table2[[#This Row],[Column15]],0)</f>
        <v>0</v>
      </c>
      <c r="BJ345" s="8">
        <f ca="1">IF(Table2[[#This Row],[Column17]]="simultala",Table2[[#This Row],[Column15]],0)</f>
        <v>0</v>
      </c>
      <c r="BK345" s="8">
        <f ca="1">IF(Table2[[#This Row],[Column17]]="panji",Table2[[#This Row],[Column15]],0)</f>
        <v>0</v>
      </c>
      <c r="BL345" s="8">
        <f ca="1">IF(Table2[[#This Row],[Column17]]="bangalore",Table2[[#This Row],[Column15]],0)</f>
        <v>0</v>
      </c>
      <c r="BM345" s="8">
        <f ca="1">IF(Table2[[#This Row],[Column17]]="florida",Table2[[#This Row],[Column15]],0)</f>
        <v>0</v>
      </c>
      <c r="BN345" s="8">
        <f ca="1">IF(Table2[[#This Row],[Column17]]="valmikinagar",Table2[[#This Row],[Column15]],0)</f>
        <v>0</v>
      </c>
      <c r="BO345" s="9">
        <f ca="1">IF(Table2[[#This Row],[Column17]]="gopalganj",Table2[[#This Row],[Column15]],0)</f>
        <v>0</v>
      </c>
      <c r="BP345" s="7">
        <f ca="1">IF(Table2[[#This Row],[Column4]]="teaching",Table2[[#This Row],[Column15]],0)</f>
        <v>0</v>
      </c>
      <c r="BQ345" s="8">
        <f ca="1">IF(Table2[[#This Row],[Column4]]="health",Table2[[#This Row],[Column15]],0)</f>
        <v>0</v>
      </c>
      <c r="BR345" s="8">
        <f ca="1">IF(Table2[[#This Row],[Column4]]="agriculture",Table2[[#This Row],[Column15]],0)</f>
        <v>38094</v>
      </c>
      <c r="BS345" s="8">
        <f ca="1">IF(Table2[[#This Row],[Column4]]="IT",Table2[[#This Row],[Column15]],0)</f>
        <v>0</v>
      </c>
      <c r="BT345" s="8">
        <f ca="1">IF(Table2[[#This Row],[Column4]]="construction",Table2[[#This Row],[Column15]],0)</f>
        <v>0</v>
      </c>
      <c r="BU345" s="9">
        <f ca="1">IF(Table2[[#This Row],[Column4]]="General work",Table2[[#This Row],[Column15]],0)</f>
        <v>0</v>
      </c>
      <c r="BV345" s="19">
        <f ca="1">IF(Table2[[#This Row],[Column27]]&gt;Table2[[#This Row],[Column15]],1,0)</f>
        <v>1</v>
      </c>
      <c r="CC345" s="19">
        <f ca="1">IF(Table2[[#This Row],[Column28]]&gt;$CD$6,Table2[[#This Row],[Column2]],0)</f>
        <v>0</v>
      </c>
    </row>
    <row r="346" spans="2:81" x14ac:dyDescent="0.35">
      <c r="B346">
        <f t="shared" ca="1" si="97"/>
        <v>1</v>
      </c>
      <c r="C346" t="str">
        <f ca="1">IF(B345=1,"men","women")</f>
        <v>men</v>
      </c>
      <c r="D346">
        <f t="shared" ca="1" si="99"/>
        <v>30</v>
      </c>
      <c r="E346">
        <f t="shared" ca="1" si="100"/>
        <v>1</v>
      </c>
      <c r="F346" t="str">
        <f ca="1">VLOOKUP(E346,$K$4:$L$10,2)</f>
        <v xml:space="preserve">health </v>
      </c>
      <c r="G346">
        <f t="shared" ca="1" si="101"/>
        <v>2</v>
      </c>
      <c r="H346" t="str">
        <f ca="1">VLOOKUP(G346,$N$4:$O$9,2)</f>
        <v>college</v>
      </c>
      <c r="I346">
        <f t="shared" ca="1" si="102"/>
        <v>4</v>
      </c>
      <c r="J346">
        <f t="shared" ca="1" si="98"/>
        <v>2</v>
      </c>
      <c r="Q346">
        <f t="shared" ca="1" si="103"/>
        <v>89336</v>
      </c>
      <c r="R346">
        <f t="shared" ca="1" si="104"/>
        <v>5</v>
      </c>
      <c r="S346" t="str">
        <f ca="1">VLOOKUP(R346,$Y$7:$Z$20,2)</f>
        <v>delhi</v>
      </c>
      <c r="T346">
        <f t="shared" ca="1" si="90"/>
        <v>536016</v>
      </c>
      <c r="U346">
        <f t="shared" ca="1" si="105"/>
        <v>216559.42476921208</v>
      </c>
      <c r="V346">
        <f t="shared" ca="1" si="91"/>
        <v>56650.332507180923</v>
      </c>
      <c r="W346">
        <f t="shared" ca="1" si="106"/>
        <v>50630</v>
      </c>
      <c r="X346">
        <f t="shared" ca="1" si="92"/>
        <v>38113.949535194202</v>
      </c>
      <c r="AA346">
        <f t="shared" ca="1" si="93"/>
        <v>3290.0524473856171</v>
      </c>
      <c r="AB346">
        <f t="shared" ca="1" si="94"/>
        <v>595956.3849545666</v>
      </c>
      <c r="AC346">
        <f t="shared" ca="1" si="95"/>
        <v>305303.37430440629</v>
      </c>
      <c r="AD346">
        <f t="shared" ca="1" si="96"/>
        <v>290653.01065016031</v>
      </c>
      <c r="AF346" s="7">
        <f ca="1">IF(Table2[[#This Row],[Column1]]="men",1,0)</f>
        <v>1</v>
      </c>
      <c r="AG346" s="8">
        <f ca="1">IF(Table2[[#This Row],[Column1]]="women",1,0)</f>
        <v>0</v>
      </c>
      <c r="AH346" s="8"/>
      <c r="AI346" s="8"/>
      <c r="AJ346" s="9"/>
      <c r="AM346" s="7">
        <f ca="1">IF(Table2[[#This Row],[Column4]]="teaching",1,0)</f>
        <v>0</v>
      </c>
      <c r="AN346" s="8">
        <f ca="1">IF(Table2[[#This Row],[Column4]]="health",1,0)</f>
        <v>0</v>
      </c>
      <c r="AO346" s="8">
        <f ca="1">IF(Table2[[#This Row],[Column4]]="agriculture",1,0)</f>
        <v>0</v>
      </c>
      <c r="AP346" s="8">
        <f ca="1">IF(Table2[[#This Row],[Column4]]="IT",1,0)</f>
        <v>0</v>
      </c>
      <c r="AQ346" s="8">
        <f ca="1">IF(Table2[[#This Row],[Column4]]="construction",1,0)</f>
        <v>0</v>
      </c>
      <c r="AR346" s="8">
        <f ca="1">IF(Table2[[#This Row],[Column4]]="General work",1,0)</f>
        <v>0</v>
      </c>
      <c r="AS346" s="9"/>
      <c r="AU346" s="17">
        <f ca="1">Table2[[#This Row],[Column20]]/Table2[[#This Row],[Column8]]</f>
        <v>28325.166253590462</v>
      </c>
      <c r="AW346" s="19">
        <f ca="1">IF(Table2[[#This Row],[Column27]]&gt;$AX$7,1,0)</f>
        <v>1</v>
      </c>
      <c r="AY346" s="21">
        <f ca="1">Table2[[#This Row],[Column19]]/Table2[[#This Row],[Column18]]</f>
        <v>0.40401671735398215</v>
      </c>
      <c r="AZ346" s="7">
        <f t="shared" ca="1" si="107"/>
        <v>0</v>
      </c>
      <c r="BA346" s="8"/>
      <c r="BB346" s="7">
        <f ca="1">IF(Table2[[#This Row],[Column17]]="bihar",Table2[[#This Row],[Column15]],0)</f>
        <v>0</v>
      </c>
      <c r="BC346" s="8">
        <f ca="1">IF(Table2[[#This Row],[Column17]]="UP",Table2[[#This Row],[Column15]],0)</f>
        <v>0</v>
      </c>
      <c r="BD346" s="8">
        <f ca="1">IF(Table2[[#This Row],[Column17]]="maharashtra",Table2[[#This Row],[Column15]],0)</f>
        <v>0</v>
      </c>
      <c r="BE346" s="8">
        <f ca="1">IF(Table2[[#This Row],[Column17]]="telangana",Table2[[#This Row],[Column15]],0)</f>
        <v>0</v>
      </c>
      <c r="BF346" s="8">
        <f ca="1">IF(Table2[[#This Row],[Column17]]="delhi",Table2[[#This Row],[Column15]],0)</f>
        <v>89336</v>
      </c>
      <c r="BG346" s="8">
        <f ca="1">IF(Table2[[#This Row],[Column17]]="goa",Table2[[#This Row],[Column15]],0)</f>
        <v>0</v>
      </c>
      <c r="BH346" s="8">
        <f ca="1">IF(Table2[[#This Row],[Column17]]="kolkata",Table2[[#This Row],[Column15]],0)</f>
        <v>0</v>
      </c>
      <c r="BI346" s="8">
        <f ca="1">IF(Table2[[#This Row],[Column17]]="patna",Table2[[#This Row],[Column15]],0)</f>
        <v>0</v>
      </c>
      <c r="BJ346" s="8">
        <f ca="1">IF(Table2[[#This Row],[Column17]]="simultala",Table2[[#This Row],[Column15]],0)</f>
        <v>0</v>
      </c>
      <c r="BK346" s="8">
        <f ca="1">IF(Table2[[#This Row],[Column17]]="panji",Table2[[#This Row],[Column15]],0)</f>
        <v>0</v>
      </c>
      <c r="BL346" s="8">
        <f ca="1">IF(Table2[[#This Row],[Column17]]="bangalore",Table2[[#This Row],[Column15]],0)</f>
        <v>0</v>
      </c>
      <c r="BM346" s="8">
        <f ca="1">IF(Table2[[#This Row],[Column17]]="florida",Table2[[#This Row],[Column15]],0)</f>
        <v>0</v>
      </c>
      <c r="BN346" s="8">
        <f ca="1">IF(Table2[[#This Row],[Column17]]="valmikinagar",Table2[[#This Row],[Column15]],0)</f>
        <v>0</v>
      </c>
      <c r="BO346" s="9">
        <f ca="1">IF(Table2[[#This Row],[Column17]]="gopalganj",Table2[[#This Row],[Column15]],0)</f>
        <v>0</v>
      </c>
      <c r="BP346" s="7">
        <f ca="1">IF(Table2[[#This Row],[Column4]]="teaching",Table2[[#This Row],[Column15]],0)</f>
        <v>0</v>
      </c>
      <c r="BQ346" s="8">
        <f ca="1">IF(Table2[[#This Row],[Column4]]="health",Table2[[#This Row],[Column15]],0)</f>
        <v>0</v>
      </c>
      <c r="BR346" s="8">
        <f ca="1">IF(Table2[[#This Row],[Column4]]="agriculture",Table2[[#This Row],[Column15]],0)</f>
        <v>0</v>
      </c>
      <c r="BS346" s="8">
        <f ca="1">IF(Table2[[#This Row],[Column4]]="IT",Table2[[#This Row],[Column15]],0)</f>
        <v>0</v>
      </c>
      <c r="BT346" s="8">
        <f ca="1">IF(Table2[[#This Row],[Column4]]="construction",Table2[[#This Row],[Column15]],0)</f>
        <v>0</v>
      </c>
      <c r="BU346" s="9">
        <f ca="1">IF(Table2[[#This Row],[Column4]]="General work",Table2[[#This Row],[Column15]],0)</f>
        <v>0</v>
      </c>
      <c r="BV346" s="19">
        <f ca="1">IF(Table2[[#This Row],[Column27]]&gt;Table2[[#This Row],[Column15]],1,0)</f>
        <v>1</v>
      </c>
      <c r="CC346" s="19">
        <f ca="1">IF(Table2[[#This Row],[Column28]]&gt;$CD$6,Table2[[#This Row],[Column2]],0)</f>
        <v>30</v>
      </c>
    </row>
    <row r="347" spans="2:81" x14ac:dyDescent="0.35">
      <c r="B347">
        <f t="shared" ca="1" si="97"/>
        <v>2</v>
      </c>
      <c r="C347" t="str">
        <f ca="1">IF(B346=1,"men","women")</f>
        <v>men</v>
      </c>
      <c r="D347">
        <f t="shared" ca="1" si="99"/>
        <v>45</v>
      </c>
      <c r="E347">
        <f t="shared" ca="1" si="100"/>
        <v>5</v>
      </c>
      <c r="F347" t="str">
        <f ca="1">VLOOKUP(E347,$K$4:$L$10,2)</f>
        <v>General work</v>
      </c>
      <c r="G347">
        <f t="shared" ca="1" si="101"/>
        <v>2</v>
      </c>
      <c r="H347" t="str">
        <f ca="1">VLOOKUP(G347,$N$4:$O$9,2)</f>
        <v>college</v>
      </c>
      <c r="I347">
        <f t="shared" ca="1" si="102"/>
        <v>4</v>
      </c>
      <c r="J347">
        <f t="shared" ca="1" si="98"/>
        <v>2</v>
      </c>
      <c r="Q347">
        <f t="shared" ca="1" si="103"/>
        <v>67258</v>
      </c>
      <c r="R347">
        <f t="shared" ca="1" si="104"/>
        <v>9</v>
      </c>
      <c r="S347" t="str">
        <f ca="1">VLOOKUP(R347,$Y$7:$Z$20,2)</f>
        <v>simultala</v>
      </c>
      <c r="T347">
        <f t="shared" ca="1" si="90"/>
        <v>336290</v>
      </c>
      <c r="U347">
        <f t="shared" ca="1" si="105"/>
        <v>190369.47296521315</v>
      </c>
      <c r="V347">
        <f t="shared" ca="1" si="91"/>
        <v>124215.25889893164</v>
      </c>
      <c r="W347">
        <f t="shared" ca="1" si="106"/>
        <v>9197</v>
      </c>
      <c r="X347">
        <f t="shared" ca="1" si="92"/>
        <v>36084.352310136448</v>
      </c>
      <c r="AA347">
        <f t="shared" ca="1" si="93"/>
        <v>64429.756306362433</v>
      </c>
      <c r="AB347">
        <f t="shared" ca="1" si="94"/>
        <v>524935.01520529413</v>
      </c>
      <c r="AC347">
        <f t="shared" ca="1" si="95"/>
        <v>235650.82527534961</v>
      </c>
      <c r="AD347">
        <f t="shared" ca="1" si="96"/>
        <v>289284.18992994452</v>
      </c>
      <c r="AF347" s="7">
        <f ca="1">IF(Table2[[#This Row],[Column1]]="men",1,0)</f>
        <v>1</v>
      </c>
      <c r="AG347" s="8">
        <f ca="1">IF(Table2[[#This Row],[Column1]]="women",1,0)</f>
        <v>0</v>
      </c>
      <c r="AH347" s="8"/>
      <c r="AI347" s="8"/>
      <c r="AJ347" s="9"/>
      <c r="AM347" s="7">
        <f ca="1">IF(Table2[[#This Row],[Column4]]="teaching",1,0)</f>
        <v>0</v>
      </c>
      <c r="AN347" s="8">
        <f ca="1">IF(Table2[[#This Row],[Column4]]="health",1,0)</f>
        <v>0</v>
      </c>
      <c r="AO347" s="8">
        <f ca="1">IF(Table2[[#This Row],[Column4]]="agriculture",1,0)</f>
        <v>0</v>
      </c>
      <c r="AP347" s="8">
        <f ca="1">IF(Table2[[#This Row],[Column4]]="IT",1,0)</f>
        <v>0</v>
      </c>
      <c r="AQ347" s="8">
        <f ca="1">IF(Table2[[#This Row],[Column4]]="construction",1,0)</f>
        <v>0</v>
      </c>
      <c r="AR347" s="8">
        <f ca="1">IF(Table2[[#This Row],[Column4]]="General work",1,0)</f>
        <v>1</v>
      </c>
      <c r="AS347" s="9"/>
      <c r="AU347" s="17">
        <f ca="1">Table2[[#This Row],[Column20]]/Table2[[#This Row],[Column8]]</f>
        <v>62107.629449465821</v>
      </c>
      <c r="AW347" s="19">
        <f ca="1">IF(Table2[[#This Row],[Column27]]&gt;$AX$7,1,0)</f>
        <v>1</v>
      </c>
      <c r="AY347" s="21">
        <f ca="1">Table2[[#This Row],[Column19]]/Table2[[#This Row],[Column18]]</f>
        <v>0.56608722520804411</v>
      </c>
      <c r="AZ347" s="7">
        <f t="shared" ca="1" si="107"/>
        <v>0</v>
      </c>
      <c r="BA347" s="8"/>
      <c r="BB347" s="7">
        <f ca="1">IF(Table2[[#This Row],[Column17]]="bihar",Table2[[#This Row],[Column15]],0)</f>
        <v>0</v>
      </c>
      <c r="BC347" s="8">
        <f ca="1">IF(Table2[[#This Row],[Column17]]="UP",Table2[[#This Row],[Column15]],0)</f>
        <v>0</v>
      </c>
      <c r="BD347" s="8">
        <f ca="1">IF(Table2[[#This Row],[Column17]]="maharashtra",Table2[[#This Row],[Column15]],0)</f>
        <v>0</v>
      </c>
      <c r="BE347" s="8">
        <f ca="1">IF(Table2[[#This Row],[Column17]]="telangana",Table2[[#This Row],[Column15]],0)</f>
        <v>0</v>
      </c>
      <c r="BF347" s="8">
        <f ca="1">IF(Table2[[#This Row],[Column17]]="delhi",Table2[[#This Row],[Column15]],0)</f>
        <v>0</v>
      </c>
      <c r="BG347" s="8">
        <f ca="1">IF(Table2[[#This Row],[Column17]]="goa",Table2[[#This Row],[Column15]],0)</f>
        <v>0</v>
      </c>
      <c r="BH347" s="8">
        <f ca="1">IF(Table2[[#This Row],[Column17]]="kolkata",Table2[[#This Row],[Column15]],0)</f>
        <v>0</v>
      </c>
      <c r="BI347" s="8">
        <f ca="1">IF(Table2[[#This Row],[Column17]]="patna",Table2[[#This Row],[Column15]],0)</f>
        <v>0</v>
      </c>
      <c r="BJ347" s="8">
        <f ca="1">IF(Table2[[#This Row],[Column17]]="simultala",Table2[[#This Row],[Column15]],0)</f>
        <v>67258</v>
      </c>
      <c r="BK347" s="8">
        <f ca="1">IF(Table2[[#This Row],[Column17]]="panji",Table2[[#This Row],[Column15]],0)</f>
        <v>0</v>
      </c>
      <c r="BL347" s="8">
        <f ca="1">IF(Table2[[#This Row],[Column17]]="bangalore",Table2[[#This Row],[Column15]],0)</f>
        <v>0</v>
      </c>
      <c r="BM347" s="8">
        <f ca="1">IF(Table2[[#This Row],[Column17]]="florida",Table2[[#This Row],[Column15]],0)</f>
        <v>0</v>
      </c>
      <c r="BN347" s="8">
        <f ca="1">IF(Table2[[#This Row],[Column17]]="valmikinagar",Table2[[#This Row],[Column15]],0)</f>
        <v>0</v>
      </c>
      <c r="BO347" s="9">
        <f ca="1">IF(Table2[[#This Row],[Column17]]="gopalganj",Table2[[#This Row],[Column15]],0)</f>
        <v>0</v>
      </c>
      <c r="BP347" s="7">
        <f ca="1">IF(Table2[[#This Row],[Column4]]="teaching",Table2[[#This Row],[Column15]],0)</f>
        <v>0</v>
      </c>
      <c r="BQ347" s="8">
        <f ca="1">IF(Table2[[#This Row],[Column4]]="health",Table2[[#This Row],[Column15]],0)</f>
        <v>0</v>
      </c>
      <c r="BR347" s="8">
        <f ca="1">IF(Table2[[#This Row],[Column4]]="agriculture",Table2[[#This Row],[Column15]],0)</f>
        <v>0</v>
      </c>
      <c r="BS347" s="8">
        <f ca="1">IF(Table2[[#This Row],[Column4]]="IT",Table2[[#This Row],[Column15]],0)</f>
        <v>0</v>
      </c>
      <c r="BT347" s="8">
        <f ca="1">IF(Table2[[#This Row],[Column4]]="construction",Table2[[#This Row],[Column15]],0)</f>
        <v>0</v>
      </c>
      <c r="BU347" s="9">
        <f ca="1">IF(Table2[[#This Row],[Column4]]="General work",Table2[[#This Row],[Column15]],0)</f>
        <v>67258</v>
      </c>
      <c r="BV347" s="19">
        <f ca="1">IF(Table2[[#This Row],[Column27]]&gt;Table2[[#This Row],[Column15]],1,0)</f>
        <v>1</v>
      </c>
      <c r="CC347" s="19">
        <f ca="1">IF(Table2[[#This Row],[Column28]]&gt;$CD$6,Table2[[#This Row],[Column2]],0)</f>
        <v>45</v>
      </c>
    </row>
    <row r="348" spans="2:81" x14ac:dyDescent="0.35">
      <c r="B348">
        <f t="shared" ca="1" si="97"/>
        <v>2</v>
      </c>
      <c r="C348" t="str">
        <f ca="1">IF(B347=1,"men","women")</f>
        <v>women</v>
      </c>
      <c r="D348">
        <f t="shared" ca="1" si="99"/>
        <v>30</v>
      </c>
      <c r="E348">
        <f t="shared" ca="1" si="100"/>
        <v>6</v>
      </c>
      <c r="F348" t="str">
        <f ca="1">VLOOKUP(E348,$K$4:$L$10,2)</f>
        <v>agriculture</v>
      </c>
      <c r="G348">
        <f t="shared" ca="1" si="101"/>
        <v>4</v>
      </c>
      <c r="H348" t="str">
        <f ca="1">VLOOKUP(G348,$N$4:$O$9,2)</f>
        <v>technical</v>
      </c>
      <c r="I348">
        <f t="shared" ca="1" si="102"/>
        <v>3</v>
      </c>
      <c r="J348">
        <f t="shared" ca="1" si="98"/>
        <v>3</v>
      </c>
      <c r="Q348">
        <f t="shared" ca="1" si="103"/>
        <v>30016</v>
      </c>
      <c r="R348">
        <f t="shared" ca="1" si="104"/>
        <v>8</v>
      </c>
      <c r="S348" t="str">
        <f ca="1">VLOOKUP(R348,$Y$7:$Z$20,2)</f>
        <v>patna</v>
      </c>
      <c r="T348">
        <f t="shared" ca="1" si="90"/>
        <v>150080</v>
      </c>
      <c r="U348">
        <f t="shared" ca="1" si="105"/>
        <v>145692.01997539666</v>
      </c>
      <c r="V348">
        <f t="shared" ca="1" si="91"/>
        <v>33619.117818579783</v>
      </c>
      <c r="W348">
        <f t="shared" ca="1" si="106"/>
        <v>13709</v>
      </c>
      <c r="X348">
        <f t="shared" ca="1" si="92"/>
        <v>11753.884312154069</v>
      </c>
      <c r="AA348">
        <f t="shared" ca="1" si="93"/>
        <v>28168.549558841813</v>
      </c>
      <c r="AB348">
        <f t="shared" ca="1" si="94"/>
        <v>211867.66737742157</v>
      </c>
      <c r="AC348">
        <f t="shared" ca="1" si="95"/>
        <v>171154.90428755071</v>
      </c>
      <c r="AD348">
        <f t="shared" ca="1" si="96"/>
        <v>40712.763089870859</v>
      </c>
      <c r="AF348" s="7">
        <f ca="1">IF(Table2[[#This Row],[Column1]]="men",1,0)</f>
        <v>0</v>
      </c>
      <c r="AG348" s="8">
        <f ca="1">IF(Table2[[#This Row],[Column1]]="women",1,0)</f>
        <v>1</v>
      </c>
      <c r="AH348" s="8"/>
      <c r="AI348" s="8"/>
      <c r="AJ348" s="9"/>
      <c r="AM348" s="7">
        <f ca="1">IF(Table2[[#This Row],[Column4]]="teaching",1,0)</f>
        <v>0</v>
      </c>
      <c r="AN348" s="8">
        <f ca="1">IF(Table2[[#This Row],[Column4]]="health",1,0)</f>
        <v>0</v>
      </c>
      <c r="AO348" s="8">
        <f ca="1">IF(Table2[[#This Row],[Column4]]="agriculture",1,0)</f>
        <v>1</v>
      </c>
      <c r="AP348" s="8">
        <f ca="1">IF(Table2[[#This Row],[Column4]]="IT",1,0)</f>
        <v>0</v>
      </c>
      <c r="AQ348" s="8">
        <f ca="1">IF(Table2[[#This Row],[Column4]]="construction",1,0)</f>
        <v>0</v>
      </c>
      <c r="AR348" s="8">
        <f ca="1">IF(Table2[[#This Row],[Column4]]="General work",1,0)</f>
        <v>0</v>
      </c>
      <c r="AS348" s="9"/>
      <c r="AU348" s="17">
        <f ca="1">Table2[[#This Row],[Column20]]/Table2[[#This Row],[Column8]]</f>
        <v>11206.372606193261</v>
      </c>
      <c r="AW348" s="19">
        <f ca="1">IF(Table2[[#This Row],[Column27]]&gt;$AX$7,1,0)</f>
        <v>1</v>
      </c>
      <c r="AY348" s="21">
        <f ca="1">Table2[[#This Row],[Column19]]/Table2[[#This Row],[Column18]]</f>
        <v>0.97076239322625701</v>
      </c>
      <c r="AZ348" s="7">
        <f t="shared" ca="1" si="107"/>
        <v>0</v>
      </c>
      <c r="BA348" s="8"/>
      <c r="BB348" s="7">
        <f ca="1">IF(Table2[[#This Row],[Column17]]="bihar",Table2[[#This Row],[Column15]],0)</f>
        <v>0</v>
      </c>
      <c r="BC348" s="8">
        <f ca="1">IF(Table2[[#This Row],[Column17]]="UP",Table2[[#This Row],[Column15]],0)</f>
        <v>0</v>
      </c>
      <c r="BD348" s="8">
        <f ca="1">IF(Table2[[#This Row],[Column17]]="maharashtra",Table2[[#This Row],[Column15]],0)</f>
        <v>0</v>
      </c>
      <c r="BE348" s="8">
        <f ca="1">IF(Table2[[#This Row],[Column17]]="telangana",Table2[[#This Row],[Column15]],0)</f>
        <v>0</v>
      </c>
      <c r="BF348" s="8">
        <f ca="1">IF(Table2[[#This Row],[Column17]]="delhi",Table2[[#This Row],[Column15]],0)</f>
        <v>0</v>
      </c>
      <c r="BG348" s="8">
        <f ca="1">IF(Table2[[#This Row],[Column17]]="goa",Table2[[#This Row],[Column15]],0)</f>
        <v>0</v>
      </c>
      <c r="BH348" s="8">
        <f ca="1">IF(Table2[[#This Row],[Column17]]="kolkata",Table2[[#This Row],[Column15]],0)</f>
        <v>0</v>
      </c>
      <c r="BI348" s="8">
        <f ca="1">IF(Table2[[#This Row],[Column17]]="patna",Table2[[#This Row],[Column15]],0)</f>
        <v>30016</v>
      </c>
      <c r="BJ348" s="8">
        <f ca="1">IF(Table2[[#This Row],[Column17]]="simultala",Table2[[#This Row],[Column15]],0)</f>
        <v>0</v>
      </c>
      <c r="BK348" s="8">
        <f ca="1">IF(Table2[[#This Row],[Column17]]="panji",Table2[[#This Row],[Column15]],0)</f>
        <v>0</v>
      </c>
      <c r="BL348" s="8">
        <f ca="1">IF(Table2[[#This Row],[Column17]]="bangalore",Table2[[#This Row],[Column15]],0)</f>
        <v>0</v>
      </c>
      <c r="BM348" s="8">
        <f ca="1">IF(Table2[[#This Row],[Column17]]="florida",Table2[[#This Row],[Column15]],0)</f>
        <v>0</v>
      </c>
      <c r="BN348" s="8">
        <f ca="1">IF(Table2[[#This Row],[Column17]]="valmikinagar",Table2[[#This Row],[Column15]],0)</f>
        <v>0</v>
      </c>
      <c r="BO348" s="9">
        <f ca="1">IF(Table2[[#This Row],[Column17]]="gopalganj",Table2[[#This Row],[Column15]],0)</f>
        <v>0</v>
      </c>
      <c r="BP348" s="7">
        <f ca="1">IF(Table2[[#This Row],[Column4]]="teaching",Table2[[#This Row],[Column15]],0)</f>
        <v>0</v>
      </c>
      <c r="BQ348" s="8">
        <f ca="1">IF(Table2[[#This Row],[Column4]]="health",Table2[[#This Row],[Column15]],0)</f>
        <v>0</v>
      </c>
      <c r="BR348" s="8">
        <f ca="1">IF(Table2[[#This Row],[Column4]]="agriculture",Table2[[#This Row],[Column15]],0)</f>
        <v>30016</v>
      </c>
      <c r="BS348" s="8">
        <f ca="1">IF(Table2[[#This Row],[Column4]]="IT",Table2[[#This Row],[Column15]],0)</f>
        <v>0</v>
      </c>
      <c r="BT348" s="8">
        <f ca="1">IF(Table2[[#This Row],[Column4]]="construction",Table2[[#This Row],[Column15]],0)</f>
        <v>0</v>
      </c>
      <c r="BU348" s="9">
        <f ca="1">IF(Table2[[#This Row],[Column4]]="General work",Table2[[#This Row],[Column15]],0)</f>
        <v>0</v>
      </c>
      <c r="BV348" s="19">
        <f ca="1">IF(Table2[[#This Row],[Column27]]&gt;Table2[[#This Row],[Column15]],1,0)</f>
        <v>1</v>
      </c>
      <c r="CC348" s="19">
        <f ca="1">IF(Table2[[#This Row],[Column28]]&gt;$CD$6,Table2[[#This Row],[Column2]],0)</f>
        <v>30</v>
      </c>
    </row>
    <row r="349" spans="2:81" x14ac:dyDescent="0.35">
      <c r="B349">
        <f t="shared" ca="1" si="97"/>
        <v>2</v>
      </c>
      <c r="C349" t="str">
        <f ca="1">IF(B348=1,"men","women")</f>
        <v>women</v>
      </c>
      <c r="D349">
        <f t="shared" ca="1" si="99"/>
        <v>28</v>
      </c>
      <c r="E349">
        <f t="shared" ca="1" si="100"/>
        <v>4</v>
      </c>
      <c r="F349" t="str">
        <f ca="1">VLOOKUP(E349,$K$4:$L$10,2)</f>
        <v>IT</v>
      </c>
      <c r="G349">
        <f t="shared" ca="1" si="101"/>
        <v>2</v>
      </c>
      <c r="H349" t="str">
        <f ca="1">VLOOKUP(G349,$N$4:$O$9,2)</f>
        <v>college</v>
      </c>
      <c r="I349">
        <f t="shared" ca="1" si="102"/>
        <v>4</v>
      </c>
      <c r="J349">
        <f t="shared" ca="1" si="98"/>
        <v>2</v>
      </c>
      <c r="Q349">
        <f t="shared" ca="1" si="103"/>
        <v>64356</v>
      </c>
      <c r="R349">
        <f t="shared" ca="1" si="104"/>
        <v>2</v>
      </c>
      <c r="S349" t="str">
        <f ca="1">VLOOKUP(R349,$Y$7:$Z$20,2)</f>
        <v>up</v>
      </c>
      <c r="T349">
        <f t="shared" ca="1" si="90"/>
        <v>193068</v>
      </c>
      <c r="U349">
        <f t="shared" ca="1" si="105"/>
        <v>169135.37012573815</v>
      </c>
      <c r="V349">
        <f t="shared" ca="1" si="91"/>
        <v>62517.70001447614</v>
      </c>
      <c r="W349">
        <f t="shared" ca="1" si="106"/>
        <v>9670</v>
      </c>
      <c r="X349">
        <f t="shared" ca="1" si="92"/>
        <v>51888.999180139566</v>
      </c>
      <c r="AA349">
        <f t="shared" ca="1" si="93"/>
        <v>5083.2239043687514</v>
      </c>
      <c r="AB349">
        <f t="shared" ca="1" si="94"/>
        <v>260668.9239188449</v>
      </c>
      <c r="AC349">
        <f t="shared" ca="1" si="95"/>
        <v>230694.36930587771</v>
      </c>
      <c r="AD349">
        <f t="shared" ca="1" si="96"/>
        <v>29974.554612967186</v>
      </c>
      <c r="AF349" s="7">
        <f ca="1">IF(Table2[[#This Row],[Column1]]="men",1,0)</f>
        <v>0</v>
      </c>
      <c r="AG349" s="8">
        <f ca="1">IF(Table2[[#This Row],[Column1]]="women",1,0)</f>
        <v>1</v>
      </c>
      <c r="AH349" s="8"/>
      <c r="AI349" s="8"/>
      <c r="AJ349" s="9"/>
      <c r="AM349" s="7">
        <f ca="1">IF(Table2[[#This Row],[Column4]]="teaching",1,0)</f>
        <v>0</v>
      </c>
      <c r="AN349" s="8">
        <f ca="1">IF(Table2[[#This Row],[Column4]]="health",1,0)</f>
        <v>0</v>
      </c>
      <c r="AO349" s="8">
        <f ca="1">IF(Table2[[#This Row],[Column4]]="agriculture",1,0)</f>
        <v>0</v>
      </c>
      <c r="AP349" s="8">
        <f ca="1">IF(Table2[[#This Row],[Column4]]="IT",1,0)</f>
        <v>1</v>
      </c>
      <c r="AQ349" s="8">
        <f ca="1">IF(Table2[[#This Row],[Column4]]="construction",1,0)</f>
        <v>0</v>
      </c>
      <c r="AR349" s="8">
        <f ca="1">IF(Table2[[#This Row],[Column4]]="General work",1,0)</f>
        <v>0</v>
      </c>
      <c r="AS349" s="9"/>
      <c r="AU349" s="17">
        <f ca="1">Table2[[#This Row],[Column20]]/Table2[[#This Row],[Column8]]</f>
        <v>31258.85000723807</v>
      </c>
      <c r="AW349" s="19">
        <f ca="1">IF(Table2[[#This Row],[Column27]]&gt;$AX$7,1,0)</f>
        <v>1</v>
      </c>
      <c r="AY349" s="21">
        <f ca="1">Table2[[#This Row],[Column19]]/Table2[[#This Row],[Column18]]</f>
        <v>0.87604041128378674</v>
      </c>
      <c r="AZ349" s="7">
        <f t="shared" ca="1" si="107"/>
        <v>0</v>
      </c>
      <c r="BA349" s="8"/>
      <c r="BB349" s="7">
        <f ca="1">IF(Table2[[#This Row],[Column17]]="bihar",Table2[[#This Row],[Column15]],0)</f>
        <v>0</v>
      </c>
      <c r="BC349" s="8">
        <f ca="1">IF(Table2[[#This Row],[Column17]]="UP",Table2[[#This Row],[Column15]],0)</f>
        <v>64356</v>
      </c>
      <c r="BD349" s="8">
        <f ca="1">IF(Table2[[#This Row],[Column17]]="maharashtra",Table2[[#This Row],[Column15]],0)</f>
        <v>0</v>
      </c>
      <c r="BE349" s="8">
        <f ca="1">IF(Table2[[#This Row],[Column17]]="telangana",Table2[[#This Row],[Column15]],0)</f>
        <v>0</v>
      </c>
      <c r="BF349" s="8">
        <f ca="1">IF(Table2[[#This Row],[Column17]]="delhi",Table2[[#This Row],[Column15]],0)</f>
        <v>0</v>
      </c>
      <c r="BG349" s="8">
        <f ca="1">IF(Table2[[#This Row],[Column17]]="goa",Table2[[#This Row],[Column15]],0)</f>
        <v>0</v>
      </c>
      <c r="BH349" s="8">
        <f ca="1">IF(Table2[[#This Row],[Column17]]="kolkata",Table2[[#This Row],[Column15]],0)</f>
        <v>0</v>
      </c>
      <c r="BI349" s="8">
        <f ca="1">IF(Table2[[#This Row],[Column17]]="patna",Table2[[#This Row],[Column15]],0)</f>
        <v>0</v>
      </c>
      <c r="BJ349" s="8">
        <f ca="1">IF(Table2[[#This Row],[Column17]]="simultala",Table2[[#This Row],[Column15]],0)</f>
        <v>0</v>
      </c>
      <c r="BK349" s="8">
        <f ca="1">IF(Table2[[#This Row],[Column17]]="panji",Table2[[#This Row],[Column15]],0)</f>
        <v>0</v>
      </c>
      <c r="BL349" s="8">
        <f ca="1">IF(Table2[[#This Row],[Column17]]="bangalore",Table2[[#This Row],[Column15]],0)</f>
        <v>0</v>
      </c>
      <c r="BM349" s="8">
        <f ca="1">IF(Table2[[#This Row],[Column17]]="florida",Table2[[#This Row],[Column15]],0)</f>
        <v>0</v>
      </c>
      <c r="BN349" s="8">
        <f ca="1">IF(Table2[[#This Row],[Column17]]="valmikinagar",Table2[[#This Row],[Column15]],0)</f>
        <v>0</v>
      </c>
      <c r="BO349" s="9">
        <f ca="1">IF(Table2[[#This Row],[Column17]]="gopalganj",Table2[[#This Row],[Column15]],0)</f>
        <v>0</v>
      </c>
      <c r="BP349" s="7">
        <f ca="1">IF(Table2[[#This Row],[Column4]]="teaching",Table2[[#This Row],[Column15]],0)</f>
        <v>0</v>
      </c>
      <c r="BQ349" s="8">
        <f ca="1">IF(Table2[[#This Row],[Column4]]="health",Table2[[#This Row],[Column15]],0)</f>
        <v>0</v>
      </c>
      <c r="BR349" s="8">
        <f ca="1">IF(Table2[[#This Row],[Column4]]="agriculture",Table2[[#This Row],[Column15]],0)</f>
        <v>0</v>
      </c>
      <c r="BS349" s="8">
        <f ca="1">IF(Table2[[#This Row],[Column4]]="IT",Table2[[#This Row],[Column15]],0)</f>
        <v>64356</v>
      </c>
      <c r="BT349" s="8">
        <f ca="1">IF(Table2[[#This Row],[Column4]]="construction",Table2[[#This Row],[Column15]],0)</f>
        <v>0</v>
      </c>
      <c r="BU349" s="9">
        <f ca="1">IF(Table2[[#This Row],[Column4]]="General work",Table2[[#This Row],[Column15]],0)</f>
        <v>0</v>
      </c>
      <c r="BV349" s="19">
        <f ca="1">IF(Table2[[#This Row],[Column27]]&gt;Table2[[#This Row],[Column15]],1,0)</f>
        <v>1</v>
      </c>
      <c r="CC349" s="19">
        <f ca="1">IF(Table2[[#This Row],[Column28]]&gt;$CD$6,Table2[[#This Row],[Column2]],0)</f>
        <v>28</v>
      </c>
    </row>
    <row r="350" spans="2:81" x14ac:dyDescent="0.35">
      <c r="B350">
        <f t="shared" ca="1" si="97"/>
        <v>2</v>
      </c>
      <c r="C350" t="str">
        <f ca="1">IF(B349=1,"men","women")</f>
        <v>women</v>
      </c>
      <c r="D350">
        <f t="shared" ca="1" si="99"/>
        <v>37</v>
      </c>
      <c r="E350">
        <f t="shared" ca="1" si="100"/>
        <v>5</v>
      </c>
      <c r="F350" t="str">
        <f ca="1">VLOOKUP(E350,$K$4:$L$10,2)</f>
        <v>General work</v>
      </c>
      <c r="G350">
        <f t="shared" ca="1" si="101"/>
        <v>4</v>
      </c>
      <c r="H350" t="str">
        <f ca="1">VLOOKUP(G350,$N$4:$O$9,2)</f>
        <v>technical</v>
      </c>
      <c r="I350">
        <f t="shared" ca="1" si="102"/>
        <v>2</v>
      </c>
      <c r="J350">
        <f t="shared" ca="1" si="98"/>
        <v>1</v>
      </c>
      <c r="Q350">
        <f t="shared" ca="1" si="103"/>
        <v>80806</v>
      </c>
      <c r="R350">
        <f t="shared" ca="1" si="104"/>
        <v>12</v>
      </c>
      <c r="S350" t="str">
        <f ca="1">VLOOKUP(R350,$Y$7:$Z$20,2)</f>
        <v>florida</v>
      </c>
      <c r="T350">
        <f t="shared" ref="T350:T413" ca="1" si="108">Q350*RANDBETWEEN(3,6)</f>
        <v>404030</v>
      </c>
      <c r="U350">
        <f t="shared" ca="1" si="105"/>
        <v>286403.65010026743</v>
      </c>
      <c r="V350">
        <f t="shared" ref="V350:V413" ca="1" si="109">J350*RAND()*Q350</f>
        <v>20348.354482533938</v>
      </c>
      <c r="W350">
        <f t="shared" ca="1" si="106"/>
        <v>11024</v>
      </c>
      <c r="X350">
        <f t="shared" ref="X350:X413" ca="1" si="110">RAND()*Q350*2</f>
        <v>118229.57035317925</v>
      </c>
      <c r="AA350">
        <f t="shared" ref="AA350:AA413" ca="1" si="111">RAND()*Q350*1.5</f>
        <v>21235.284105395451</v>
      </c>
      <c r="AB350">
        <f t="shared" ref="AB350:AB413" ca="1" si="112">T350+V350+AA350</f>
        <v>445613.63858792937</v>
      </c>
      <c r="AC350">
        <f t="shared" ref="AC350:AC413" ca="1" si="113">U350+W350+X350</f>
        <v>415657.22045344667</v>
      </c>
      <c r="AD350">
        <f t="shared" ref="AD350:AD413" ca="1" si="114">AB350-AC350</f>
        <v>29956.418134482694</v>
      </c>
      <c r="AF350" s="7">
        <f ca="1">IF(Table2[[#This Row],[Column1]]="men",1,0)</f>
        <v>0</v>
      </c>
      <c r="AG350" s="8">
        <f ca="1">IF(Table2[[#This Row],[Column1]]="women",1,0)</f>
        <v>1</v>
      </c>
      <c r="AH350" s="8"/>
      <c r="AI350" s="8"/>
      <c r="AJ350" s="9"/>
      <c r="AM350" s="7">
        <f ca="1">IF(Table2[[#This Row],[Column4]]="teaching",1,0)</f>
        <v>0</v>
      </c>
      <c r="AN350" s="8">
        <f ca="1">IF(Table2[[#This Row],[Column4]]="health",1,0)</f>
        <v>0</v>
      </c>
      <c r="AO350" s="8">
        <f ca="1">IF(Table2[[#This Row],[Column4]]="agriculture",1,0)</f>
        <v>0</v>
      </c>
      <c r="AP350" s="8">
        <f ca="1">IF(Table2[[#This Row],[Column4]]="IT",1,0)</f>
        <v>0</v>
      </c>
      <c r="AQ350" s="8">
        <f ca="1">IF(Table2[[#This Row],[Column4]]="construction",1,0)</f>
        <v>0</v>
      </c>
      <c r="AR350" s="8">
        <f ca="1">IF(Table2[[#This Row],[Column4]]="General work",1,0)</f>
        <v>1</v>
      </c>
      <c r="AS350" s="9"/>
      <c r="AU350" s="17">
        <f ca="1">Table2[[#This Row],[Column20]]/Table2[[#This Row],[Column8]]</f>
        <v>20348.354482533938</v>
      </c>
      <c r="AW350" s="19">
        <f ca="1">IF(Table2[[#This Row],[Column27]]&gt;$AX$7,1,0)</f>
        <v>1</v>
      </c>
      <c r="AY350" s="21">
        <f ca="1">Table2[[#This Row],[Column19]]/Table2[[#This Row],[Column18]]</f>
        <v>0.70886728733081061</v>
      </c>
      <c r="AZ350" s="7">
        <f t="shared" ca="1" si="107"/>
        <v>0</v>
      </c>
      <c r="BA350" s="8"/>
      <c r="BB350" s="7">
        <f ca="1">IF(Table2[[#This Row],[Column17]]="bihar",Table2[[#This Row],[Column15]],0)</f>
        <v>0</v>
      </c>
      <c r="BC350" s="8">
        <f ca="1">IF(Table2[[#This Row],[Column17]]="UP",Table2[[#This Row],[Column15]],0)</f>
        <v>0</v>
      </c>
      <c r="BD350" s="8">
        <f ca="1">IF(Table2[[#This Row],[Column17]]="maharashtra",Table2[[#This Row],[Column15]],0)</f>
        <v>0</v>
      </c>
      <c r="BE350" s="8">
        <f ca="1">IF(Table2[[#This Row],[Column17]]="telangana",Table2[[#This Row],[Column15]],0)</f>
        <v>0</v>
      </c>
      <c r="BF350" s="8">
        <f ca="1">IF(Table2[[#This Row],[Column17]]="delhi",Table2[[#This Row],[Column15]],0)</f>
        <v>0</v>
      </c>
      <c r="BG350" s="8">
        <f ca="1">IF(Table2[[#This Row],[Column17]]="goa",Table2[[#This Row],[Column15]],0)</f>
        <v>0</v>
      </c>
      <c r="BH350" s="8">
        <f ca="1">IF(Table2[[#This Row],[Column17]]="kolkata",Table2[[#This Row],[Column15]],0)</f>
        <v>0</v>
      </c>
      <c r="BI350" s="8">
        <f ca="1">IF(Table2[[#This Row],[Column17]]="patna",Table2[[#This Row],[Column15]],0)</f>
        <v>0</v>
      </c>
      <c r="BJ350" s="8">
        <f ca="1">IF(Table2[[#This Row],[Column17]]="simultala",Table2[[#This Row],[Column15]],0)</f>
        <v>0</v>
      </c>
      <c r="BK350" s="8">
        <f ca="1">IF(Table2[[#This Row],[Column17]]="panji",Table2[[#This Row],[Column15]],0)</f>
        <v>0</v>
      </c>
      <c r="BL350" s="8">
        <f ca="1">IF(Table2[[#This Row],[Column17]]="bangalore",Table2[[#This Row],[Column15]],0)</f>
        <v>0</v>
      </c>
      <c r="BM350" s="8">
        <f ca="1">IF(Table2[[#This Row],[Column17]]="florida",Table2[[#This Row],[Column15]],0)</f>
        <v>80806</v>
      </c>
      <c r="BN350" s="8">
        <f ca="1">IF(Table2[[#This Row],[Column17]]="valmikinagar",Table2[[#This Row],[Column15]],0)</f>
        <v>0</v>
      </c>
      <c r="BO350" s="9">
        <f ca="1">IF(Table2[[#This Row],[Column17]]="gopalganj",Table2[[#This Row],[Column15]],0)</f>
        <v>0</v>
      </c>
      <c r="BP350" s="7">
        <f ca="1">IF(Table2[[#This Row],[Column4]]="teaching",Table2[[#This Row],[Column15]],0)</f>
        <v>0</v>
      </c>
      <c r="BQ350" s="8">
        <f ca="1">IF(Table2[[#This Row],[Column4]]="health",Table2[[#This Row],[Column15]],0)</f>
        <v>0</v>
      </c>
      <c r="BR350" s="8">
        <f ca="1">IF(Table2[[#This Row],[Column4]]="agriculture",Table2[[#This Row],[Column15]],0)</f>
        <v>0</v>
      </c>
      <c r="BS350" s="8">
        <f ca="1">IF(Table2[[#This Row],[Column4]]="IT",Table2[[#This Row],[Column15]],0)</f>
        <v>0</v>
      </c>
      <c r="BT350" s="8">
        <f ca="1">IF(Table2[[#This Row],[Column4]]="construction",Table2[[#This Row],[Column15]],0)</f>
        <v>0</v>
      </c>
      <c r="BU350" s="9">
        <f ca="1">IF(Table2[[#This Row],[Column4]]="General work",Table2[[#This Row],[Column15]],0)</f>
        <v>80806</v>
      </c>
      <c r="BV350" s="19">
        <f ca="1">IF(Table2[[#This Row],[Column27]]&gt;Table2[[#This Row],[Column15]],1,0)</f>
        <v>1</v>
      </c>
      <c r="CC350" s="19">
        <f ca="1">IF(Table2[[#This Row],[Column28]]&gt;$CD$6,Table2[[#This Row],[Column2]],0)</f>
        <v>37</v>
      </c>
    </row>
    <row r="351" spans="2:81" x14ac:dyDescent="0.35">
      <c r="B351">
        <f t="shared" ca="1" si="97"/>
        <v>1</v>
      </c>
      <c r="C351" t="str">
        <f ca="1">IF(B350=1,"men","women")</f>
        <v>women</v>
      </c>
      <c r="D351">
        <f t="shared" ca="1" si="99"/>
        <v>34</v>
      </c>
      <c r="E351">
        <f t="shared" ca="1" si="100"/>
        <v>4</v>
      </c>
      <c r="F351" t="str">
        <f ca="1">VLOOKUP(E351,$K$4:$L$10,2)</f>
        <v>IT</v>
      </c>
      <c r="G351">
        <f t="shared" ca="1" si="101"/>
        <v>5</v>
      </c>
      <c r="H351" t="str">
        <f ca="1">VLOOKUP(G351,$N$4:$O$9,2)</f>
        <v>other</v>
      </c>
      <c r="I351">
        <f t="shared" ca="1" si="102"/>
        <v>2</v>
      </c>
      <c r="J351">
        <f t="shared" ca="1" si="98"/>
        <v>3</v>
      </c>
      <c r="Q351">
        <f t="shared" ca="1" si="103"/>
        <v>75542</v>
      </c>
      <c r="R351">
        <f t="shared" ca="1" si="104"/>
        <v>11</v>
      </c>
      <c r="S351" t="str">
        <f ca="1">VLOOKUP(R351,$Y$7:$Z$20,2)</f>
        <v>bangalore</v>
      </c>
      <c r="T351">
        <f t="shared" ca="1" si="108"/>
        <v>377710</v>
      </c>
      <c r="U351">
        <f t="shared" ca="1" si="105"/>
        <v>129974.64122952899</v>
      </c>
      <c r="V351">
        <f t="shared" ca="1" si="109"/>
        <v>140317.34587169022</v>
      </c>
      <c r="W351">
        <f t="shared" ca="1" si="106"/>
        <v>96625</v>
      </c>
      <c r="X351">
        <f t="shared" ca="1" si="110"/>
        <v>146485.95957293516</v>
      </c>
      <c r="AA351">
        <f t="shared" ca="1" si="111"/>
        <v>56938.708977875242</v>
      </c>
      <c r="AB351">
        <f t="shared" ca="1" si="112"/>
        <v>574966.05484956549</v>
      </c>
      <c r="AC351">
        <f t="shared" ca="1" si="113"/>
        <v>373085.60080246418</v>
      </c>
      <c r="AD351">
        <f t="shared" ca="1" si="114"/>
        <v>201880.45404710132</v>
      </c>
      <c r="AF351" s="7">
        <f ca="1">IF(Table2[[#This Row],[Column1]]="men",1,0)</f>
        <v>0</v>
      </c>
      <c r="AG351" s="8">
        <f ca="1">IF(Table2[[#This Row],[Column1]]="women",1,0)</f>
        <v>1</v>
      </c>
      <c r="AH351" s="8"/>
      <c r="AI351" s="8"/>
      <c r="AJ351" s="9"/>
      <c r="AM351" s="7">
        <f ca="1">IF(Table2[[#This Row],[Column4]]="teaching",1,0)</f>
        <v>0</v>
      </c>
      <c r="AN351" s="8">
        <f ca="1">IF(Table2[[#This Row],[Column4]]="health",1,0)</f>
        <v>0</v>
      </c>
      <c r="AO351" s="8">
        <f ca="1">IF(Table2[[#This Row],[Column4]]="agriculture",1,0)</f>
        <v>0</v>
      </c>
      <c r="AP351" s="8">
        <f ca="1">IF(Table2[[#This Row],[Column4]]="IT",1,0)</f>
        <v>1</v>
      </c>
      <c r="AQ351" s="8">
        <f ca="1">IF(Table2[[#This Row],[Column4]]="construction",1,0)</f>
        <v>0</v>
      </c>
      <c r="AR351" s="8">
        <f ca="1">IF(Table2[[#This Row],[Column4]]="General work",1,0)</f>
        <v>0</v>
      </c>
      <c r="AS351" s="9"/>
      <c r="AU351" s="17">
        <f ca="1">Table2[[#This Row],[Column20]]/Table2[[#This Row],[Column8]]</f>
        <v>46772.448623896744</v>
      </c>
      <c r="AW351" s="19">
        <f ca="1">IF(Table2[[#This Row],[Column27]]&gt;$AX$7,1,0)</f>
        <v>1</v>
      </c>
      <c r="AY351" s="21">
        <f ca="1">Table2[[#This Row],[Column19]]/Table2[[#This Row],[Column18]]</f>
        <v>0.34411225868928275</v>
      </c>
      <c r="AZ351" s="7">
        <f t="shared" ca="1" si="107"/>
        <v>0</v>
      </c>
      <c r="BA351" s="8"/>
      <c r="BB351" s="7">
        <f ca="1">IF(Table2[[#This Row],[Column17]]="bihar",Table2[[#This Row],[Column15]],0)</f>
        <v>0</v>
      </c>
      <c r="BC351" s="8">
        <f ca="1">IF(Table2[[#This Row],[Column17]]="UP",Table2[[#This Row],[Column15]],0)</f>
        <v>0</v>
      </c>
      <c r="BD351" s="8">
        <f ca="1">IF(Table2[[#This Row],[Column17]]="maharashtra",Table2[[#This Row],[Column15]],0)</f>
        <v>0</v>
      </c>
      <c r="BE351" s="8">
        <f ca="1">IF(Table2[[#This Row],[Column17]]="telangana",Table2[[#This Row],[Column15]],0)</f>
        <v>0</v>
      </c>
      <c r="BF351" s="8">
        <f ca="1">IF(Table2[[#This Row],[Column17]]="delhi",Table2[[#This Row],[Column15]],0)</f>
        <v>0</v>
      </c>
      <c r="BG351" s="8">
        <f ca="1">IF(Table2[[#This Row],[Column17]]="goa",Table2[[#This Row],[Column15]],0)</f>
        <v>0</v>
      </c>
      <c r="BH351" s="8">
        <f ca="1">IF(Table2[[#This Row],[Column17]]="kolkata",Table2[[#This Row],[Column15]],0)</f>
        <v>0</v>
      </c>
      <c r="BI351" s="8">
        <f ca="1">IF(Table2[[#This Row],[Column17]]="patna",Table2[[#This Row],[Column15]],0)</f>
        <v>0</v>
      </c>
      <c r="BJ351" s="8">
        <f ca="1">IF(Table2[[#This Row],[Column17]]="simultala",Table2[[#This Row],[Column15]],0)</f>
        <v>0</v>
      </c>
      <c r="BK351" s="8">
        <f ca="1">IF(Table2[[#This Row],[Column17]]="panji",Table2[[#This Row],[Column15]],0)</f>
        <v>0</v>
      </c>
      <c r="BL351" s="8">
        <f ca="1">IF(Table2[[#This Row],[Column17]]="bangalore",Table2[[#This Row],[Column15]],0)</f>
        <v>75542</v>
      </c>
      <c r="BM351" s="8">
        <f ca="1">IF(Table2[[#This Row],[Column17]]="florida",Table2[[#This Row],[Column15]],0)</f>
        <v>0</v>
      </c>
      <c r="BN351" s="8">
        <f ca="1">IF(Table2[[#This Row],[Column17]]="valmikinagar",Table2[[#This Row],[Column15]],0)</f>
        <v>0</v>
      </c>
      <c r="BO351" s="9">
        <f ca="1">IF(Table2[[#This Row],[Column17]]="gopalganj",Table2[[#This Row],[Column15]],0)</f>
        <v>0</v>
      </c>
      <c r="BP351" s="7">
        <f ca="1">IF(Table2[[#This Row],[Column4]]="teaching",Table2[[#This Row],[Column15]],0)</f>
        <v>0</v>
      </c>
      <c r="BQ351" s="8">
        <f ca="1">IF(Table2[[#This Row],[Column4]]="health",Table2[[#This Row],[Column15]],0)</f>
        <v>0</v>
      </c>
      <c r="BR351" s="8">
        <f ca="1">IF(Table2[[#This Row],[Column4]]="agriculture",Table2[[#This Row],[Column15]],0)</f>
        <v>0</v>
      </c>
      <c r="BS351" s="8">
        <f ca="1">IF(Table2[[#This Row],[Column4]]="IT",Table2[[#This Row],[Column15]],0)</f>
        <v>75542</v>
      </c>
      <c r="BT351" s="8">
        <f ca="1">IF(Table2[[#This Row],[Column4]]="construction",Table2[[#This Row],[Column15]],0)</f>
        <v>0</v>
      </c>
      <c r="BU351" s="9">
        <f ca="1">IF(Table2[[#This Row],[Column4]]="General work",Table2[[#This Row],[Column15]],0)</f>
        <v>0</v>
      </c>
      <c r="BV351" s="19">
        <f ca="1">IF(Table2[[#This Row],[Column27]]&gt;Table2[[#This Row],[Column15]],1,0)</f>
        <v>1</v>
      </c>
      <c r="CC351" s="19">
        <f ca="1">IF(Table2[[#This Row],[Column28]]&gt;$CD$6,Table2[[#This Row],[Column2]],0)</f>
        <v>34</v>
      </c>
    </row>
    <row r="352" spans="2:81" x14ac:dyDescent="0.35">
      <c r="B352">
        <f t="shared" ca="1" si="97"/>
        <v>2</v>
      </c>
      <c r="C352" t="str">
        <f ca="1">IF(B351=1,"men","women")</f>
        <v>men</v>
      </c>
      <c r="D352">
        <f t="shared" ca="1" si="99"/>
        <v>40</v>
      </c>
      <c r="E352">
        <f t="shared" ca="1" si="100"/>
        <v>5</v>
      </c>
      <c r="F352" t="str">
        <f ca="1">VLOOKUP(E352,$K$4:$L$10,2)</f>
        <v>General work</v>
      </c>
      <c r="G352">
        <f t="shared" ca="1" si="101"/>
        <v>1</v>
      </c>
      <c r="H352" t="str">
        <f ca="1">VLOOKUP(G352,$N$4:$O$9,2)</f>
        <v>high school</v>
      </c>
      <c r="I352">
        <f t="shared" ca="1" si="102"/>
        <v>2</v>
      </c>
      <c r="J352">
        <f t="shared" ca="1" si="98"/>
        <v>3</v>
      </c>
      <c r="Q352">
        <f t="shared" ca="1" si="103"/>
        <v>66063</v>
      </c>
      <c r="R352">
        <f t="shared" ca="1" si="104"/>
        <v>6</v>
      </c>
      <c r="S352" t="str">
        <f ca="1">VLOOKUP(R352,$Y$7:$Z$20,2)</f>
        <v>goa</v>
      </c>
      <c r="T352">
        <f t="shared" ca="1" si="108"/>
        <v>330315</v>
      </c>
      <c r="U352">
        <f t="shared" ca="1" si="105"/>
        <v>91393.155695848734</v>
      </c>
      <c r="V352">
        <f t="shared" ca="1" si="109"/>
        <v>157859.96111902068</v>
      </c>
      <c r="W352">
        <f t="shared" ca="1" si="106"/>
        <v>40353</v>
      </c>
      <c r="X352">
        <f t="shared" ca="1" si="110"/>
        <v>56990.470379227081</v>
      </c>
      <c r="AA352">
        <f t="shared" ca="1" si="111"/>
        <v>44493.34454768859</v>
      </c>
      <c r="AB352">
        <f t="shared" ca="1" si="112"/>
        <v>532668.30566670932</v>
      </c>
      <c r="AC352">
        <f t="shared" ca="1" si="113"/>
        <v>188736.62607507582</v>
      </c>
      <c r="AD352">
        <f t="shared" ca="1" si="114"/>
        <v>343931.6795916335</v>
      </c>
      <c r="AF352" s="7">
        <f ca="1">IF(Table2[[#This Row],[Column1]]="men",1,0)</f>
        <v>1</v>
      </c>
      <c r="AG352" s="8">
        <f ca="1">IF(Table2[[#This Row],[Column1]]="women",1,0)</f>
        <v>0</v>
      </c>
      <c r="AH352" s="8"/>
      <c r="AI352" s="8"/>
      <c r="AJ352" s="9"/>
      <c r="AM352" s="7">
        <f ca="1">IF(Table2[[#This Row],[Column4]]="teaching",1,0)</f>
        <v>0</v>
      </c>
      <c r="AN352" s="8">
        <f ca="1">IF(Table2[[#This Row],[Column4]]="health",1,0)</f>
        <v>0</v>
      </c>
      <c r="AO352" s="8">
        <f ca="1">IF(Table2[[#This Row],[Column4]]="agriculture",1,0)</f>
        <v>0</v>
      </c>
      <c r="AP352" s="8">
        <f ca="1">IF(Table2[[#This Row],[Column4]]="IT",1,0)</f>
        <v>0</v>
      </c>
      <c r="AQ352" s="8">
        <f ca="1">IF(Table2[[#This Row],[Column4]]="construction",1,0)</f>
        <v>0</v>
      </c>
      <c r="AR352" s="8">
        <f ca="1">IF(Table2[[#This Row],[Column4]]="General work",1,0)</f>
        <v>1</v>
      </c>
      <c r="AS352" s="9"/>
      <c r="AU352" s="17">
        <f ca="1">Table2[[#This Row],[Column20]]/Table2[[#This Row],[Column8]]</f>
        <v>52619.987039673557</v>
      </c>
      <c r="AW352" s="19">
        <f ca="1">IF(Table2[[#This Row],[Column27]]&gt;$AX$7,1,0)</f>
        <v>1</v>
      </c>
      <c r="AY352" s="21">
        <f ca="1">Table2[[#This Row],[Column19]]/Table2[[#This Row],[Column18]]</f>
        <v>0.27668484838971508</v>
      </c>
      <c r="AZ352" s="7">
        <f t="shared" ca="1" si="107"/>
        <v>0</v>
      </c>
      <c r="BA352" s="8"/>
      <c r="BB352" s="7">
        <f ca="1">IF(Table2[[#This Row],[Column17]]="bihar",Table2[[#This Row],[Column15]],0)</f>
        <v>0</v>
      </c>
      <c r="BC352" s="8">
        <f ca="1">IF(Table2[[#This Row],[Column17]]="UP",Table2[[#This Row],[Column15]],0)</f>
        <v>0</v>
      </c>
      <c r="BD352" s="8">
        <f ca="1">IF(Table2[[#This Row],[Column17]]="maharashtra",Table2[[#This Row],[Column15]],0)</f>
        <v>0</v>
      </c>
      <c r="BE352" s="8">
        <f ca="1">IF(Table2[[#This Row],[Column17]]="telangana",Table2[[#This Row],[Column15]],0)</f>
        <v>0</v>
      </c>
      <c r="BF352" s="8">
        <f ca="1">IF(Table2[[#This Row],[Column17]]="delhi",Table2[[#This Row],[Column15]],0)</f>
        <v>0</v>
      </c>
      <c r="BG352" s="8">
        <f ca="1">IF(Table2[[#This Row],[Column17]]="goa",Table2[[#This Row],[Column15]],0)</f>
        <v>66063</v>
      </c>
      <c r="BH352" s="8">
        <f ca="1">IF(Table2[[#This Row],[Column17]]="kolkata",Table2[[#This Row],[Column15]],0)</f>
        <v>0</v>
      </c>
      <c r="BI352" s="8">
        <f ca="1">IF(Table2[[#This Row],[Column17]]="patna",Table2[[#This Row],[Column15]],0)</f>
        <v>0</v>
      </c>
      <c r="BJ352" s="8">
        <f ca="1">IF(Table2[[#This Row],[Column17]]="simultala",Table2[[#This Row],[Column15]],0)</f>
        <v>0</v>
      </c>
      <c r="BK352" s="8">
        <f ca="1">IF(Table2[[#This Row],[Column17]]="panji",Table2[[#This Row],[Column15]],0)</f>
        <v>0</v>
      </c>
      <c r="BL352" s="8">
        <f ca="1">IF(Table2[[#This Row],[Column17]]="bangalore",Table2[[#This Row],[Column15]],0)</f>
        <v>0</v>
      </c>
      <c r="BM352" s="8">
        <f ca="1">IF(Table2[[#This Row],[Column17]]="florida",Table2[[#This Row],[Column15]],0)</f>
        <v>0</v>
      </c>
      <c r="BN352" s="8">
        <f ca="1">IF(Table2[[#This Row],[Column17]]="valmikinagar",Table2[[#This Row],[Column15]],0)</f>
        <v>0</v>
      </c>
      <c r="BO352" s="9">
        <f ca="1">IF(Table2[[#This Row],[Column17]]="gopalganj",Table2[[#This Row],[Column15]],0)</f>
        <v>0</v>
      </c>
      <c r="BP352" s="7">
        <f ca="1">IF(Table2[[#This Row],[Column4]]="teaching",Table2[[#This Row],[Column15]],0)</f>
        <v>0</v>
      </c>
      <c r="BQ352" s="8">
        <f ca="1">IF(Table2[[#This Row],[Column4]]="health",Table2[[#This Row],[Column15]],0)</f>
        <v>0</v>
      </c>
      <c r="BR352" s="8">
        <f ca="1">IF(Table2[[#This Row],[Column4]]="agriculture",Table2[[#This Row],[Column15]],0)</f>
        <v>0</v>
      </c>
      <c r="BS352" s="8">
        <f ca="1">IF(Table2[[#This Row],[Column4]]="IT",Table2[[#This Row],[Column15]],0)</f>
        <v>0</v>
      </c>
      <c r="BT352" s="8">
        <f ca="1">IF(Table2[[#This Row],[Column4]]="construction",Table2[[#This Row],[Column15]],0)</f>
        <v>0</v>
      </c>
      <c r="BU352" s="9">
        <f ca="1">IF(Table2[[#This Row],[Column4]]="General work",Table2[[#This Row],[Column15]],0)</f>
        <v>66063</v>
      </c>
      <c r="BV352" s="19">
        <f ca="1">IF(Table2[[#This Row],[Column27]]&gt;Table2[[#This Row],[Column15]],1,0)</f>
        <v>1</v>
      </c>
      <c r="CC352" s="19">
        <f ca="1">IF(Table2[[#This Row],[Column28]]&gt;$CD$6,Table2[[#This Row],[Column2]],0)</f>
        <v>40</v>
      </c>
    </row>
    <row r="353" spans="2:81" x14ac:dyDescent="0.35">
      <c r="B353">
        <f t="shared" ca="1" si="97"/>
        <v>2</v>
      </c>
      <c r="C353" t="str">
        <f ca="1">IF(B352=1,"men","women")</f>
        <v>women</v>
      </c>
      <c r="D353">
        <f t="shared" ca="1" si="99"/>
        <v>27</v>
      </c>
      <c r="E353">
        <f t="shared" ca="1" si="100"/>
        <v>3</v>
      </c>
      <c r="F353" t="str">
        <f ca="1">VLOOKUP(E353,$K$4:$L$10,2)</f>
        <v>teaching</v>
      </c>
      <c r="G353">
        <f t="shared" ca="1" si="101"/>
        <v>4</v>
      </c>
      <c r="H353" t="str">
        <f ca="1">VLOOKUP(G353,$N$4:$O$9,2)</f>
        <v>technical</v>
      </c>
      <c r="I353">
        <f t="shared" ca="1" si="102"/>
        <v>1</v>
      </c>
      <c r="J353">
        <f t="shared" ca="1" si="98"/>
        <v>2</v>
      </c>
      <c r="Q353">
        <f t="shared" ca="1" si="103"/>
        <v>44910</v>
      </c>
      <c r="R353">
        <f t="shared" ca="1" si="104"/>
        <v>4</v>
      </c>
      <c r="S353" t="str">
        <f ca="1">VLOOKUP(R353,$Y$7:$Z$20,2)</f>
        <v>telangana</v>
      </c>
      <c r="T353">
        <f t="shared" ca="1" si="108"/>
        <v>134730</v>
      </c>
      <c r="U353">
        <f t="shared" ca="1" si="105"/>
        <v>122024.4166424077</v>
      </c>
      <c r="V353">
        <f t="shared" ca="1" si="109"/>
        <v>33182.154253442983</v>
      </c>
      <c r="W353">
        <f t="shared" ca="1" si="106"/>
        <v>12331</v>
      </c>
      <c r="X353">
        <f t="shared" ca="1" si="110"/>
        <v>47530.068027928421</v>
      </c>
      <c r="AA353">
        <f t="shared" ca="1" si="111"/>
        <v>65807.494591844108</v>
      </c>
      <c r="AB353">
        <f t="shared" ca="1" si="112"/>
        <v>233719.6488452871</v>
      </c>
      <c r="AC353">
        <f t="shared" ca="1" si="113"/>
        <v>181885.48467033613</v>
      </c>
      <c r="AD353">
        <f t="shared" ca="1" si="114"/>
        <v>51834.164174950973</v>
      </c>
      <c r="AF353" s="7">
        <f ca="1">IF(Table2[[#This Row],[Column1]]="men",1,0)</f>
        <v>0</v>
      </c>
      <c r="AG353" s="8">
        <f ca="1">IF(Table2[[#This Row],[Column1]]="women",1,0)</f>
        <v>1</v>
      </c>
      <c r="AH353" s="8"/>
      <c r="AI353" s="8"/>
      <c r="AJ353" s="9"/>
      <c r="AM353" s="7">
        <f ca="1">IF(Table2[[#This Row],[Column4]]="teaching",1,0)</f>
        <v>1</v>
      </c>
      <c r="AN353" s="8">
        <f ca="1">IF(Table2[[#This Row],[Column4]]="health",1,0)</f>
        <v>0</v>
      </c>
      <c r="AO353" s="8">
        <f ca="1">IF(Table2[[#This Row],[Column4]]="agriculture",1,0)</f>
        <v>0</v>
      </c>
      <c r="AP353" s="8">
        <f ca="1">IF(Table2[[#This Row],[Column4]]="IT",1,0)</f>
        <v>0</v>
      </c>
      <c r="AQ353" s="8">
        <f ca="1">IF(Table2[[#This Row],[Column4]]="construction",1,0)</f>
        <v>0</v>
      </c>
      <c r="AR353" s="8">
        <f ca="1">IF(Table2[[#This Row],[Column4]]="General work",1,0)</f>
        <v>0</v>
      </c>
      <c r="AS353" s="9"/>
      <c r="AU353" s="17">
        <f ca="1">Table2[[#This Row],[Column20]]/Table2[[#This Row],[Column8]]</f>
        <v>16591.077126721491</v>
      </c>
      <c r="AW353" s="19">
        <f ca="1">IF(Table2[[#This Row],[Column27]]&gt;$AX$7,1,0)</f>
        <v>1</v>
      </c>
      <c r="AY353" s="21">
        <f ca="1">Table2[[#This Row],[Column19]]/Table2[[#This Row],[Column18]]</f>
        <v>0.90569595964082017</v>
      </c>
      <c r="AZ353" s="7">
        <f t="shared" ca="1" si="107"/>
        <v>0</v>
      </c>
      <c r="BA353" s="8"/>
      <c r="BB353" s="7">
        <f ca="1">IF(Table2[[#This Row],[Column17]]="bihar",Table2[[#This Row],[Column15]],0)</f>
        <v>0</v>
      </c>
      <c r="BC353" s="8">
        <f ca="1">IF(Table2[[#This Row],[Column17]]="UP",Table2[[#This Row],[Column15]],0)</f>
        <v>0</v>
      </c>
      <c r="BD353" s="8">
        <f ca="1">IF(Table2[[#This Row],[Column17]]="maharashtra",Table2[[#This Row],[Column15]],0)</f>
        <v>0</v>
      </c>
      <c r="BE353" s="8">
        <f ca="1">IF(Table2[[#This Row],[Column17]]="telangana",Table2[[#This Row],[Column15]],0)</f>
        <v>44910</v>
      </c>
      <c r="BF353" s="8">
        <f ca="1">IF(Table2[[#This Row],[Column17]]="delhi",Table2[[#This Row],[Column15]],0)</f>
        <v>0</v>
      </c>
      <c r="BG353" s="8">
        <f ca="1">IF(Table2[[#This Row],[Column17]]="goa",Table2[[#This Row],[Column15]],0)</f>
        <v>0</v>
      </c>
      <c r="BH353" s="8">
        <f ca="1">IF(Table2[[#This Row],[Column17]]="kolkata",Table2[[#This Row],[Column15]],0)</f>
        <v>0</v>
      </c>
      <c r="BI353" s="8">
        <f ca="1">IF(Table2[[#This Row],[Column17]]="patna",Table2[[#This Row],[Column15]],0)</f>
        <v>0</v>
      </c>
      <c r="BJ353" s="8">
        <f ca="1">IF(Table2[[#This Row],[Column17]]="simultala",Table2[[#This Row],[Column15]],0)</f>
        <v>0</v>
      </c>
      <c r="BK353" s="8">
        <f ca="1">IF(Table2[[#This Row],[Column17]]="panji",Table2[[#This Row],[Column15]],0)</f>
        <v>0</v>
      </c>
      <c r="BL353" s="8">
        <f ca="1">IF(Table2[[#This Row],[Column17]]="bangalore",Table2[[#This Row],[Column15]],0)</f>
        <v>0</v>
      </c>
      <c r="BM353" s="8">
        <f ca="1">IF(Table2[[#This Row],[Column17]]="florida",Table2[[#This Row],[Column15]],0)</f>
        <v>0</v>
      </c>
      <c r="BN353" s="8">
        <f ca="1">IF(Table2[[#This Row],[Column17]]="valmikinagar",Table2[[#This Row],[Column15]],0)</f>
        <v>0</v>
      </c>
      <c r="BO353" s="9">
        <f ca="1">IF(Table2[[#This Row],[Column17]]="gopalganj",Table2[[#This Row],[Column15]],0)</f>
        <v>0</v>
      </c>
      <c r="BP353" s="7">
        <f ca="1">IF(Table2[[#This Row],[Column4]]="teaching",Table2[[#This Row],[Column15]],0)</f>
        <v>44910</v>
      </c>
      <c r="BQ353" s="8">
        <f ca="1">IF(Table2[[#This Row],[Column4]]="health",Table2[[#This Row],[Column15]],0)</f>
        <v>0</v>
      </c>
      <c r="BR353" s="8">
        <f ca="1">IF(Table2[[#This Row],[Column4]]="agriculture",Table2[[#This Row],[Column15]],0)</f>
        <v>0</v>
      </c>
      <c r="BS353" s="8">
        <f ca="1">IF(Table2[[#This Row],[Column4]]="IT",Table2[[#This Row],[Column15]],0)</f>
        <v>0</v>
      </c>
      <c r="BT353" s="8">
        <f ca="1">IF(Table2[[#This Row],[Column4]]="construction",Table2[[#This Row],[Column15]],0)</f>
        <v>0</v>
      </c>
      <c r="BU353" s="9">
        <f ca="1">IF(Table2[[#This Row],[Column4]]="General work",Table2[[#This Row],[Column15]],0)</f>
        <v>0</v>
      </c>
      <c r="BV353" s="19">
        <f ca="1">IF(Table2[[#This Row],[Column27]]&gt;Table2[[#This Row],[Column15]],1,0)</f>
        <v>1</v>
      </c>
      <c r="CC353" s="19">
        <f ca="1">IF(Table2[[#This Row],[Column28]]&gt;$CD$6,Table2[[#This Row],[Column2]],0)</f>
        <v>27</v>
      </c>
    </row>
    <row r="354" spans="2:81" x14ac:dyDescent="0.35">
      <c r="B354">
        <f t="shared" ca="1" si="97"/>
        <v>1</v>
      </c>
      <c r="C354" t="str">
        <f ca="1">IF(B353=1,"men","women")</f>
        <v>women</v>
      </c>
      <c r="D354">
        <f t="shared" ca="1" si="99"/>
        <v>41</v>
      </c>
      <c r="E354">
        <f t="shared" ca="1" si="100"/>
        <v>5</v>
      </c>
      <c r="F354" t="str">
        <f ca="1">VLOOKUP(E354,$K$4:$L$10,2)</f>
        <v>General work</v>
      </c>
      <c r="G354">
        <f t="shared" ca="1" si="101"/>
        <v>3</v>
      </c>
      <c r="H354" t="str">
        <f ca="1">VLOOKUP(G354,$N$4:$O$9,2)</f>
        <v>university</v>
      </c>
      <c r="I354">
        <f t="shared" ca="1" si="102"/>
        <v>3</v>
      </c>
      <c r="J354">
        <f t="shared" ca="1" si="98"/>
        <v>1</v>
      </c>
      <c r="Q354">
        <f t="shared" ca="1" si="103"/>
        <v>30374</v>
      </c>
      <c r="R354">
        <f t="shared" ca="1" si="104"/>
        <v>8</v>
      </c>
      <c r="S354" t="str">
        <f ca="1">VLOOKUP(R354,$Y$7:$Z$20,2)</f>
        <v>patna</v>
      </c>
      <c r="T354">
        <f t="shared" ca="1" si="108"/>
        <v>182244</v>
      </c>
      <c r="U354">
        <f t="shared" ca="1" si="105"/>
        <v>42642.688330018878</v>
      </c>
      <c r="V354">
        <f t="shared" ca="1" si="109"/>
        <v>490.48423188879315</v>
      </c>
      <c r="W354">
        <f t="shared" ca="1" si="106"/>
        <v>138</v>
      </c>
      <c r="X354">
        <f t="shared" ca="1" si="110"/>
        <v>47402.686982711049</v>
      </c>
      <c r="AA354">
        <f t="shared" ca="1" si="111"/>
        <v>11684.933467598372</v>
      </c>
      <c r="AB354">
        <f t="shared" ca="1" si="112"/>
        <v>194419.41769948715</v>
      </c>
      <c r="AC354">
        <f t="shared" ca="1" si="113"/>
        <v>90183.375312729928</v>
      </c>
      <c r="AD354">
        <f t="shared" ca="1" si="114"/>
        <v>104236.04238675722</v>
      </c>
      <c r="AF354" s="7">
        <f ca="1">IF(Table2[[#This Row],[Column1]]="men",1,0)</f>
        <v>0</v>
      </c>
      <c r="AG354" s="8">
        <f ca="1">IF(Table2[[#This Row],[Column1]]="women",1,0)</f>
        <v>1</v>
      </c>
      <c r="AH354" s="8"/>
      <c r="AI354" s="8"/>
      <c r="AJ354" s="9"/>
      <c r="AM354" s="7">
        <f ca="1">IF(Table2[[#This Row],[Column4]]="teaching",1,0)</f>
        <v>0</v>
      </c>
      <c r="AN354" s="8">
        <f ca="1">IF(Table2[[#This Row],[Column4]]="health",1,0)</f>
        <v>0</v>
      </c>
      <c r="AO354" s="8">
        <f ca="1">IF(Table2[[#This Row],[Column4]]="agriculture",1,0)</f>
        <v>0</v>
      </c>
      <c r="AP354" s="8">
        <f ca="1">IF(Table2[[#This Row],[Column4]]="IT",1,0)</f>
        <v>0</v>
      </c>
      <c r="AQ354" s="8">
        <f ca="1">IF(Table2[[#This Row],[Column4]]="construction",1,0)</f>
        <v>0</v>
      </c>
      <c r="AR354" s="8">
        <f ca="1">IF(Table2[[#This Row],[Column4]]="General work",1,0)</f>
        <v>1</v>
      </c>
      <c r="AS354" s="9"/>
      <c r="AU354" s="17">
        <f ca="1">Table2[[#This Row],[Column20]]/Table2[[#This Row],[Column8]]</f>
        <v>490.48423188879315</v>
      </c>
      <c r="AW354" s="19">
        <f ca="1">IF(Table2[[#This Row],[Column27]]&gt;$AX$7,1,0)</f>
        <v>0</v>
      </c>
      <c r="AY354" s="21">
        <f ca="1">Table2[[#This Row],[Column19]]/Table2[[#This Row],[Column18]]</f>
        <v>0.23398678875583767</v>
      </c>
      <c r="AZ354" s="7">
        <f t="shared" ca="1" si="107"/>
        <v>0</v>
      </c>
      <c r="BA354" s="8"/>
      <c r="BB354" s="7">
        <f ca="1">IF(Table2[[#This Row],[Column17]]="bihar",Table2[[#This Row],[Column15]],0)</f>
        <v>0</v>
      </c>
      <c r="BC354" s="8">
        <f ca="1">IF(Table2[[#This Row],[Column17]]="UP",Table2[[#This Row],[Column15]],0)</f>
        <v>0</v>
      </c>
      <c r="BD354" s="8">
        <f ca="1">IF(Table2[[#This Row],[Column17]]="maharashtra",Table2[[#This Row],[Column15]],0)</f>
        <v>0</v>
      </c>
      <c r="BE354" s="8">
        <f ca="1">IF(Table2[[#This Row],[Column17]]="telangana",Table2[[#This Row],[Column15]],0)</f>
        <v>0</v>
      </c>
      <c r="BF354" s="8">
        <f ca="1">IF(Table2[[#This Row],[Column17]]="delhi",Table2[[#This Row],[Column15]],0)</f>
        <v>0</v>
      </c>
      <c r="BG354" s="8">
        <f ca="1">IF(Table2[[#This Row],[Column17]]="goa",Table2[[#This Row],[Column15]],0)</f>
        <v>0</v>
      </c>
      <c r="BH354" s="8">
        <f ca="1">IF(Table2[[#This Row],[Column17]]="kolkata",Table2[[#This Row],[Column15]],0)</f>
        <v>0</v>
      </c>
      <c r="BI354" s="8">
        <f ca="1">IF(Table2[[#This Row],[Column17]]="patna",Table2[[#This Row],[Column15]],0)</f>
        <v>30374</v>
      </c>
      <c r="BJ354" s="8">
        <f ca="1">IF(Table2[[#This Row],[Column17]]="simultala",Table2[[#This Row],[Column15]],0)</f>
        <v>0</v>
      </c>
      <c r="BK354" s="8">
        <f ca="1">IF(Table2[[#This Row],[Column17]]="panji",Table2[[#This Row],[Column15]],0)</f>
        <v>0</v>
      </c>
      <c r="BL354" s="8">
        <f ca="1">IF(Table2[[#This Row],[Column17]]="bangalore",Table2[[#This Row],[Column15]],0)</f>
        <v>0</v>
      </c>
      <c r="BM354" s="8">
        <f ca="1">IF(Table2[[#This Row],[Column17]]="florida",Table2[[#This Row],[Column15]],0)</f>
        <v>0</v>
      </c>
      <c r="BN354" s="8">
        <f ca="1">IF(Table2[[#This Row],[Column17]]="valmikinagar",Table2[[#This Row],[Column15]],0)</f>
        <v>0</v>
      </c>
      <c r="BO354" s="9">
        <f ca="1">IF(Table2[[#This Row],[Column17]]="gopalganj",Table2[[#This Row],[Column15]],0)</f>
        <v>0</v>
      </c>
      <c r="BP354" s="7">
        <f ca="1">IF(Table2[[#This Row],[Column4]]="teaching",Table2[[#This Row],[Column15]],0)</f>
        <v>0</v>
      </c>
      <c r="BQ354" s="8">
        <f ca="1">IF(Table2[[#This Row],[Column4]]="health",Table2[[#This Row],[Column15]],0)</f>
        <v>0</v>
      </c>
      <c r="BR354" s="8">
        <f ca="1">IF(Table2[[#This Row],[Column4]]="agriculture",Table2[[#This Row],[Column15]],0)</f>
        <v>0</v>
      </c>
      <c r="BS354" s="8">
        <f ca="1">IF(Table2[[#This Row],[Column4]]="IT",Table2[[#This Row],[Column15]],0)</f>
        <v>0</v>
      </c>
      <c r="BT354" s="8">
        <f ca="1">IF(Table2[[#This Row],[Column4]]="construction",Table2[[#This Row],[Column15]],0)</f>
        <v>0</v>
      </c>
      <c r="BU354" s="9">
        <f ca="1">IF(Table2[[#This Row],[Column4]]="General work",Table2[[#This Row],[Column15]],0)</f>
        <v>30374</v>
      </c>
      <c r="BV354" s="19">
        <f ca="1">IF(Table2[[#This Row],[Column27]]&gt;Table2[[#This Row],[Column15]],1,0)</f>
        <v>1</v>
      </c>
      <c r="CC354" s="19">
        <f ca="1">IF(Table2[[#This Row],[Column28]]&gt;$CD$6,Table2[[#This Row],[Column2]],0)</f>
        <v>41</v>
      </c>
    </row>
    <row r="355" spans="2:81" x14ac:dyDescent="0.35">
      <c r="B355">
        <f t="shared" ca="1" si="97"/>
        <v>2</v>
      </c>
      <c r="C355" t="str">
        <f ca="1">IF(B354=1,"men","women")</f>
        <v>men</v>
      </c>
      <c r="D355">
        <f t="shared" ca="1" si="99"/>
        <v>30</v>
      </c>
      <c r="E355">
        <f t="shared" ca="1" si="100"/>
        <v>5</v>
      </c>
      <c r="F355" t="str">
        <f ca="1">VLOOKUP(E355,$K$4:$L$10,2)</f>
        <v>General work</v>
      </c>
      <c r="G355">
        <f t="shared" ca="1" si="101"/>
        <v>3</v>
      </c>
      <c r="H355" t="str">
        <f ca="1">VLOOKUP(G355,$N$4:$O$9,2)</f>
        <v>university</v>
      </c>
      <c r="I355">
        <f t="shared" ca="1" si="102"/>
        <v>4</v>
      </c>
      <c r="J355">
        <f t="shared" ca="1" si="98"/>
        <v>2</v>
      </c>
      <c r="Q355">
        <f t="shared" ca="1" si="103"/>
        <v>78520</v>
      </c>
      <c r="R355">
        <f t="shared" ca="1" si="104"/>
        <v>1</v>
      </c>
      <c r="S355" t="str">
        <f ca="1">VLOOKUP(R355,$Y$7:$Z$20,2)</f>
        <v>bihar</v>
      </c>
      <c r="T355">
        <f t="shared" ca="1" si="108"/>
        <v>235560</v>
      </c>
      <c r="U355">
        <f t="shared" ca="1" si="105"/>
        <v>222292.21057475105</v>
      </c>
      <c r="V355">
        <f t="shared" ca="1" si="109"/>
        <v>113244.64433277647</v>
      </c>
      <c r="W355">
        <f t="shared" ca="1" si="106"/>
        <v>80517</v>
      </c>
      <c r="X355">
        <f t="shared" ca="1" si="110"/>
        <v>141279.69219736129</v>
      </c>
      <c r="AA355">
        <f t="shared" ca="1" si="111"/>
        <v>40407.057441301717</v>
      </c>
      <c r="AB355">
        <f t="shared" ca="1" si="112"/>
        <v>389211.70177407819</v>
      </c>
      <c r="AC355">
        <f t="shared" ca="1" si="113"/>
        <v>444088.90277211228</v>
      </c>
      <c r="AD355">
        <f t="shared" ca="1" si="114"/>
        <v>-54877.200998034095</v>
      </c>
      <c r="AF355" s="7">
        <f ca="1">IF(Table2[[#This Row],[Column1]]="men",1,0)</f>
        <v>1</v>
      </c>
      <c r="AG355" s="8">
        <f ca="1">IF(Table2[[#This Row],[Column1]]="women",1,0)</f>
        <v>0</v>
      </c>
      <c r="AH355" s="8"/>
      <c r="AI355" s="8"/>
      <c r="AJ355" s="9"/>
      <c r="AM355" s="7">
        <f ca="1">IF(Table2[[#This Row],[Column4]]="teaching",1,0)</f>
        <v>0</v>
      </c>
      <c r="AN355" s="8">
        <f ca="1">IF(Table2[[#This Row],[Column4]]="health",1,0)</f>
        <v>0</v>
      </c>
      <c r="AO355" s="8">
        <f ca="1">IF(Table2[[#This Row],[Column4]]="agriculture",1,0)</f>
        <v>0</v>
      </c>
      <c r="AP355" s="8">
        <f ca="1">IF(Table2[[#This Row],[Column4]]="IT",1,0)</f>
        <v>0</v>
      </c>
      <c r="AQ355" s="8">
        <f ca="1">IF(Table2[[#This Row],[Column4]]="construction",1,0)</f>
        <v>0</v>
      </c>
      <c r="AR355" s="8">
        <f ca="1">IF(Table2[[#This Row],[Column4]]="General work",1,0)</f>
        <v>1</v>
      </c>
      <c r="AS355" s="9"/>
      <c r="AU355" s="17">
        <f ca="1">Table2[[#This Row],[Column20]]/Table2[[#This Row],[Column8]]</f>
        <v>56622.322166388236</v>
      </c>
      <c r="AW355" s="19">
        <f ca="1">IF(Table2[[#This Row],[Column27]]&gt;$AX$7,1,0)</f>
        <v>1</v>
      </c>
      <c r="AY355" s="21">
        <f ca="1">Table2[[#This Row],[Column19]]/Table2[[#This Row],[Column18]]</f>
        <v>0.94367554158070577</v>
      </c>
      <c r="AZ355" s="7">
        <f t="shared" ca="1" si="107"/>
        <v>0</v>
      </c>
      <c r="BA355" s="8"/>
      <c r="BB355" s="7">
        <f ca="1">IF(Table2[[#This Row],[Column17]]="bihar",Table2[[#This Row],[Column15]],0)</f>
        <v>78520</v>
      </c>
      <c r="BC355" s="8">
        <f ca="1">IF(Table2[[#This Row],[Column17]]="UP",Table2[[#This Row],[Column15]],0)</f>
        <v>0</v>
      </c>
      <c r="BD355" s="8">
        <f ca="1">IF(Table2[[#This Row],[Column17]]="maharashtra",Table2[[#This Row],[Column15]],0)</f>
        <v>0</v>
      </c>
      <c r="BE355" s="8">
        <f ca="1">IF(Table2[[#This Row],[Column17]]="telangana",Table2[[#This Row],[Column15]],0)</f>
        <v>0</v>
      </c>
      <c r="BF355" s="8">
        <f ca="1">IF(Table2[[#This Row],[Column17]]="delhi",Table2[[#This Row],[Column15]],0)</f>
        <v>0</v>
      </c>
      <c r="BG355" s="8">
        <f ca="1">IF(Table2[[#This Row],[Column17]]="goa",Table2[[#This Row],[Column15]],0)</f>
        <v>0</v>
      </c>
      <c r="BH355" s="8">
        <f ca="1">IF(Table2[[#This Row],[Column17]]="kolkata",Table2[[#This Row],[Column15]],0)</f>
        <v>0</v>
      </c>
      <c r="BI355" s="8">
        <f ca="1">IF(Table2[[#This Row],[Column17]]="patna",Table2[[#This Row],[Column15]],0)</f>
        <v>0</v>
      </c>
      <c r="BJ355" s="8">
        <f ca="1">IF(Table2[[#This Row],[Column17]]="simultala",Table2[[#This Row],[Column15]],0)</f>
        <v>0</v>
      </c>
      <c r="BK355" s="8">
        <f ca="1">IF(Table2[[#This Row],[Column17]]="panji",Table2[[#This Row],[Column15]],0)</f>
        <v>0</v>
      </c>
      <c r="BL355" s="8">
        <f ca="1">IF(Table2[[#This Row],[Column17]]="bangalore",Table2[[#This Row],[Column15]],0)</f>
        <v>0</v>
      </c>
      <c r="BM355" s="8">
        <f ca="1">IF(Table2[[#This Row],[Column17]]="florida",Table2[[#This Row],[Column15]],0)</f>
        <v>0</v>
      </c>
      <c r="BN355" s="8">
        <f ca="1">IF(Table2[[#This Row],[Column17]]="valmikinagar",Table2[[#This Row],[Column15]],0)</f>
        <v>0</v>
      </c>
      <c r="BO355" s="9">
        <f ca="1">IF(Table2[[#This Row],[Column17]]="gopalganj",Table2[[#This Row],[Column15]],0)</f>
        <v>0</v>
      </c>
      <c r="BP355" s="7">
        <f ca="1">IF(Table2[[#This Row],[Column4]]="teaching",Table2[[#This Row],[Column15]],0)</f>
        <v>0</v>
      </c>
      <c r="BQ355" s="8">
        <f ca="1">IF(Table2[[#This Row],[Column4]]="health",Table2[[#This Row],[Column15]],0)</f>
        <v>0</v>
      </c>
      <c r="BR355" s="8">
        <f ca="1">IF(Table2[[#This Row],[Column4]]="agriculture",Table2[[#This Row],[Column15]],0)</f>
        <v>0</v>
      </c>
      <c r="BS355" s="8">
        <f ca="1">IF(Table2[[#This Row],[Column4]]="IT",Table2[[#This Row],[Column15]],0)</f>
        <v>0</v>
      </c>
      <c r="BT355" s="8">
        <f ca="1">IF(Table2[[#This Row],[Column4]]="construction",Table2[[#This Row],[Column15]],0)</f>
        <v>0</v>
      </c>
      <c r="BU355" s="9">
        <f ca="1">IF(Table2[[#This Row],[Column4]]="General work",Table2[[#This Row],[Column15]],0)</f>
        <v>78520</v>
      </c>
      <c r="BV355" s="19">
        <f ca="1">IF(Table2[[#This Row],[Column27]]&gt;Table2[[#This Row],[Column15]],1,0)</f>
        <v>1</v>
      </c>
      <c r="CC355" s="19">
        <f ca="1">IF(Table2[[#This Row],[Column28]]&gt;$CD$6,Table2[[#This Row],[Column2]],0)</f>
        <v>0</v>
      </c>
    </row>
    <row r="356" spans="2:81" x14ac:dyDescent="0.35">
      <c r="B356">
        <f t="shared" ca="1" si="97"/>
        <v>2</v>
      </c>
      <c r="C356" t="str">
        <f ca="1">IF(B355=1,"men","women")</f>
        <v>women</v>
      </c>
      <c r="D356">
        <f t="shared" ca="1" si="99"/>
        <v>41</v>
      </c>
      <c r="E356">
        <f t="shared" ca="1" si="100"/>
        <v>3</v>
      </c>
      <c r="F356" t="str">
        <f ca="1">VLOOKUP(E356,$K$4:$L$10,2)</f>
        <v>teaching</v>
      </c>
      <c r="G356">
        <f t="shared" ca="1" si="101"/>
        <v>5</v>
      </c>
      <c r="H356" t="str">
        <f ca="1">VLOOKUP(G356,$N$4:$O$9,2)</f>
        <v>other</v>
      </c>
      <c r="I356">
        <f t="shared" ca="1" si="102"/>
        <v>2</v>
      </c>
      <c r="J356">
        <f t="shared" ca="1" si="98"/>
        <v>3</v>
      </c>
      <c r="Q356">
        <f t="shared" ca="1" si="103"/>
        <v>65473</v>
      </c>
      <c r="R356">
        <f t="shared" ca="1" si="104"/>
        <v>12</v>
      </c>
      <c r="S356" t="str">
        <f ca="1">VLOOKUP(R356,$Y$7:$Z$20,2)</f>
        <v>florida</v>
      </c>
      <c r="T356">
        <f t="shared" ca="1" si="108"/>
        <v>196419</v>
      </c>
      <c r="U356">
        <f t="shared" ca="1" si="105"/>
        <v>42133.832730856302</v>
      </c>
      <c r="V356">
        <f t="shared" ca="1" si="109"/>
        <v>82479.850214676262</v>
      </c>
      <c r="W356">
        <f t="shared" ca="1" si="106"/>
        <v>1943</v>
      </c>
      <c r="X356">
        <f t="shared" ca="1" si="110"/>
        <v>44033.088214434159</v>
      </c>
      <c r="AA356">
        <f t="shared" ca="1" si="111"/>
        <v>44661.721173752936</v>
      </c>
      <c r="AB356">
        <f t="shared" ca="1" si="112"/>
        <v>323560.57138842915</v>
      </c>
      <c r="AC356">
        <f t="shared" ca="1" si="113"/>
        <v>88109.920945290462</v>
      </c>
      <c r="AD356">
        <f t="shared" ca="1" si="114"/>
        <v>235450.65044313867</v>
      </c>
      <c r="AF356" s="7">
        <f ca="1">IF(Table2[[#This Row],[Column1]]="men",1,0)</f>
        <v>0</v>
      </c>
      <c r="AG356" s="8">
        <f ca="1">IF(Table2[[#This Row],[Column1]]="women",1,0)</f>
        <v>1</v>
      </c>
      <c r="AH356" s="8"/>
      <c r="AI356" s="8"/>
      <c r="AJ356" s="9"/>
      <c r="AM356" s="7">
        <f ca="1">IF(Table2[[#This Row],[Column4]]="teaching",1,0)</f>
        <v>1</v>
      </c>
      <c r="AN356" s="8">
        <f ca="1">IF(Table2[[#This Row],[Column4]]="health",1,0)</f>
        <v>0</v>
      </c>
      <c r="AO356" s="8">
        <f ca="1">IF(Table2[[#This Row],[Column4]]="agriculture",1,0)</f>
        <v>0</v>
      </c>
      <c r="AP356" s="8">
        <f ca="1">IF(Table2[[#This Row],[Column4]]="IT",1,0)</f>
        <v>0</v>
      </c>
      <c r="AQ356" s="8">
        <f ca="1">IF(Table2[[#This Row],[Column4]]="construction",1,0)</f>
        <v>0</v>
      </c>
      <c r="AR356" s="8">
        <f ca="1">IF(Table2[[#This Row],[Column4]]="General work",1,0)</f>
        <v>0</v>
      </c>
      <c r="AS356" s="9"/>
      <c r="AU356" s="17">
        <f ca="1">Table2[[#This Row],[Column20]]/Table2[[#This Row],[Column8]]</f>
        <v>27493.283404892089</v>
      </c>
      <c r="AW356" s="19">
        <f ca="1">IF(Table2[[#This Row],[Column27]]&gt;$AX$7,1,0)</f>
        <v>0</v>
      </c>
      <c r="AY356" s="21">
        <f ca="1">Table2[[#This Row],[Column19]]/Table2[[#This Row],[Column18]]</f>
        <v>0.21450996456990568</v>
      </c>
      <c r="AZ356" s="7">
        <f t="shared" ca="1" si="107"/>
        <v>0</v>
      </c>
      <c r="BA356" s="8"/>
      <c r="BB356" s="7">
        <f ca="1">IF(Table2[[#This Row],[Column17]]="bihar",Table2[[#This Row],[Column15]],0)</f>
        <v>0</v>
      </c>
      <c r="BC356" s="8">
        <f ca="1">IF(Table2[[#This Row],[Column17]]="UP",Table2[[#This Row],[Column15]],0)</f>
        <v>0</v>
      </c>
      <c r="BD356" s="8">
        <f ca="1">IF(Table2[[#This Row],[Column17]]="maharashtra",Table2[[#This Row],[Column15]],0)</f>
        <v>0</v>
      </c>
      <c r="BE356" s="8">
        <f ca="1">IF(Table2[[#This Row],[Column17]]="telangana",Table2[[#This Row],[Column15]],0)</f>
        <v>0</v>
      </c>
      <c r="BF356" s="8">
        <f ca="1">IF(Table2[[#This Row],[Column17]]="delhi",Table2[[#This Row],[Column15]],0)</f>
        <v>0</v>
      </c>
      <c r="BG356" s="8">
        <f ca="1">IF(Table2[[#This Row],[Column17]]="goa",Table2[[#This Row],[Column15]],0)</f>
        <v>0</v>
      </c>
      <c r="BH356" s="8">
        <f ca="1">IF(Table2[[#This Row],[Column17]]="kolkata",Table2[[#This Row],[Column15]],0)</f>
        <v>0</v>
      </c>
      <c r="BI356" s="8">
        <f ca="1">IF(Table2[[#This Row],[Column17]]="patna",Table2[[#This Row],[Column15]],0)</f>
        <v>0</v>
      </c>
      <c r="BJ356" s="8">
        <f ca="1">IF(Table2[[#This Row],[Column17]]="simultala",Table2[[#This Row],[Column15]],0)</f>
        <v>0</v>
      </c>
      <c r="BK356" s="8">
        <f ca="1">IF(Table2[[#This Row],[Column17]]="panji",Table2[[#This Row],[Column15]],0)</f>
        <v>0</v>
      </c>
      <c r="BL356" s="8">
        <f ca="1">IF(Table2[[#This Row],[Column17]]="bangalore",Table2[[#This Row],[Column15]],0)</f>
        <v>0</v>
      </c>
      <c r="BM356" s="8">
        <f ca="1">IF(Table2[[#This Row],[Column17]]="florida",Table2[[#This Row],[Column15]],0)</f>
        <v>65473</v>
      </c>
      <c r="BN356" s="8">
        <f ca="1">IF(Table2[[#This Row],[Column17]]="valmikinagar",Table2[[#This Row],[Column15]],0)</f>
        <v>0</v>
      </c>
      <c r="BO356" s="9">
        <f ca="1">IF(Table2[[#This Row],[Column17]]="gopalganj",Table2[[#This Row],[Column15]],0)</f>
        <v>0</v>
      </c>
      <c r="BP356" s="7">
        <f ca="1">IF(Table2[[#This Row],[Column4]]="teaching",Table2[[#This Row],[Column15]],0)</f>
        <v>65473</v>
      </c>
      <c r="BQ356" s="8">
        <f ca="1">IF(Table2[[#This Row],[Column4]]="health",Table2[[#This Row],[Column15]],0)</f>
        <v>0</v>
      </c>
      <c r="BR356" s="8">
        <f ca="1">IF(Table2[[#This Row],[Column4]]="agriculture",Table2[[#This Row],[Column15]],0)</f>
        <v>0</v>
      </c>
      <c r="BS356" s="8">
        <f ca="1">IF(Table2[[#This Row],[Column4]]="IT",Table2[[#This Row],[Column15]],0)</f>
        <v>0</v>
      </c>
      <c r="BT356" s="8">
        <f ca="1">IF(Table2[[#This Row],[Column4]]="construction",Table2[[#This Row],[Column15]],0)</f>
        <v>0</v>
      </c>
      <c r="BU356" s="9">
        <f ca="1">IF(Table2[[#This Row],[Column4]]="General work",Table2[[#This Row],[Column15]],0)</f>
        <v>0</v>
      </c>
      <c r="BV356" s="19">
        <f ca="1">IF(Table2[[#This Row],[Column27]]&gt;Table2[[#This Row],[Column15]],1,0)</f>
        <v>1</v>
      </c>
      <c r="CC356" s="19">
        <f ca="1">IF(Table2[[#This Row],[Column28]]&gt;$CD$6,Table2[[#This Row],[Column2]],0)</f>
        <v>41</v>
      </c>
    </row>
    <row r="357" spans="2:81" x14ac:dyDescent="0.35">
      <c r="B357">
        <f t="shared" ca="1" si="97"/>
        <v>1</v>
      </c>
      <c r="C357" t="str">
        <f ca="1">IF(B356=1,"men","women")</f>
        <v>women</v>
      </c>
      <c r="D357">
        <f t="shared" ca="1" si="99"/>
        <v>31</v>
      </c>
      <c r="E357">
        <f t="shared" ca="1" si="100"/>
        <v>3</v>
      </c>
      <c r="F357" t="str">
        <f ca="1">VLOOKUP(E357,$K$4:$L$10,2)</f>
        <v>teaching</v>
      </c>
      <c r="G357">
        <f t="shared" ca="1" si="101"/>
        <v>5</v>
      </c>
      <c r="H357" t="str">
        <f ca="1">VLOOKUP(G357,$N$4:$O$9,2)</f>
        <v>other</v>
      </c>
      <c r="I357">
        <f t="shared" ca="1" si="102"/>
        <v>3</v>
      </c>
      <c r="J357">
        <f t="shared" ca="1" si="98"/>
        <v>1</v>
      </c>
      <c r="Q357">
        <f t="shared" ca="1" si="103"/>
        <v>73215</v>
      </c>
      <c r="R357">
        <f t="shared" ca="1" si="104"/>
        <v>5</v>
      </c>
      <c r="S357" t="str">
        <f ca="1">VLOOKUP(R357,$Y$7:$Z$20,2)</f>
        <v>delhi</v>
      </c>
      <c r="T357">
        <f t="shared" ca="1" si="108"/>
        <v>292860</v>
      </c>
      <c r="U357">
        <f t="shared" ca="1" si="105"/>
        <v>235188.27189741976</v>
      </c>
      <c r="V357">
        <f t="shared" ca="1" si="109"/>
        <v>58337.543630929911</v>
      </c>
      <c r="W357">
        <f t="shared" ca="1" si="106"/>
        <v>55398</v>
      </c>
      <c r="X357">
        <f t="shared" ca="1" si="110"/>
        <v>30987.511984933259</v>
      </c>
      <c r="AA357">
        <f t="shared" ca="1" si="111"/>
        <v>3126.3627996619184</v>
      </c>
      <c r="AB357">
        <f t="shared" ca="1" si="112"/>
        <v>354323.90643059183</v>
      </c>
      <c r="AC357">
        <f t="shared" ca="1" si="113"/>
        <v>321573.78388235305</v>
      </c>
      <c r="AD357">
        <f t="shared" ca="1" si="114"/>
        <v>32750.122548238782</v>
      </c>
      <c r="AF357" s="7">
        <f ca="1">IF(Table2[[#This Row],[Column1]]="men",1,0)</f>
        <v>0</v>
      </c>
      <c r="AG357" s="8">
        <f ca="1">IF(Table2[[#This Row],[Column1]]="women",1,0)</f>
        <v>1</v>
      </c>
      <c r="AH357" s="8"/>
      <c r="AI357" s="8"/>
      <c r="AJ357" s="9"/>
      <c r="AM357" s="7">
        <f ca="1">IF(Table2[[#This Row],[Column4]]="teaching",1,0)</f>
        <v>1</v>
      </c>
      <c r="AN357" s="8">
        <f ca="1">IF(Table2[[#This Row],[Column4]]="health",1,0)</f>
        <v>0</v>
      </c>
      <c r="AO357" s="8">
        <f ca="1">IF(Table2[[#This Row],[Column4]]="agriculture",1,0)</f>
        <v>0</v>
      </c>
      <c r="AP357" s="8">
        <f ca="1">IF(Table2[[#This Row],[Column4]]="IT",1,0)</f>
        <v>0</v>
      </c>
      <c r="AQ357" s="8">
        <f ca="1">IF(Table2[[#This Row],[Column4]]="construction",1,0)</f>
        <v>0</v>
      </c>
      <c r="AR357" s="8">
        <f ca="1">IF(Table2[[#This Row],[Column4]]="General work",1,0)</f>
        <v>0</v>
      </c>
      <c r="AS357" s="9"/>
      <c r="AU357" s="17">
        <f ca="1">Table2[[#This Row],[Column20]]/Table2[[#This Row],[Column8]]</f>
        <v>58337.543630929911</v>
      </c>
      <c r="AW357" s="19">
        <f ca="1">IF(Table2[[#This Row],[Column27]]&gt;$AX$7,1,0)</f>
        <v>1</v>
      </c>
      <c r="AY357" s="21">
        <f ca="1">Table2[[#This Row],[Column19]]/Table2[[#This Row],[Column18]]</f>
        <v>0.80307406917100244</v>
      </c>
      <c r="AZ357" s="7">
        <f t="shared" ca="1" si="107"/>
        <v>0</v>
      </c>
      <c r="BA357" s="8"/>
      <c r="BB357" s="7">
        <f ca="1">IF(Table2[[#This Row],[Column17]]="bihar",Table2[[#This Row],[Column15]],0)</f>
        <v>0</v>
      </c>
      <c r="BC357" s="8">
        <f ca="1">IF(Table2[[#This Row],[Column17]]="UP",Table2[[#This Row],[Column15]],0)</f>
        <v>0</v>
      </c>
      <c r="BD357" s="8">
        <f ca="1">IF(Table2[[#This Row],[Column17]]="maharashtra",Table2[[#This Row],[Column15]],0)</f>
        <v>0</v>
      </c>
      <c r="BE357" s="8">
        <f ca="1">IF(Table2[[#This Row],[Column17]]="telangana",Table2[[#This Row],[Column15]],0)</f>
        <v>0</v>
      </c>
      <c r="BF357" s="8">
        <f ca="1">IF(Table2[[#This Row],[Column17]]="delhi",Table2[[#This Row],[Column15]],0)</f>
        <v>73215</v>
      </c>
      <c r="BG357" s="8">
        <f ca="1">IF(Table2[[#This Row],[Column17]]="goa",Table2[[#This Row],[Column15]],0)</f>
        <v>0</v>
      </c>
      <c r="BH357" s="8">
        <f ca="1">IF(Table2[[#This Row],[Column17]]="kolkata",Table2[[#This Row],[Column15]],0)</f>
        <v>0</v>
      </c>
      <c r="BI357" s="8">
        <f ca="1">IF(Table2[[#This Row],[Column17]]="patna",Table2[[#This Row],[Column15]],0)</f>
        <v>0</v>
      </c>
      <c r="BJ357" s="8">
        <f ca="1">IF(Table2[[#This Row],[Column17]]="simultala",Table2[[#This Row],[Column15]],0)</f>
        <v>0</v>
      </c>
      <c r="BK357" s="8">
        <f ca="1">IF(Table2[[#This Row],[Column17]]="panji",Table2[[#This Row],[Column15]],0)</f>
        <v>0</v>
      </c>
      <c r="BL357" s="8">
        <f ca="1">IF(Table2[[#This Row],[Column17]]="bangalore",Table2[[#This Row],[Column15]],0)</f>
        <v>0</v>
      </c>
      <c r="BM357" s="8">
        <f ca="1">IF(Table2[[#This Row],[Column17]]="florida",Table2[[#This Row],[Column15]],0)</f>
        <v>0</v>
      </c>
      <c r="BN357" s="8">
        <f ca="1">IF(Table2[[#This Row],[Column17]]="valmikinagar",Table2[[#This Row],[Column15]],0)</f>
        <v>0</v>
      </c>
      <c r="BO357" s="9">
        <f ca="1">IF(Table2[[#This Row],[Column17]]="gopalganj",Table2[[#This Row],[Column15]],0)</f>
        <v>0</v>
      </c>
      <c r="BP357" s="7">
        <f ca="1">IF(Table2[[#This Row],[Column4]]="teaching",Table2[[#This Row],[Column15]],0)</f>
        <v>73215</v>
      </c>
      <c r="BQ357" s="8">
        <f ca="1">IF(Table2[[#This Row],[Column4]]="health",Table2[[#This Row],[Column15]],0)</f>
        <v>0</v>
      </c>
      <c r="BR357" s="8">
        <f ca="1">IF(Table2[[#This Row],[Column4]]="agriculture",Table2[[#This Row],[Column15]],0)</f>
        <v>0</v>
      </c>
      <c r="BS357" s="8">
        <f ca="1">IF(Table2[[#This Row],[Column4]]="IT",Table2[[#This Row],[Column15]],0)</f>
        <v>0</v>
      </c>
      <c r="BT357" s="8">
        <f ca="1">IF(Table2[[#This Row],[Column4]]="construction",Table2[[#This Row],[Column15]],0)</f>
        <v>0</v>
      </c>
      <c r="BU357" s="9">
        <f ca="1">IF(Table2[[#This Row],[Column4]]="General work",Table2[[#This Row],[Column15]],0)</f>
        <v>0</v>
      </c>
      <c r="BV357" s="19">
        <f ca="1">IF(Table2[[#This Row],[Column27]]&gt;Table2[[#This Row],[Column15]],1,0)</f>
        <v>1</v>
      </c>
      <c r="CC357" s="19">
        <f ca="1">IF(Table2[[#This Row],[Column28]]&gt;$CD$6,Table2[[#This Row],[Column2]],0)</f>
        <v>31</v>
      </c>
    </row>
    <row r="358" spans="2:81" x14ac:dyDescent="0.35">
      <c r="B358">
        <f t="shared" ca="1" si="97"/>
        <v>1</v>
      </c>
      <c r="C358" t="str">
        <f ca="1">IF(B357=1,"men","women")</f>
        <v>men</v>
      </c>
      <c r="D358">
        <f t="shared" ca="1" si="99"/>
        <v>33</v>
      </c>
      <c r="E358">
        <f t="shared" ca="1" si="100"/>
        <v>3</v>
      </c>
      <c r="F358" t="str">
        <f ca="1">VLOOKUP(E358,$K$4:$L$10,2)</f>
        <v>teaching</v>
      </c>
      <c r="G358">
        <f t="shared" ca="1" si="101"/>
        <v>5</v>
      </c>
      <c r="H358" t="str">
        <f ca="1">VLOOKUP(G358,$N$4:$O$9,2)</f>
        <v>other</v>
      </c>
      <c r="I358">
        <f t="shared" ca="1" si="102"/>
        <v>0</v>
      </c>
      <c r="J358">
        <f t="shared" ca="1" si="98"/>
        <v>2</v>
      </c>
      <c r="Q358">
        <f t="shared" ca="1" si="103"/>
        <v>31391</v>
      </c>
      <c r="R358">
        <f t="shared" ca="1" si="104"/>
        <v>13</v>
      </c>
      <c r="S358" t="str">
        <f ca="1">VLOOKUP(R358,$Y$7:$Z$20,2)</f>
        <v>valmikinagar</v>
      </c>
      <c r="T358">
        <f t="shared" ca="1" si="108"/>
        <v>125564</v>
      </c>
      <c r="U358">
        <f t="shared" ca="1" si="105"/>
        <v>88408.129036119994</v>
      </c>
      <c r="V358">
        <f t="shared" ca="1" si="109"/>
        <v>31600.074953851039</v>
      </c>
      <c r="W358">
        <f t="shared" ca="1" si="106"/>
        <v>14798</v>
      </c>
      <c r="X358">
        <f t="shared" ca="1" si="110"/>
        <v>60191.103956157334</v>
      </c>
      <c r="AA358">
        <f t="shared" ca="1" si="111"/>
        <v>6390.8456242340753</v>
      </c>
      <c r="AB358">
        <f t="shared" ca="1" si="112"/>
        <v>163554.92057808509</v>
      </c>
      <c r="AC358">
        <f t="shared" ca="1" si="113"/>
        <v>163397.23299227734</v>
      </c>
      <c r="AD358">
        <f t="shared" ca="1" si="114"/>
        <v>157.68758580775466</v>
      </c>
      <c r="AF358" s="7">
        <f ca="1">IF(Table2[[#This Row],[Column1]]="men",1,0)</f>
        <v>1</v>
      </c>
      <c r="AG358" s="8">
        <f ca="1">IF(Table2[[#This Row],[Column1]]="women",1,0)</f>
        <v>0</v>
      </c>
      <c r="AH358" s="8"/>
      <c r="AI358" s="8"/>
      <c r="AJ358" s="9"/>
      <c r="AM358" s="7">
        <f ca="1">IF(Table2[[#This Row],[Column4]]="teaching",1,0)</f>
        <v>1</v>
      </c>
      <c r="AN358" s="8">
        <f ca="1">IF(Table2[[#This Row],[Column4]]="health",1,0)</f>
        <v>0</v>
      </c>
      <c r="AO358" s="8">
        <f ca="1">IF(Table2[[#This Row],[Column4]]="agriculture",1,0)</f>
        <v>0</v>
      </c>
      <c r="AP358" s="8">
        <f ca="1">IF(Table2[[#This Row],[Column4]]="IT",1,0)</f>
        <v>0</v>
      </c>
      <c r="AQ358" s="8">
        <f ca="1">IF(Table2[[#This Row],[Column4]]="construction",1,0)</f>
        <v>0</v>
      </c>
      <c r="AR358" s="8">
        <f ca="1">IF(Table2[[#This Row],[Column4]]="General work",1,0)</f>
        <v>0</v>
      </c>
      <c r="AS358" s="9"/>
      <c r="AU358" s="17">
        <f ca="1">Table2[[#This Row],[Column20]]/Table2[[#This Row],[Column8]]</f>
        <v>15800.03747692552</v>
      </c>
      <c r="AW358" s="19">
        <f ca="1">IF(Table2[[#This Row],[Column27]]&gt;$AX$7,1,0)</f>
        <v>1</v>
      </c>
      <c r="AY358" s="21">
        <f ca="1">Table2[[#This Row],[Column19]]/Table2[[#This Row],[Column18]]</f>
        <v>0.70408818639195947</v>
      </c>
      <c r="AZ358" s="7">
        <f t="shared" ca="1" si="107"/>
        <v>0</v>
      </c>
      <c r="BA358" s="8"/>
      <c r="BB358" s="7">
        <f ca="1">IF(Table2[[#This Row],[Column17]]="bihar",Table2[[#This Row],[Column15]],0)</f>
        <v>0</v>
      </c>
      <c r="BC358" s="8">
        <f ca="1">IF(Table2[[#This Row],[Column17]]="UP",Table2[[#This Row],[Column15]],0)</f>
        <v>0</v>
      </c>
      <c r="BD358" s="8">
        <f ca="1">IF(Table2[[#This Row],[Column17]]="maharashtra",Table2[[#This Row],[Column15]],0)</f>
        <v>0</v>
      </c>
      <c r="BE358" s="8">
        <f ca="1">IF(Table2[[#This Row],[Column17]]="telangana",Table2[[#This Row],[Column15]],0)</f>
        <v>0</v>
      </c>
      <c r="BF358" s="8">
        <f ca="1">IF(Table2[[#This Row],[Column17]]="delhi",Table2[[#This Row],[Column15]],0)</f>
        <v>0</v>
      </c>
      <c r="BG358" s="8">
        <f ca="1">IF(Table2[[#This Row],[Column17]]="goa",Table2[[#This Row],[Column15]],0)</f>
        <v>0</v>
      </c>
      <c r="BH358" s="8">
        <f ca="1">IF(Table2[[#This Row],[Column17]]="kolkata",Table2[[#This Row],[Column15]],0)</f>
        <v>0</v>
      </c>
      <c r="BI358" s="8">
        <f ca="1">IF(Table2[[#This Row],[Column17]]="patna",Table2[[#This Row],[Column15]],0)</f>
        <v>0</v>
      </c>
      <c r="BJ358" s="8">
        <f ca="1">IF(Table2[[#This Row],[Column17]]="simultala",Table2[[#This Row],[Column15]],0)</f>
        <v>0</v>
      </c>
      <c r="BK358" s="8">
        <f ca="1">IF(Table2[[#This Row],[Column17]]="panji",Table2[[#This Row],[Column15]],0)</f>
        <v>0</v>
      </c>
      <c r="BL358" s="8">
        <f ca="1">IF(Table2[[#This Row],[Column17]]="bangalore",Table2[[#This Row],[Column15]],0)</f>
        <v>0</v>
      </c>
      <c r="BM358" s="8">
        <f ca="1">IF(Table2[[#This Row],[Column17]]="florida",Table2[[#This Row],[Column15]],0)</f>
        <v>0</v>
      </c>
      <c r="BN358" s="8">
        <f ca="1">IF(Table2[[#This Row],[Column17]]="valmikinagar",Table2[[#This Row],[Column15]],0)</f>
        <v>31391</v>
      </c>
      <c r="BO358" s="9">
        <f ca="1">IF(Table2[[#This Row],[Column17]]="gopalganj",Table2[[#This Row],[Column15]],0)</f>
        <v>0</v>
      </c>
      <c r="BP358" s="7">
        <f ca="1">IF(Table2[[#This Row],[Column4]]="teaching",Table2[[#This Row],[Column15]],0)</f>
        <v>31391</v>
      </c>
      <c r="BQ358" s="8">
        <f ca="1">IF(Table2[[#This Row],[Column4]]="health",Table2[[#This Row],[Column15]],0)</f>
        <v>0</v>
      </c>
      <c r="BR358" s="8">
        <f ca="1">IF(Table2[[#This Row],[Column4]]="agriculture",Table2[[#This Row],[Column15]],0)</f>
        <v>0</v>
      </c>
      <c r="BS358" s="8">
        <f ca="1">IF(Table2[[#This Row],[Column4]]="IT",Table2[[#This Row],[Column15]],0)</f>
        <v>0</v>
      </c>
      <c r="BT358" s="8">
        <f ca="1">IF(Table2[[#This Row],[Column4]]="construction",Table2[[#This Row],[Column15]],0)</f>
        <v>0</v>
      </c>
      <c r="BU358" s="9">
        <f ca="1">IF(Table2[[#This Row],[Column4]]="General work",Table2[[#This Row],[Column15]],0)</f>
        <v>0</v>
      </c>
      <c r="BV358" s="19">
        <f ca="1">IF(Table2[[#This Row],[Column27]]&gt;Table2[[#This Row],[Column15]],1,0)</f>
        <v>1</v>
      </c>
      <c r="CC358" s="19">
        <f ca="1">IF(Table2[[#This Row],[Column28]]&gt;$CD$6,Table2[[#This Row],[Column2]],0)</f>
        <v>0</v>
      </c>
    </row>
    <row r="359" spans="2:81" x14ac:dyDescent="0.35">
      <c r="B359">
        <f t="shared" ca="1" si="97"/>
        <v>1</v>
      </c>
      <c r="C359" t="str">
        <f ca="1">IF(B358=1,"men","women")</f>
        <v>men</v>
      </c>
      <c r="D359">
        <f t="shared" ca="1" si="99"/>
        <v>41</v>
      </c>
      <c r="E359">
        <f t="shared" ca="1" si="100"/>
        <v>2</v>
      </c>
      <c r="F359" t="str">
        <f ca="1">VLOOKUP(E359,$K$4:$L$10,2)</f>
        <v>construction</v>
      </c>
      <c r="G359">
        <f t="shared" ca="1" si="101"/>
        <v>1</v>
      </c>
      <c r="H359" t="str">
        <f ca="1">VLOOKUP(G359,$N$4:$O$9,2)</f>
        <v>high school</v>
      </c>
      <c r="I359">
        <f t="shared" ca="1" si="102"/>
        <v>1</v>
      </c>
      <c r="J359">
        <f t="shared" ca="1" si="98"/>
        <v>1</v>
      </c>
      <c r="Q359">
        <f t="shared" ca="1" si="103"/>
        <v>29267</v>
      </c>
      <c r="R359">
        <f t="shared" ca="1" si="104"/>
        <v>13</v>
      </c>
      <c r="S359" t="str">
        <f ca="1">VLOOKUP(R359,$Y$7:$Z$20,2)</f>
        <v>valmikinagar</v>
      </c>
      <c r="T359">
        <f t="shared" ca="1" si="108"/>
        <v>146335</v>
      </c>
      <c r="U359">
        <f t="shared" ca="1" si="105"/>
        <v>53251.450249788206</v>
      </c>
      <c r="V359">
        <f t="shared" ca="1" si="109"/>
        <v>5020.5833467195826</v>
      </c>
      <c r="W359">
        <f t="shared" ca="1" si="106"/>
        <v>411</v>
      </c>
      <c r="X359">
        <f t="shared" ca="1" si="110"/>
        <v>53851.779377294406</v>
      </c>
      <c r="AA359">
        <f t="shared" ca="1" si="111"/>
        <v>31922.556734132078</v>
      </c>
      <c r="AB359">
        <f t="shared" ca="1" si="112"/>
        <v>183278.14008085168</v>
      </c>
      <c r="AC359">
        <f t="shared" ca="1" si="113"/>
        <v>107514.22962708262</v>
      </c>
      <c r="AD359">
        <f t="shared" ca="1" si="114"/>
        <v>75763.910453769058</v>
      </c>
      <c r="AF359" s="7">
        <f ca="1">IF(Table2[[#This Row],[Column1]]="men",1,0)</f>
        <v>1</v>
      </c>
      <c r="AG359" s="8">
        <f ca="1">IF(Table2[[#This Row],[Column1]]="women",1,0)</f>
        <v>0</v>
      </c>
      <c r="AH359" s="8"/>
      <c r="AI359" s="8"/>
      <c r="AJ359" s="9"/>
      <c r="AM359" s="7">
        <f ca="1">IF(Table2[[#This Row],[Column4]]="teaching",1,0)</f>
        <v>0</v>
      </c>
      <c r="AN359" s="8">
        <f ca="1">IF(Table2[[#This Row],[Column4]]="health",1,0)</f>
        <v>0</v>
      </c>
      <c r="AO359" s="8">
        <f ca="1">IF(Table2[[#This Row],[Column4]]="agriculture",1,0)</f>
        <v>0</v>
      </c>
      <c r="AP359" s="8">
        <f ca="1">IF(Table2[[#This Row],[Column4]]="IT",1,0)</f>
        <v>0</v>
      </c>
      <c r="AQ359" s="8">
        <f ca="1">IF(Table2[[#This Row],[Column4]]="construction",1,0)</f>
        <v>1</v>
      </c>
      <c r="AR359" s="8">
        <f ca="1">IF(Table2[[#This Row],[Column4]]="General work",1,0)</f>
        <v>0</v>
      </c>
      <c r="AS359" s="9"/>
      <c r="AU359" s="17">
        <f ca="1">Table2[[#This Row],[Column20]]/Table2[[#This Row],[Column8]]</f>
        <v>5020.5833467195826</v>
      </c>
      <c r="AW359" s="19">
        <f ca="1">IF(Table2[[#This Row],[Column27]]&gt;$AX$7,1,0)</f>
        <v>1</v>
      </c>
      <c r="AY359" s="21">
        <f ca="1">Table2[[#This Row],[Column19]]/Table2[[#This Row],[Column18]]</f>
        <v>0.36390098233360579</v>
      </c>
      <c r="AZ359" s="7">
        <f t="shared" ca="1" si="107"/>
        <v>0</v>
      </c>
      <c r="BA359" s="8"/>
      <c r="BB359" s="7">
        <f ca="1">IF(Table2[[#This Row],[Column17]]="bihar",Table2[[#This Row],[Column15]],0)</f>
        <v>0</v>
      </c>
      <c r="BC359" s="8">
        <f ca="1">IF(Table2[[#This Row],[Column17]]="UP",Table2[[#This Row],[Column15]],0)</f>
        <v>0</v>
      </c>
      <c r="BD359" s="8">
        <f ca="1">IF(Table2[[#This Row],[Column17]]="maharashtra",Table2[[#This Row],[Column15]],0)</f>
        <v>0</v>
      </c>
      <c r="BE359" s="8">
        <f ca="1">IF(Table2[[#This Row],[Column17]]="telangana",Table2[[#This Row],[Column15]],0)</f>
        <v>0</v>
      </c>
      <c r="BF359" s="8">
        <f ca="1">IF(Table2[[#This Row],[Column17]]="delhi",Table2[[#This Row],[Column15]],0)</f>
        <v>0</v>
      </c>
      <c r="BG359" s="8">
        <f ca="1">IF(Table2[[#This Row],[Column17]]="goa",Table2[[#This Row],[Column15]],0)</f>
        <v>0</v>
      </c>
      <c r="BH359" s="8">
        <f ca="1">IF(Table2[[#This Row],[Column17]]="kolkata",Table2[[#This Row],[Column15]],0)</f>
        <v>0</v>
      </c>
      <c r="BI359" s="8">
        <f ca="1">IF(Table2[[#This Row],[Column17]]="patna",Table2[[#This Row],[Column15]],0)</f>
        <v>0</v>
      </c>
      <c r="BJ359" s="8">
        <f ca="1">IF(Table2[[#This Row],[Column17]]="simultala",Table2[[#This Row],[Column15]],0)</f>
        <v>0</v>
      </c>
      <c r="BK359" s="8">
        <f ca="1">IF(Table2[[#This Row],[Column17]]="panji",Table2[[#This Row],[Column15]],0)</f>
        <v>0</v>
      </c>
      <c r="BL359" s="8">
        <f ca="1">IF(Table2[[#This Row],[Column17]]="bangalore",Table2[[#This Row],[Column15]],0)</f>
        <v>0</v>
      </c>
      <c r="BM359" s="8">
        <f ca="1">IF(Table2[[#This Row],[Column17]]="florida",Table2[[#This Row],[Column15]],0)</f>
        <v>0</v>
      </c>
      <c r="BN359" s="8">
        <f ca="1">IF(Table2[[#This Row],[Column17]]="valmikinagar",Table2[[#This Row],[Column15]],0)</f>
        <v>29267</v>
      </c>
      <c r="BO359" s="9">
        <f ca="1">IF(Table2[[#This Row],[Column17]]="gopalganj",Table2[[#This Row],[Column15]],0)</f>
        <v>0</v>
      </c>
      <c r="BP359" s="7">
        <f ca="1">IF(Table2[[#This Row],[Column4]]="teaching",Table2[[#This Row],[Column15]],0)</f>
        <v>0</v>
      </c>
      <c r="BQ359" s="8">
        <f ca="1">IF(Table2[[#This Row],[Column4]]="health",Table2[[#This Row],[Column15]],0)</f>
        <v>0</v>
      </c>
      <c r="BR359" s="8">
        <f ca="1">IF(Table2[[#This Row],[Column4]]="agriculture",Table2[[#This Row],[Column15]],0)</f>
        <v>0</v>
      </c>
      <c r="BS359" s="8">
        <f ca="1">IF(Table2[[#This Row],[Column4]]="IT",Table2[[#This Row],[Column15]],0)</f>
        <v>0</v>
      </c>
      <c r="BT359" s="8">
        <f ca="1">IF(Table2[[#This Row],[Column4]]="construction",Table2[[#This Row],[Column15]],0)</f>
        <v>29267</v>
      </c>
      <c r="BU359" s="9">
        <f ca="1">IF(Table2[[#This Row],[Column4]]="General work",Table2[[#This Row],[Column15]],0)</f>
        <v>0</v>
      </c>
      <c r="BV359" s="19">
        <f ca="1">IF(Table2[[#This Row],[Column27]]&gt;Table2[[#This Row],[Column15]],1,0)</f>
        <v>1</v>
      </c>
      <c r="CC359" s="19">
        <f ca="1">IF(Table2[[#This Row],[Column28]]&gt;$CD$6,Table2[[#This Row],[Column2]],0)</f>
        <v>41</v>
      </c>
    </row>
    <row r="360" spans="2:81" x14ac:dyDescent="0.35">
      <c r="B360">
        <f t="shared" ca="1" si="97"/>
        <v>2</v>
      </c>
      <c r="C360" t="str">
        <f ca="1">IF(B359=1,"men","women")</f>
        <v>men</v>
      </c>
      <c r="D360">
        <f t="shared" ca="1" si="99"/>
        <v>43</v>
      </c>
      <c r="E360">
        <f t="shared" ca="1" si="100"/>
        <v>6</v>
      </c>
      <c r="F360" t="str">
        <f ca="1">VLOOKUP(E360,$K$4:$L$10,2)</f>
        <v>agriculture</v>
      </c>
      <c r="G360">
        <f t="shared" ca="1" si="101"/>
        <v>5</v>
      </c>
      <c r="H360" t="str">
        <f ca="1">VLOOKUP(G360,$N$4:$O$9,2)</f>
        <v>other</v>
      </c>
      <c r="I360">
        <f t="shared" ca="1" si="102"/>
        <v>0</v>
      </c>
      <c r="J360">
        <f t="shared" ca="1" si="98"/>
        <v>1</v>
      </c>
      <c r="Q360">
        <f t="shared" ca="1" si="103"/>
        <v>73982</v>
      </c>
      <c r="R360">
        <f t="shared" ca="1" si="104"/>
        <v>11</v>
      </c>
      <c r="S360" t="str">
        <f ca="1">VLOOKUP(R360,$Y$7:$Z$20,2)</f>
        <v>bangalore</v>
      </c>
      <c r="T360">
        <f t="shared" ca="1" si="108"/>
        <v>443892</v>
      </c>
      <c r="U360">
        <f t="shared" ca="1" si="105"/>
        <v>425957.36817824253</v>
      </c>
      <c r="V360">
        <f t="shared" ca="1" si="109"/>
        <v>55226.018640539798</v>
      </c>
      <c r="W360">
        <f t="shared" ca="1" si="106"/>
        <v>18186</v>
      </c>
      <c r="X360">
        <f t="shared" ca="1" si="110"/>
        <v>140088.97815909691</v>
      </c>
      <c r="AA360">
        <f t="shared" ca="1" si="111"/>
        <v>489.23945163093913</v>
      </c>
      <c r="AB360">
        <f t="shared" ca="1" si="112"/>
        <v>499607.2580921707</v>
      </c>
      <c r="AC360">
        <f t="shared" ca="1" si="113"/>
        <v>584232.34633733938</v>
      </c>
      <c r="AD360">
        <f t="shared" ca="1" si="114"/>
        <v>-84625.088245168678</v>
      </c>
      <c r="AF360" s="7">
        <f ca="1">IF(Table2[[#This Row],[Column1]]="men",1,0)</f>
        <v>1</v>
      </c>
      <c r="AG360" s="8">
        <f ca="1">IF(Table2[[#This Row],[Column1]]="women",1,0)</f>
        <v>0</v>
      </c>
      <c r="AH360" s="8"/>
      <c r="AI360" s="8"/>
      <c r="AJ360" s="9"/>
      <c r="AM360" s="7">
        <f ca="1">IF(Table2[[#This Row],[Column4]]="teaching",1,0)</f>
        <v>0</v>
      </c>
      <c r="AN360" s="8">
        <f ca="1">IF(Table2[[#This Row],[Column4]]="health",1,0)</f>
        <v>0</v>
      </c>
      <c r="AO360" s="8">
        <f ca="1">IF(Table2[[#This Row],[Column4]]="agriculture",1,0)</f>
        <v>1</v>
      </c>
      <c r="AP360" s="8">
        <f ca="1">IF(Table2[[#This Row],[Column4]]="IT",1,0)</f>
        <v>0</v>
      </c>
      <c r="AQ360" s="8">
        <f ca="1">IF(Table2[[#This Row],[Column4]]="construction",1,0)</f>
        <v>0</v>
      </c>
      <c r="AR360" s="8">
        <f ca="1">IF(Table2[[#This Row],[Column4]]="General work",1,0)</f>
        <v>0</v>
      </c>
      <c r="AS360" s="9"/>
      <c r="AU360" s="17">
        <f ca="1">Table2[[#This Row],[Column20]]/Table2[[#This Row],[Column8]]</f>
        <v>55226.018640539798</v>
      </c>
      <c r="AW360" s="19">
        <f ca="1">IF(Table2[[#This Row],[Column27]]&gt;$AX$7,1,0)</f>
        <v>1</v>
      </c>
      <c r="AY360" s="21">
        <f ca="1">Table2[[#This Row],[Column19]]/Table2[[#This Row],[Column18]]</f>
        <v>0.95959685729466293</v>
      </c>
      <c r="AZ360" s="7">
        <f t="shared" ca="1" si="107"/>
        <v>0</v>
      </c>
      <c r="BA360" s="8"/>
      <c r="BB360" s="7">
        <f ca="1">IF(Table2[[#This Row],[Column17]]="bihar",Table2[[#This Row],[Column15]],0)</f>
        <v>0</v>
      </c>
      <c r="BC360" s="8">
        <f ca="1">IF(Table2[[#This Row],[Column17]]="UP",Table2[[#This Row],[Column15]],0)</f>
        <v>0</v>
      </c>
      <c r="BD360" s="8">
        <f ca="1">IF(Table2[[#This Row],[Column17]]="maharashtra",Table2[[#This Row],[Column15]],0)</f>
        <v>0</v>
      </c>
      <c r="BE360" s="8">
        <f ca="1">IF(Table2[[#This Row],[Column17]]="telangana",Table2[[#This Row],[Column15]],0)</f>
        <v>0</v>
      </c>
      <c r="BF360" s="8">
        <f ca="1">IF(Table2[[#This Row],[Column17]]="delhi",Table2[[#This Row],[Column15]],0)</f>
        <v>0</v>
      </c>
      <c r="BG360" s="8">
        <f ca="1">IF(Table2[[#This Row],[Column17]]="goa",Table2[[#This Row],[Column15]],0)</f>
        <v>0</v>
      </c>
      <c r="BH360" s="8">
        <f ca="1">IF(Table2[[#This Row],[Column17]]="kolkata",Table2[[#This Row],[Column15]],0)</f>
        <v>0</v>
      </c>
      <c r="BI360" s="8">
        <f ca="1">IF(Table2[[#This Row],[Column17]]="patna",Table2[[#This Row],[Column15]],0)</f>
        <v>0</v>
      </c>
      <c r="BJ360" s="8">
        <f ca="1">IF(Table2[[#This Row],[Column17]]="simultala",Table2[[#This Row],[Column15]],0)</f>
        <v>0</v>
      </c>
      <c r="BK360" s="8">
        <f ca="1">IF(Table2[[#This Row],[Column17]]="panji",Table2[[#This Row],[Column15]],0)</f>
        <v>0</v>
      </c>
      <c r="BL360" s="8">
        <f ca="1">IF(Table2[[#This Row],[Column17]]="bangalore",Table2[[#This Row],[Column15]],0)</f>
        <v>73982</v>
      </c>
      <c r="BM360" s="8">
        <f ca="1">IF(Table2[[#This Row],[Column17]]="florida",Table2[[#This Row],[Column15]],0)</f>
        <v>0</v>
      </c>
      <c r="BN360" s="8">
        <f ca="1">IF(Table2[[#This Row],[Column17]]="valmikinagar",Table2[[#This Row],[Column15]],0)</f>
        <v>0</v>
      </c>
      <c r="BO360" s="9">
        <f ca="1">IF(Table2[[#This Row],[Column17]]="gopalganj",Table2[[#This Row],[Column15]],0)</f>
        <v>0</v>
      </c>
      <c r="BP360" s="7">
        <f ca="1">IF(Table2[[#This Row],[Column4]]="teaching",Table2[[#This Row],[Column15]],0)</f>
        <v>0</v>
      </c>
      <c r="BQ360" s="8">
        <f ca="1">IF(Table2[[#This Row],[Column4]]="health",Table2[[#This Row],[Column15]],0)</f>
        <v>0</v>
      </c>
      <c r="BR360" s="8">
        <f ca="1">IF(Table2[[#This Row],[Column4]]="agriculture",Table2[[#This Row],[Column15]],0)</f>
        <v>73982</v>
      </c>
      <c r="BS360" s="8">
        <f ca="1">IF(Table2[[#This Row],[Column4]]="IT",Table2[[#This Row],[Column15]],0)</f>
        <v>0</v>
      </c>
      <c r="BT360" s="8">
        <f ca="1">IF(Table2[[#This Row],[Column4]]="construction",Table2[[#This Row],[Column15]],0)</f>
        <v>0</v>
      </c>
      <c r="BU360" s="9">
        <f ca="1">IF(Table2[[#This Row],[Column4]]="General work",Table2[[#This Row],[Column15]],0)</f>
        <v>0</v>
      </c>
      <c r="BV360" s="19">
        <f ca="1">IF(Table2[[#This Row],[Column27]]&gt;Table2[[#This Row],[Column15]],1,0)</f>
        <v>1</v>
      </c>
      <c r="CC360" s="19">
        <f ca="1">IF(Table2[[#This Row],[Column28]]&gt;$CD$6,Table2[[#This Row],[Column2]],0)</f>
        <v>0</v>
      </c>
    </row>
    <row r="361" spans="2:81" x14ac:dyDescent="0.35">
      <c r="B361">
        <f t="shared" ca="1" si="97"/>
        <v>1</v>
      </c>
      <c r="C361" t="str">
        <f ca="1">IF(B360=1,"men","women")</f>
        <v>women</v>
      </c>
      <c r="D361">
        <f t="shared" ca="1" si="99"/>
        <v>34</v>
      </c>
      <c r="E361">
        <f t="shared" ca="1" si="100"/>
        <v>2</v>
      </c>
      <c r="F361" t="str">
        <f ca="1">VLOOKUP(E361,$K$4:$L$10,2)</f>
        <v>construction</v>
      </c>
      <c r="G361">
        <f t="shared" ca="1" si="101"/>
        <v>2</v>
      </c>
      <c r="H361" t="str">
        <f ca="1">VLOOKUP(G361,$N$4:$O$9,2)</f>
        <v>college</v>
      </c>
      <c r="I361">
        <f t="shared" ca="1" si="102"/>
        <v>4</v>
      </c>
      <c r="J361">
        <f t="shared" ca="1" si="98"/>
        <v>3</v>
      </c>
      <c r="Q361">
        <f t="shared" ca="1" si="103"/>
        <v>41791</v>
      </c>
      <c r="R361">
        <f t="shared" ca="1" si="104"/>
        <v>5</v>
      </c>
      <c r="S361" t="str">
        <f ca="1">VLOOKUP(R361,$Y$7:$Z$20,2)</f>
        <v>delhi</v>
      </c>
      <c r="T361">
        <f t="shared" ca="1" si="108"/>
        <v>167164</v>
      </c>
      <c r="U361">
        <f t="shared" ca="1" si="105"/>
        <v>98412.233972927439</v>
      </c>
      <c r="V361">
        <f t="shared" ca="1" si="109"/>
        <v>79227.553359760466</v>
      </c>
      <c r="W361">
        <f t="shared" ca="1" si="106"/>
        <v>47379</v>
      </c>
      <c r="X361">
        <f t="shared" ca="1" si="110"/>
        <v>15604.979075943422</v>
      </c>
      <c r="AA361">
        <f t="shared" ca="1" si="111"/>
        <v>61936.940875420769</v>
      </c>
      <c r="AB361">
        <f t="shared" ca="1" si="112"/>
        <v>308328.49423518125</v>
      </c>
      <c r="AC361">
        <f t="shared" ca="1" si="113"/>
        <v>161396.21304887085</v>
      </c>
      <c r="AD361">
        <f t="shared" ca="1" si="114"/>
        <v>146932.2811863104</v>
      </c>
      <c r="AF361" s="7">
        <f ca="1">IF(Table2[[#This Row],[Column1]]="men",1,0)</f>
        <v>0</v>
      </c>
      <c r="AG361" s="8">
        <f ca="1">IF(Table2[[#This Row],[Column1]]="women",1,0)</f>
        <v>1</v>
      </c>
      <c r="AH361" s="8"/>
      <c r="AI361" s="8"/>
      <c r="AJ361" s="9"/>
      <c r="AM361" s="7">
        <f ca="1">IF(Table2[[#This Row],[Column4]]="teaching",1,0)</f>
        <v>0</v>
      </c>
      <c r="AN361" s="8">
        <f ca="1">IF(Table2[[#This Row],[Column4]]="health",1,0)</f>
        <v>0</v>
      </c>
      <c r="AO361" s="8">
        <f ca="1">IF(Table2[[#This Row],[Column4]]="agriculture",1,0)</f>
        <v>0</v>
      </c>
      <c r="AP361" s="8">
        <f ca="1">IF(Table2[[#This Row],[Column4]]="IT",1,0)</f>
        <v>0</v>
      </c>
      <c r="AQ361" s="8">
        <f ca="1">IF(Table2[[#This Row],[Column4]]="construction",1,0)</f>
        <v>1</v>
      </c>
      <c r="AR361" s="8">
        <f ca="1">IF(Table2[[#This Row],[Column4]]="General work",1,0)</f>
        <v>0</v>
      </c>
      <c r="AS361" s="9"/>
      <c r="AU361" s="17">
        <f ca="1">Table2[[#This Row],[Column20]]/Table2[[#This Row],[Column8]]</f>
        <v>26409.184453253489</v>
      </c>
      <c r="AW361" s="19">
        <f ca="1">IF(Table2[[#This Row],[Column27]]&gt;$AX$7,1,0)</f>
        <v>1</v>
      </c>
      <c r="AY361" s="21">
        <f ca="1">Table2[[#This Row],[Column19]]/Table2[[#This Row],[Column18]]</f>
        <v>0.58871667328448374</v>
      </c>
      <c r="AZ361" s="7">
        <f t="shared" ca="1" si="107"/>
        <v>0</v>
      </c>
      <c r="BA361" s="8"/>
      <c r="BB361" s="7">
        <f ca="1">IF(Table2[[#This Row],[Column17]]="bihar",Table2[[#This Row],[Column15]],0)</f>
        <v>0</v>
      </c>
      <c r="BC361" s="8">
        <f ca="1">IF(Table2[[#This Row],[Column17]]="UP",Table2[[#This Row],[Column15]],0)</f>
        <v>0</v>
      </c>
      <c r="BD361" s="8">
        <f ca="1">IF(Table2[[#This Row],[Column17]]="maharashtra",Table2[[#This Row],[Column15]],0)</f>
        <v>0</v>
      </c>
      <c r="BE361" s="8">
        <f ca="1">IF(Table2[[#This Row],[Column17]]="telangana",Table2[[#This Row],[Column15]],0)</f>
        <v>0</v>
      </c>
      <c r="BF361" s="8">
        <f ca="1">IF(Table2[[#This Row],[Column17]]="delhi",Table2[[#This Row],[Column15]],0)</f>
        <v>41791</v>
      </c>
      <c r="BG361" s="8">
        <f ca="1">IF(Table2[[#This Row],[Column17]]="goa",Table2[[#This Row],[Column15]],0)</f>
        <v>0</v>
      </c>
      <c r="BH361" s="8">
        <f ca="1">IF(Table2[[#This Row],[Column17]]="kolkata",Table2[[#This Row],[Column15]],0)</f>
        <v>0</v>
      </c>
      <c r="BI361" s="8">
        <f ca="1">IF(Table2[[#This Row],[Column17]]="patna",Table2[[#This Row],[Column15]],0)</f>
        <v>0</v>
      </c>
      <c r="BJ361" s="8">
        <f ca="1">IF(Table2[[#This Row],[Column17]]="simultala",Table2[[#This Row],[Column15]],0)</f>
        <v>0</v>
      </c>
      <c r="BK361" s="8">
        <f ca="1">IF(Table2[[#This Row],[Column17]]="panji",Table2[[#This Row],[Column15]],0)</f>
        <v>0</v>
      </c>
      <c r="BL361" s="8">
        <f ca="1">IF(Table2[[#This Row],[Column17]]="bangalore",Table2[[#This Row],[Column15]],0)</f>
        <v>0</v>
      </c>
      <c r="BM361" s="8">
        <f ca="1">IF(Table2[[#This Row],[Column17]]="florida",Table2[[#This Row],[Column15]],0)</f>
        <v>0</v>
      </c>
      <c r="BN361" s="8">
        <f ca="1">IF(Table2[[#This Row],[Column17]]="valmikinagar",Table2[[#This Row],[Column15]],0)</f>
        <v>0</v>
      </c>
      <c r="BO361" s="9">
        <f ca="1">IF(Table2[[#This Row],[Column17]]="gopalganj",Table2[[#This Row],[Column15]],0)</f>
        <v>0</v>
      </c>
      <c r="BP361" s="7">
        <f ca="1">IF(Table2[[#This Row],[Column4]]="teaching",Table2[[#This Row],[Column15]],0)</f>
        <v>0</v>
      </c>
      <c r="BQ361" s="8">
        <f ca="1">IF(Table2[[#This Row],[Column4]]="health",Table2[[#This Row],[Column15]],0)</f>
        <v>0</v>
      </c>
      <c r="BR361" s="8">
        <f ca="1">IF(Table2[[#This Row],[Column4]]="agriculture",Table2[[#This Row],[Column15]],0)</f>
        <v>0</v>
      </c>
      <c r="BS361" s="8">
        <f ca="1">IF(Table2[[#This Row],[Column4]]="IT",Table2[[#This Row],[Column15]],0)</f>
        <v>0</v>
      </c>
      <c r="BT361" s="8">
        <f ca="1">IF(Table2[[#This Row],[Column4]]="construction",Table2[[#This Row],[Column15]],0)</f>
        <v>41791</v>
      </c>
      <c r="BU361" s="9">
        <f ca="1">IF(Table2[[#This Row],[Column4]]="General work",Table2[[#This Row],[Column15]],0)</f>
        <v>0</v>
      </c>
      <c r="BV361" s="19">
        <f ca="1">IF(Table2[[#This Row],[Column27]]&gt;Table2[[#This Row],[Column15]],1,0)</f>
        <v>1</v>
      </c>
      <c r="CC361" s="19">
        <f ca="1">IF(Table2[[#This Row],[Column28]]&gt;$CD$6,Table2[[#This Row],[Column2]],0)</f>
        <v>34</v>
      </c>
    </row>
    <row r="362" spans="2:81" x14ac:dyDescent="0.35">
      <c r="B362">
        <f t="shared" ca="1" si="97"/>
        <v>2</v>
      </c>
      <c r="C362" t="str">
        <f ca="1">IF(B361=1,"men","women")</f>
        <v>men</v>
      </c>
      <c r="D362">
        <f t="shared" ca="1" si="99"/>
        <v>36</v>
      </c>
      <c r="E362">
        <f t="shared" ca="1" si="100"/>
        <v>1</v>
      </c>
      <c r="F362" t="str">
        <f ca="1">VLOOKUP(E362,$K$4:$L$10,2)</f>
        <v xml:space="preserve">health </v>
      </c>
      <c r="G362">
        <f t="shared" ca="1" si="101"/>
        <v>2</v>
      </c>
      <c r="H362" t="str">
        <f ca="1">VLOOKUP(G362,$N$4:$O$9,2)</f>
        <v>college</v>
      </c>
      <c r="I362">
        <f t="shared" ca="1" si="102"/>
        <v>2</v>
      </c>
      <c r="J362">
        <f t="shared" ca="1" si="98"/>
        <v>1</v>
      </c>
      <c r="Q362">
        <f t="shared" ca="1" si="103"/>
        <v>44342</v>
      </c>
      <c r="R362">
        <f t="shared" ca="1" si="104"/>
        <v>9</v>
      </c>
      <c r="S362" t="str">
        <f ca="1">VLOOKUP(R362,$Y$7:$Z$20,2)</f>
        <v>simultala</v>
      </c>
      <c r="T362">
        <f t="shared" ca="1" si="108"/>
        <v>266052</v>
      </c>
      <c r="U362">
        <f t="shared" ca="1" si="105"/>
        <v>88202.9398197665</v>
      </c>
      <c r="V362">
        <f t="shared" ca="1" si="109"/>
        <v>25316.379799907136</v>
      </c>
      <c r="W362">
        <f t="shared" ca="1" si="106"/>
        <v>2837</v>
      </c>
      <c r="X362">
        <f t="shared" ca="1" si="110"/>
        <v>73631.681381905495</v>
      </c>
      <c r="AA362">
        <f t="shared" ca="1" si="111"/>
        <v>17175.101723374519</v>
      </c>
      <c r="AB362">
        <f t="shared" ca="1" si="112"/>
        <v>308543.48152328166</v>
      </c>
      <c r="AC362">
        <f t="shared" ca="1" si="113"/>
        <v>164671.62120167201</v>
      </c>
      <c r="AD362">
        <f t="shared" ca="1" si="114"/>
        <v>143871.86032160965</v>
      </c>
      <c r="AF362" s="7">
        <f ca="1">IF(Table2[[#This Row],[Column1]]="men",1,0)</f>
        <v>1</v>
      </c>
      <c r="AG362" s="8">
        <f ca="1">IF(Table2[[#This Row],[Column1]]="women",1,0)</f>
        <v>0</v>
      </c>
      <c r="AH362" s="8"/>
      <c r="AI362" s="8"/>
      <c r="AJ362" s="9"/>
      <c r="AM362" s="7">
        <f ca="1">IF(Table2[[#This Row],[Column4]]="teaching",1,0)</f>
        <v>0</v>
      </c>
      <c r="AN362" s="8">
        <f ca="1">IF(Table2[[#This Row],[Column4]]="health",1,0)</f>
        <v>0</v>
      </c>
      <c r="AO362" s="8">
        <f ca="1">IF(Table2[[#This Row],[Column4]]="agriculture",1,0)</f>
        <v>0</v>
      </c>
      <c r="AP362" s="8">
        <f ca="1">IF(Table2[[#This Row],[Column4]]="IT",1,0)</f>
        <v>0</v>
      </c>
      <c r="AQ362" s="8">
        <f ca="1">IF(Table2[[#This Row],[Column4]]="construction",1,0)</f>
        <v>0</v>
      </c>
      <c r="AR362" s="8">
        <f ca="1">IF(Table2[[#This Row],[Column4]]="General work",1,0)</f>
        <v>0</v>
      </c>
      <c r="AS362" s="9"/>
      <c r="AU362" s="17">
        <f ca="1">Table2[[#This Row],[Column20]]/Table2[[#This Row],[Column8]]</f>
        <v>25316.379799907136</v>
      </c>
      <c r="AW362" s="19">
        <f ca="1">IF(Table2[[#This Row],[Column27]]&gt;$AX$7,1,0)</f>
        <v>1</v>
      </c>
      <c r="AY362" s="21">
        <f ca="1">Table2[[#This Row],[Column19]]/Table2[[#This Row],[Column18]]</f>
        <v>0.33152518988681345</v>
      </c>
      <c r="AZ362" s="7">
        <f t="shared" ca="1" si="107"/>
        <v>0</v>
      </c>
      <c r="BA362" s="8"/>
      <c r="BB362" s="7">
        <f ca="1">IF(Table2[[#This Row],[Column17]]="bihar",Table2[[#This Row],[Column15]],0)</f>
        <v>0</v>
      </c>
      <c r="BC362" s="8">
        <f ca="1">IF(Table2[[#This Row],[Column17]]="UP",Table2[[#This Row],[Column15]],0)</f>
        <v>0</v>
      </c>
      <c r="BD362" s="8">
        <f ca="1">IF(Table2[[#This Row],[Column17]]="maharashtra",Table2[[#This Row],[Column15]],0)</f>
        <v>0</v>
      </c>
      <c r="BE362" s="8">
        <f ca="1">IF(Table2[[#This Row],[Column17]]="telangana",Table2[[#This Row],[Column15]],0)</f>
        <v>0</v>
      </c>
      <c r="BF362" s="8">
        <f ca="1">IF(Table2[[#This Row],[Column17]]="delhi",Table2[[#This Row],[Column15]],0)</f>
        <v>0</v>
      </c>
      <c r="BG362" s="8">
        <f ca="1">IF(Table2[[#This Row],[Column17]]="goa",Table2[[#This Row],[Column15]],0)</f>
        <v>0</v>
      </c>
      <c r="BH362" s="8">
        <f ca="1">IF(Table2[[#This Row],[Column17]]="kolkata",Table2[[#This Row],[Column15]],0)</f>
        <v>0</v>
      </c>
      <c r="BI362" s="8">
        <f ca="1">IF(Table2[[#This Row],[Column17]]="patna",Table2[[#This Row],[Column15]],0)</f>
        <v>0</v>
      </c>
      <c r="BJ362" s="8">
        <f ca="1">IF(Table2[[#This Row],[Column17]]="simultala",Table2[[#This Row],[Column15]],0)</f>
        <v>44342</v>
      </c>
      <c r="BK362" s="8">
        <f ca="1">IF(Table2[[#This Row],[Column17]]="panji",Table2[[#This Row],[Column15]],0)</f>
        <v>0</v>
      </c>
      <c r="BL362" s="8">
        <f ca="1">IF(Table2[[#This Row],[Column17]]="bangalore",Table2[[#This Row],[Column15]],0)</f>
        <v>0</v>
      </c>
      <c r="BM362" s="8">
        <f ca="1">IF(Table2[[#This Row],[Column17]]="florida",Table2[[#This Row],[Column15]],0)</f>
        <v>0</v>
      </c>
      <c r="BN362" s="8">
        <f ca="1">IF(Table2[[#This Row],[Column17]]="valmikinagar",Table2[[#This Row],[Column15]],0)</f>
        <v>0</v>
      </c>
      <c r="BO362" s="9">
        <f ca="1">IF(Table2[[#This Row],[Column17]]="gopalganj",Table2[[#This Row],[Column15]],0)</f>
        <v>0</v>
      </c>
      <c r="BP362" s="7">
        <f ca="1">IF(Table2[[#This Row],[Column4]]="teaching",Table2[[#This Row],[Column15]],0)</f>
        <v>0</v>
      </c>
      <c r="BQ362" s="8">
        <f ca="1">IF(Table2[[#This Row],[Column4]]="health",Table2[[#This Row],[Column15]],0)</f>
        <v>0</v>
      </c>
      <c r="BR362" s="8">
        <f ca="1">IF(Table2[[#This Row],[Column4]]="agriculture",Table2[[#This Row],[Column15]],0)</f>
        <v>0</v>
      </c>
      <c r="BS362" s="8">
        <f ca="1">IF(Table2[[#This Row],[Column4]]="IT",Table2[[#This Row],[Column15]],0)</f>
        <v>0</v>
      </c>
      <c r="BT362" s="8">
        <f ca="1">IF(Table2[[#This Row],[Column4]]="construction",Table2[[#This Row],[Column15]],0)</f>
        <v>0</v>
      </c>
      <c r="BU362" s="9">
        <f ca="1">IF(Table2[[#This Row],[Column4]]="General work",Table2[[#This Row],[Column15]],0)</f>
        <v>0</v>
      </c>
      <c r="BV362" s="19">
        <f ca="1">IF(Table2[[#This Row],[Column27]]&gt;Table2[[#This Row],[Column15]],1,0)</f>
        <v>1</v>
      </c>
      <c r="CC362" s="19">
        <f ca="1">IF(Table2[[#This Row],[Column28]]&gt;$CD$6,Table2[[#This Row],[Column2]],0)</f>
        <v>36</v>
      </c>
    </row>
    <row r="363" spans="2:81" x14ac:dyDescent="0.35">
      <c r="B363">
        <f t="shared" ca="1" si="97"/>
        <v>2</v>
      </c>
      <c r="C363" t="str">
        <f ca="1">IF(B362=1,"men","women")</f>
        <v>women</v>
      </c>
      <c r="D363">
        <f t="shared" ca="1" si="99"/>
        <v>31</v>
      </c>
      <c r="E363">
        <f t="shared" ca="1" si="100"/>
        <v>1</v>
      </c>
      <c r="F363" t="str">
        <f ca="1">VLOOKUP(E363,$K$4:$L$10,2)</f>
        <v xml:space="preserve">health </v>
      </c>
      <c r="G363">
        <f t="shared" ca="1" si="101"/>
        <v>2</v>
      </c>
      <c r="H363" t="str">
        <f ca="1">VLOOKUP(G363,$N$4:$O$9,2)</f>
        <v>college</v>
      </c>
      <c r="I363">
        <f t="shared" ca="1" si="102"/>
        <v>3</v>
      </c>
      <c r="J363">
        <f t="shared" ca="1" si="98"/>
        <v>3</v>
      </c>
      <c r="Q363">
        <f t="shared" ca="1" si="103"/>
        <v>81763</v>
      </c>
      <c r="R363">
        <f t="shared" ca="1" si="104"/>
        <v>7</v>
      </c>
      <c r="S363" t="str">
        <f ca="1">VLOOKUP(R363,$Y$7:$Z$20,2)</f>
        <v>kolkata</v>
      </c>
      <c r="T363">
        <f t="shared" ca="1" si="108"/>
        <v>408815</v>
      </c>
      <c r="U363">
        <f t="shared" ca="1" si="105"/>
        <v>111667.79486654185</v>
      </c>
      <c r="V363">
        <f t="shared" ca="1" si="109"/>
        <v>5699.1874329687598</v>
      </c>
      <c r="W363">
        <f t="shared" ca="1" si="106"/>
        <v>2166</v>
      </c>
      <c r="X363">
        <f t="shared" ca="1" si="110"/>
        <v>122964.45517732188</v>
      </c>
      <c r="AA363">
        <f t="shared" ca="1" si="111"/>
        <v>39702.500128662199</v>
      </c>
      <c r="AB363">
        <f t="shared" ca="1" si="112"/>
        <v>454216.68756163097</v>
      </c>
      <c r="AC363">
        <f t="shared" ca="1" si="113"/>
        <v>236798.25004386372</v>
      </c>
      <c r="AD363">
        <f t="shared" ca="1" si="114"/>
        <v>217418.43751776725</v>
      </c>
      <c r="AF363" s="7">
        <f ca="1">IF(Table2[[#This Row],[Column1]]="men",1,0)</f>
        <v>0</v>
      </c>
      <c r="AG363" s="8">
        <f ca="1">IF(Table2[[#This Row],[Column1]]="women",1,0)</f>
        <v>1</v>
      </c>
      <c r="AH363" s="8"/>
      <c r="AI363" s="8"/>
      <c r="AJ363" s="9"/>
      <c r="AM363" s="7">
        <f ca="1">IF(Table2[[#This Row],[Column4]]="teaching",1,0)</f>
        <v>0</v>
      </c>
      <c r="AN363" s="8">
        <f ca="1">IF(Table2[[#This Row],[Column4]]="health",1,0)</f>
        <v>0</v>
      </c>
      <c r="AO363" s="8">
        <f ca="1">IF(Table2[[#This Row],[Column4]]="agriculture",1,0)</f>
        <v>0</v>
      </c>
      <c r="AP363" s="8">
        <f ca="1">IF(Table2[[#This Row],[Column4]]="IT",1,0)</f>
        <v>0</v>
      </c>
      <c r="AQ363" s="8">
        <f ca="1">IF(Table2[[#This Row],[Column4]]="construction",1,0)</f>
        <v>0</v>
      </c>
      <c r="AR363" s="8">
        <f ca="1">IF(Table2[[#This Row],[Column4]]="General work",1,0)</f>
        <v>0</v>
      </c>
      <c r="AS363" s="9"/>
      <c r="AU363" s="17">
        <f ca="1">Table2[[#This Row],[Column20]]/Table2[[#This Row],[Column8]]</f>
        <v>1899.7291443229199</v>
      </c>
      <c r="AW363" s="19">
        <f ca="1">IF(Table2[[#This Row],[Column27]]&gt;$AX$7,1,0)</f>
        <v>1</v>
      </c>
      <c r="AY363" s="21">
        <f ca="1">Table2[[#This Row],[Column19]]/Table2[[#This Row],[Column18]]</f>
        <v>0.27314994524795289</v>
      </c>
      <c r="AZ363" s="7">
        <f t="shared" ca="1" si="107"/>
        <v>0</v>
      </c>
      <c r="BA363" s="8"/>
      <c r="BB363" s="7">
        <f ca="1">IF(Table2[[#This Row],[Column17]]="bihar",Table2[[#This Row],[Column15]],0)</f>
        <v>0</v>
      </c>
      <c r="BC363" s="8">
        <f ca="1">IF(Table2[[#This Row],[Column17]]="UP",Table2[[#This Row],[Column15]],0)</f>
        <v>0</v>
      </c>
      <c r="BD363" s="8">
        <f ca="1">IF(Table2[[#This Row],[Column17]]="maharashtra",Table2[[#This Row],[Column15]],0)</f>
        <v>0</v>
      </c>
      <c r="BE363" s="8">
        <f ca="1">IF(Table2[[#This Row],[Column17]]="telangana",Table2[[#This Row],[Column15]],0)</f>
        <v>0</v>
      </c>
      <c r="BF363" s="8">
        <f ca="1">IF(Table2[[#This Row],[Column17]]="delhi",Table2[[#This Row],[Column15]],0)</f>
        <v>0</v>
      </c>
      <c r="BG363" s="8">
        <f ca="1">IF(Table2[[#This Row],[Column17]]="goa",Table2[[#This Row],[Column15]],0)</f>
        <v>0</v>
      </c>
      <c r="BH363" s="8">
        <f ca="1">IF(Table2[[#This Row],[Column17]]="kolkata",Table2[[#This Row],[Column15]],0)</f>
        <v>81763</v>
      </c>
      <c r="BI363" s="8">
        <f ca="1">IF(Table2[[#This Row],[Column17]]="patna",Table2[[#This Row],[Column15]],0)</f>
        <v>0</v>
      </c>
      <c r="BJ363" s="8">
        <f ca="1">IF(Table2[[#This Row],[Column17]]="simultala",Table2[[#This Row],[Column15]],0)</f>
        <v>0</v>
      </c>
      <c r="BK363" s="8">
        <f ca="1">IF(Table2[[#This Row],[Column17]]="panji",Table2[[#This Row],[Column15]],0)</f>
        <v>0</v>
      </c>
      <c r="BL363" s="8">
        <f ca="1">IF(Table2[[#This Row],[Column17]]="bangalore",Table2[[#This Row],[Column15]],0)</f>
        <v>0</v>
      </c>
      <c r="BM363" s="8">
        <f ca="1">IF(Table2[[#This Row],[Column17]]="florida",Table2[[#This Row],[Column15]],0)</f>
        <v>0</v>
      </c>
      <c r="BN363" s="8">
        <f ca="1">IF(Table2[[#This Row],[Column17]]="valmikinagar",Table2[[#This Row],[Column15]],0)</f>
        <v>0</v>
      </c>
      <c r="BO363" s="9">
        <f ca="1">IF(Table2[[#This Row],[Column17]]="gopalganj",Table2[[#This Row],[Column15]],0)</f>
        <v>0</v>
      </c>
      <c r="BP363" s="7">
        <f ca="1">IF(Table2[[#This Row],[Column4]]="teaching",Table2[[#This Row],[Column15]],0)</f>
        <v>0</v>
      </c>
      <c r="BQ363" s="8">
        <f ca="1">IF(Table2[[#This Row],[Column4]]="health",Table2[[#This Row],[Column15]],0)</f>
        <v>0</v>
      </c>
      <c r="BR363" s="8">
        <f ca="1">IF(Table2[[#This Row],[Column4]]="agriculture",Table2[[#This Row],[Column15]],0)</f>
        <v>0</v>
      </c>
      <c r="BS363" s="8">
        <f ca="1">IF(Table2[[#This Row],[Column4]]="IT",Table2[[#This Row],[Column15]],0)</f>
        <v>0</v>
      </c>
      <c r="BT363" s="8">
        <f ca="1">IF(Table2[[#This Row],[Column4]]="construction",Table2[[#This Row],[Column15]],0)</f>
        <v>0</v>
      </c>
      <c r="BU363" s="9">
        <f ca="1">IF(Table2[[#This Row],[Column4]]="General work",Table2[[#This Row],[Column15]],0)</f>
        <v>0</v>
      </c>
      <c r="BV363" s="19">
        <f ca="1">IF(Table2[[#This Row],[Column27]]&gt;Table2[[#This Row],[Column15]],1,0)</f>
        <v>1</v>
      </c>
      <c r="CC363" s="19">
        <f ca="1">IF(Table2[[#This Row],[Column28]]&gt;$CD$6,Table2[[#This Row],[Column2]],0)</f>
        <v>31</v>
      </c>
    </row>
    <row r="364" spans="2:81" x14ac:dyDescent="0.35">
      <c r="B364">
        <f t="shared" ca="1" si="97"/>
        <v>2</v>
      </c>
      <c r="C364" t="str">
        <f ca="1">IF(B363=1,"men","women")</f>
        <v>women</v>
      </c>
      <c r="D364">
        <f t="shared" ca="1" si="99"/>
        <v>39</v>
      </c>
      <c r="E364">
        <f t="shared" ca="1" si="100"/>
        <v>5</v>
      </c>
      <c r="F364" t="str">
        <f ca="1">VLOOKUP(E364,$K$4:$L$10,2)</f>
        <v>General work</v>
      </c>
      <c r="G364">
        <f t="shared" ca="1" si="101"/>
        <v>1</v>
      </c>
      <c r="H364" t="str">
        <f ca="1">VLOOKUP(G364,$N$4:$O$9,2)</f>
        <v>high school</v>
      </c>
      <c r="I364">
        <f t="shared" ca="1" si="102"/>
        <v>2</v>
      </c>
      <c r="J364">
        <f t="shared" ca="1" si="98"/>
        <v>3</v>
      </c>
      <c r="Q364">
        <f t="shared" ca="1" si="103"/>
        <v>62846</v>
      </c>
      <c r="R364">
        <f t="shared" ca="1" si="104"/>
        <v>2</v>
      </c>
      <c r="S364" t="str">
        <f ca="1">VLOOKUP(R364,$Y$7:$Z$20,2)</f>
        <v>up</v>
      </c>
      <c r="T364">
        <f t="shared" ca="1" si="108"/>
        <v>188538</v>
      </c>
      <c r="U364">
        <f t="shared" ca="1" si="105"/>
        <v>62708.832104901179</v>
      </c>
      <c r="V364">
        <f t="shared" ca="1" si="109"/>
        <v>108392.23561526337</v>
      </c>
      <c r="W364">
        <f t="shared" ca="1" si="106"/>
        <v>28491</v>
      </c>
      <c r="X364">
        <f t="shared" ca="1" si="110"/>
        <v>90868.226667990719</v>
      </c>
      <c r="AA364">
        <f t="shared" ca="1" si="111"/>
        <v>81317.722804048448</v>
      </c>
      <c r="AB364">
        <f t="shared" ca="1" si="112"/>
        <v>378247.95841931179</v>
      </c>
      <c r="AC364">
        <f t="shared" ca="1" si="113"/>
        <v>182068.05877289188</v>
      </c>
      <c r="AD364">
        <f t="shared" ca="1" si="114"/>
        <v>196179.89964641992</v>
      </c>
      <c r="AF364" s="7">
        <f ca="1">IF(Table2[[#This Row],[Column1]]="men",1,0)</f>
        <v>0</v>
      </c>
      <c r="AG364" s="8">
        <f ca="1">IF(Table2[[#This Row],[Column1]]="women",1,0)</f>
        <v>1</v>
      </c>
      <c r="AH364" s="8"/>
      <c r="AI364" s="8"/>
      <c r="AJ364" s="9"/>
      <c r="AM364" s="7">
        <f ca="1">IF(Table2[[#This Row],[Column4]]="teaching",1,0)</f>
        <v>0</v>
      </c>
      <c r="AN364" s="8">
        <f ca="1">IF(Table2[[#This Row],[Column4]]="health",1,0)</f>
        <v>0</v>
      </c>
      <c r="AO364" s="8">
        <f ca="1">IF(Table2[[#This Row],[Column4]]="agriculture",1,0)</f>
        <v>0</v>
      </c>
      <c r="AP364" s="8">
        <f ca="1">IF(Table2[[#This Row],[Column4]]="IT",1,0)</f>
        <v>0</v>
      </c>
      <c r="AQ364" s="8">
        <f ca="1">IF(Table2[[#This Row],[Column4]]="construction",1,0)</f>
        <v>0</v>
      </c>
      <c r="AR364" s="8">
        <f ca="1">IF(Table2[[#This Row],[Column4]]="General work",1,0)</f>
        <v>1</v>
      </c>
      <c r="AS364" s="9"/>
      <c r="AU364" s="17">
        <f ca="1">Table2[[#This Row],[Column20]]/Table2[[#This Row],[Column8]]</f>
        <v>36130.745205087791</v>
      </c>
      <c r="AW364" s="19">
        <f ca="1">IF(Table2[[#This Row],[Column27]]&gt;$AX$7,1,0)</f>
        <v>1</v>
      </c>
      <c r="AY364" s="21">
        <f ca="1">Table2[[#This Row],[Column19]]/Table2[[#This Row],[Column18]]</f>
        <v>0.33260579885700059</v>
      </c>
      <c r="AZ364" s="7">
        <f t="shared" ca="1" si="107"/>
        <v>0</v>
      </c>
      <c r="BA364" s="8"/>
      <c r="BB364" s="7">
        <f ca="1">IF(Table2[[#This Row],[Column17]]="bihar",Table2[[#This Row],[Column15]],0)</f>
        <v>0</v>
      </c>
      <c r="BC364" s="8">
        <f ca="1">IF(Table2[[#This Row],[Column17]]="UP",Table2[[#This Row],[Column15]],0)</f>
        <v>62846</v>
      </c>
      <c r="BD364" s="8">
        <f ca="1">IF(Table2[[#This Row],[Column17]]="maharashtra",Table2[[#This Row],[Column15]],0)</f>
        <v>0</v>
      </c>
      <c r="BE364" s="8">
        <f ca="1">IF(Table2[[#This Row],[Column17]]="telangana",Table2[[#This Row],[Column15]],0)</f>
        <v>0</v>
      </c>
      <c r="BF364" s="8">
        <f ca="1">IF(Table2[[#This Row],[Column17]]="delhi",Table2[[#This Row],[Column15]],0)</f>
        <v>0</v>
      </c>
      <c r="BG364" s="8">
        <f ca="1">IF(Table2[[#This Row],[Column17]]="goa",Table2[[#This Row],[Column15]],0)</f>
        <v>0</v>
      </c>
      <c r="BH364" s="8">
        <f ca="1">IF(Table2[[#This Row],[Column17]]="kolkata",Table2[[#This Row],[Column15]],0)</f>
        <v>0</v>
      </c>
      <c r="BI364" s="8">
        <f ca="1">IF(Table2[[#This Row],[Column17]]="patna",Table2[[#This Row],[Column15]],0)</f>
        <v>0</v>
      </c>
      <c r="BJ364" s="8">
        <f ca="1">IF(Table2[[#This Row],[Column17]]="simultala",Table2[[#This Row],[Column15]],0)</f>
        <v>0</v>
      </c>
      <c r="BK364" s="8">
        <f ca="1">IF(Table2[[#This Row],[Column17]]="panji",Table2[[#This Row],[Column15]],0)</f>
        <v>0</v>
      </c>
      <c r="BL364" s="8">
        <f ca="1">IF(Table2[[#This Row],[Column17]]="bangalore",Table2[[#This Row],[Column15]],0)</f>
        <v>0</v>
      </c>
      <c r="BM364" s="8">
        <f ca="1">IF(Table2[[#This Row],[Column17]]="florida",Table2[[#This Row],[Column15]],0)</f>
        <v>0</v>
      </c>
      <c r="BN364" s="8">
        <f ca="1">IF(Table2[[#This Row],[Column17]]="valmikinagar",Table2[[#This Row],[Column15]],0)</f>
        <v>0</v>
      </c>
      <c r="BO364" s="9">
        <f ca="1">IF(Table2[[#This Row],[Column17]]="gopalganj",Table2[[#This Row],[Column15]],0)</f>
        <v>0</v>
      </c>
      <c r="BP364" s="7">
        <f ca="1">IF(Table2[[#This Row],[Column4]]="teaching",Table2[[#This Row],[Column15]],0)</f>
        <v>0</v>
      </c>
      <c r="BQ364" s="8">
        <f ca="1">IF(Table2[[#This Row],[Column4]]="health",Table2[[#This Row],[Column15]],0)</f>
        <v>0</v>
      </c>
      <c r="BR364" s="8">
        <f ca="1">IF(Table2[[#This Row],[Column4]]="agriculture",Table2[[#This Row],[Column15]],0)</f>
        <v>0</v>
      </c>
      <c r="BS364" s="8">
        <f ca="1">IF(Table2[[#This Row],[Column4]]="IT",Table2[[#This Row],[Column15]],0)</f>
        <v>0</v>
      </c>
      <c r="BT364" s="8">
        <f ca="1">IF(Table2[[#This Row],[Column4]]="construction",Table2[[#This Row],[Column15]],0)</f>
        <v>0</v>
      </c>
      <c r="BU364" s="9">
        <f ca="1">IF(Table2[[#This Row],[Column4]]="General work",Table2[[#This Row],[Column15]],0)</f>
        <v>62846</v>
      </c>
      <c r="BV364" s="19">
        <f ca="1">IF(Table2[[#This Row],[Column27]]&gt;Table2[[#This Row],[Column15]],1,0)</f>
        <v>1</v>
      </c>
      <c r="CC364" s="19">
        <f ca="1">IF(Table2[[#This Row],[Column28]]&gt;$CD$6,Table2[[#This Row],[Column2]],0)</f>
        <v>39</v>
      </c>
    </row>
    <row r="365" spans="2:81" x14ac:dyDescent="0.35">
      <c r="B365">
        <f t="shared" ca="1" si="97"/>
        <v>2</v>
      </c>
      <c r="C365" t="str">
        <f ca="1">IF(B364=1,"men","women")</f>
        <v>women</v>
      </c>
      <c r="D365">
        <f t="shared" ca="1" si="99"/>
        <v>31</v>
      </c>
      <c r="E365">
        <f t="shared" ca="1" si="100"/>
        <v>3</v>
      </c>
      <c r="F365" t="str">
        <f ca="1">VLOOKUP(E365,$K$4:$L$10,2)</f>
        <v>teaching</v>
      </c>
      <c r="G365">
        <f t="shared" ca="1" si="101"/>
        <v>4</v>
      </c>
      <c r="H365" t="str">
        <f ca="1">VLOOKUP(G365,$N$4:$O$9,2)</f>
        <v>technical</v>
      </c>
      <c r="I365">
        <f t="shared" ca="1" si="102"/>
        <v>0</v>
      </c>
      <c r="J365">
        <f t="shared" ca="1" si="98"/>
        <v>3</v>
      </c>
      <c r="Q365">
        <f t="shared" ca="1" si="103"/>
        <v>80903</v>
      </c>
      <c r="R365">
        <f t="shared" ca="1" si="104"/>
        <v>3</v>
      </c>
      <c r="S365" t="str">
        <f ca="1">VLOOKUP(R365,$Y$7:$Z$20,2)</f>
        <v>maharashtra</v>
      </c>
      <c r="T365">
        <f t="shared" ca="1" si="108"/>
        <v>242709</v>
      </c>
      <c r="U365">
        <f t="shared" ca="1" si="105"/>
        <v>32876.393810314163</v>
      </c>
      <c r="V365">
        <f t="shared" ca="1" si="109"/>
        <v>197540.12370713637</v>
      </c>
      <c r="W365">
        <f t="shared" ca="1" si="106"/>
        <v>178680</v>
      </c>
      <c r="X365">
        <f t="shared" ca="1" si="110"/>
        <v>17581.18228188526</v>
      </c>
      <c r="AA365">
        <f t="shared" ca="1" si="111"/>
        <v>43992.649008979221</v>
      </c>
      <c r="AB365">
        <f t="shared" ca="1" si="112"/>
        <v>484241.77271611558</v>
      </c>
      <c r="AC365">
        <f t="shared" ca="1" si="113"/>
        <v>229137.57609219942</v>
      </c>
      <c r="AD365">
        <f t="shared" ca="1" si="114"/>
        <v>255104.19662391616</v>
      </c>
      <c r="AF365" s="7">
        <f ca="1">IF(Table2[[#This Row],[Column1]]="men",1,0)</f>
        <v>0</v>
      </c>
      <c r="AG365" s="8">
        <f ca="1">IF(Table2[[#This Row],[Column1]]="women",1,0)</f>
        <v>1</v>
      </c>
      <c r="AH365" s="8"/>
      <c r="AI365" s="8"/>
      <c r="AJ365" s="9"/>
      <c r="AM365" s="7">
        <f ca="1">IF(Table2[[#This Row],[Column4]]="teaching",1,0)</f>
        <v>1</v>
      </c>
      <c r="AN365" s="8">
        <f ca="1">IF(Table2[[#This Row],[Column4]]="health",1,0)</f>
        <v>0</v>
      </c>
      <c r="AO365" s="8">
        <f ca="1">IF(Table2[[#This Row],[Column4]]="agriculture",1,0)</f>
        <v>0</v>
      </c>
      <c r="AP365" s="8">
        <f ca="1">IF(Table2[[#This Row],[Column4]]="IT",1,0)</f>
        <v>0</v>
      </c>
      <c r="AQ365" s="8">
        <f ca="1">IF(Table2[[#This Row],[Column4]]="construction",1,0)</f>
        <v>0</v>
      </c>
      <c r="AR365" s="8">
        <f ca="1">IF(Table2[[#This Row],[Column4]]="General work",1,0)</f>
        <v>0</v>
      </c>
      <c r="AS365" s="9"/>
      <c r="AU365" s="17">
        <f ca="1">Table2[[#This Row],[Column20]]/Table2[[#This Row],[Column8]]</f>
        <v>65846.707902378796</v>
      </c>
      <c r="AW365" s="19">
        <f ca="1">IF(Table2[[#This Row],[Column27]]&gt;$AX$7,1,0)</f>
        <v>1</v>
      </c>
      <c r="AY365" s="21">
        <f ca="1">Table2[[#This Row],[Column19]]/Table2[[#This Row],[Column18]]</f>
        <v>0.13545601444657662</v>
      </c>
      <c r="AZ365" s="7">
        <f t="shared" ca="1" si="107"/>
        <v>1</v>
      </c>
      <c r="BA365" s="8"/>
      <c r="BB365" s="7">
        <f ca="1">IF(Table2[[#This Row],[Column17]]="bihar",Table2[[#This Row],[Column15]],0)</f>
        <v>0</v>
      </c>
      <c r="BC365" s="8">
        <f ca="1">IF(Table2[[#This Row],[Column17]]="UP",Table2[[#This Row],[Column15]],0)</f>
        <v>0</v>
      </c>
      <c r="BD365" s="8">
        <f ca="1">IF(Table2[[#This Row],[Column17]]="maharashtra",Table2[[#This Row],[Column15]],0)</f>
        <v>80903</v>
      </c>
      <c r="BE365" s="8">
        <f ca="1">IF(Table2[[#This Row],[Column17]]="telangana",Table2[[#This Row],[Column15]],0)</f>
        <v>0</v>
      </c>
      <c r="BF365" s="8">
        <f ca="1">IF(Table2[[#This Row],[Column17]]="delhi",Table2[[#This Row],[Column15]],0)</f>
        <v>0</v>
      </c>
      <c r="BG365" s="8">
        <f ca="1">IF(Table2[[#This Row],[Column17]]="goa",Table2[[#This Row],[Column15]],0)</f>
        <v>0</v>
      </c>
      <c r="BH365" s="8">
        <f ca="1">IF(Table2[[#This Row],[Column17]]="kolkata",Table2[[#This Row],[Column15]],0)</f>
        <v>0</v>
      </c>
      <c r="BI365" s="8">
        <f ca="1">IF(Table2[[#This Row],[Column17]]="patna",Table2[[#This Row],[Column15]],0)</f>
        <v>0</v>
      </c>
      <c r="BJ365" s="8">
        <f ca="1">IF(Table2[[#This Row],[Column17]]="simultala",Table2[[#This Row],[Column15]],0)</f>
        <v>0</v>
      </c>
      <c r="BK365" s="8">
        <f ca="1">IF(Table2[[#This Row],[Column17]]="panji",Table2[[#This Row],[Column15]],0)</f>
        <v>0</v>
      </c>
      <c r="BL365" s="8">
        <f ca="1">IF(Table2[[#This Row],[Column17]]="bangalore",Table2[[#This Row],[Column15]],0)</f>
        <v>0</v>
      </c>
      <c r="BM365" s="8">
        <f ca="1">IF(Table2[[#This Row],[Column17]]="florida",Table2[[#This Row],[Column15]],0)</f>
        <v>0</v>
      </c>
      <c r="BN365" s="8">
        <f ca="1">IF(Table2[[#This Row],[Column17]]="valmikinagar",Table2[[#This Row],[Column15]],0)</f>
        <v>0</v>
      </c>
      <c r="BO365" s="9">
        <f ca="1">IF(Table2[[#This Row],[Column17]]="gopalganj",Table2[[#This Row],[Column15]],0)</f>
        <v>0</v>
      </c>
      <c r="BP365" s="7">
        <f ca="1">IF(Table2[[#This Row],[Column4]]="teaching",Table2[[#This Row],[Column15]],0)</f>
        <v>80903</v>
      </c>
      <c r="BQ365" s="8">
        <f ca="1">IF(Table2[[#This Row],[Column4]]="health",Table2[[#This Row],[Column15]],0)</f>
        <v>0</v>
      </c>
      <c r="BR365" s="8">
        <f ca="1">IF(Table2[[#This Row],[Column4]]="agriculture",Table2[[#This Row],[Column15]],0)</f>
        <v>0</v>
      </c>
      <c r="BS365" s="8">
        <f ca="1">IF(Table2[[#This Row],[Column4]]="IT",Table2[[#This Row],[Column15]],0)</f>
        <v>0</v>
      </c>
      <c r="BT365" s="8">
        <f ca="1">IF(Table2[[#This Row],[Column4]]="construction",Table2[[#This Row],[Column15]],0)</f>
        <v>0</v>
      </c>
      <c r="BU365" s="9">
        <f ca="1">IF(Table2[[#This Row],[Column4]]="General work",Table2[[#This Row],[Column15]],0)</f>
        <v>0</v>
      </c>
      <c r="BV365" s="19">
        <f ca="1">IF(Table2[[#This Row],[Column27]]&gt;Table2[[#This Row],[Column15]],1,0)</f>
        <v>1</v>
      </c>
      <c r="CC365" s="19">
        <f ca="1">IF(Table2[[#This Row],[Column28]]&gt;$CD$6,Table2[[#This Row],[Column2]],0)</f>
        <v>31</v>
      </c>
    </row>
    <row r="366" spans="2:81" x14ac:dyDescent="0.35">
      <c r="B366">
        <f t="shared" ca="1" si="97"/>
        <v>1</v>
      </c>
      <c r="C366" t="str">
        <f ca="1">IF(B365=1,"men","women")</f>
        <v>women</v>
      </c>
      <c r="D366">
        <f t="shared" ca="1" si="99"/>
        <v>35</v>
      </c>
      <c r="E366">
        <f t="shared" ca="1" si="100"/>
        <v>5</v>
      </c>
      <c r="F366" t="str">
        <f ca="1">VLOOKUP(E366,$K$4:$L$10,2)</f>
        <v>General work</v>
      </c>
      <c r="G366">
        <f t="shared" ca="1" si="101"/>
        <v>1</v>
      </c>
      <c r="H366" t="str">
        <f ca="1">VLOOKUP(G366,$N$4:$O$9,2)</f>
        <v>high school</v>
      </c>
      <c r="I366">
        <f t="shared" ca="1" si="102"/>
        <v>3</v>
      </c>
      <c r="J366">
        <f t="shared" ca="1" si="98"/>
        <v>3</v>
      </c>
      <c r="Q366">
        <f t="shared" ca="1" si="103"/>
        <v>78254</v>
      </c>
      <c r="R366">
        <f t="shared" ca="1" si="104"/>
        <v>8</v>
      </c>
      <c r="S366" t="str">
        <f ca="1">VLOOKUP(R366,$Y$7:$Z$20,2)</f>
        <v>patna</v>
      </c>
      <c r="T366">
        <f t="shared" ca="1" si="108"/>
        <v>313016</v>
      </c>
      <c r="U366">
        <f t="shared" ca="1" si="105"/>
        <v>24855.122567069051</v>
      </c>
      <c r="V366">
        <f t="shared" ca="1" si="109"/>
        <v>62864.760867494086</v>
      </c>
      <c r="W366">
        <f t="shared" ca="1" si="106"/>
        <v>3146</v>
      </c>
      <c r="X366">
        <f t="shared" ca="1" si="110"/>
        <v>127749.02985310335</v>
      </c>
      <c r="AA366">
        <f t="shared" ca="1" si="111"/>
        <v>60972.36232763571</v>
      </c>
      <c r="AB366">
        <f t="shared" ca="1" si="112"/>
        <v>436853.1231951298</v>
      </c>
      <c r="AC366">
        <f t="shared" ca="1" si="113"/>
        <v>155750.15242017241</v>
      </c>
      <c r="AD366">
        <f t="shared" ca="1" si="114"/>
        <v>281102.97077495739</v>
      </c>
      <c r="AF366" s="7">
        <f ca="1">IF(Table2[[#This Row],[Column1]]="men",1,0)</f>
        <v>0</v>
      </c>
      <c r="AG366" s="8">
        <f ca="1">IF(Table2[[#This Row],[Column1]]="women",1,0)</f>
        <v>1</v>
      </c>
      <c r="AH366" s="8"/>
      <c r="AI366" s="8"/>
      <c r="AJ366" s="9"/>
      <c r="AM366" s="7">
        <f ca="1">IF(Table2[[#This Row],[Column4]]="teaching",1,0)</f>
        <v>0</v>
      </c>
      <c r="AN366" s="8">
        <f ca="1">IF(Table2[[#This Row],[Column4]]="health",1,0)</f>
        <v>0</v>
      </c>
      <c r="AO366" s="8">
        <f ca="1">IF(Table2[[#This Row],[Column4]]="agriculture",1,0)</f>
        <v>0</v>
      </c>
      <c r="AP366" s="8">
        <f ca="1">IF(Table2[[#This Row],[Column4]]="IT",1,0)</f>
        <v>0</v>
      </c>
      <c r="AQ366" s="8">
        <f ca="1">IF(Table2[[#This Row],[Column4]]="construction",1,0)</f>
        <v>0</v>
      </c>
      <c r="AR366" s="8">
        <f ca="1">IF(Table2[[#This Row],[Column4]]="General work",1,0)</f>
        <v>1</v>
      </c>
      <c r="AS366" s="9"/>
      <c r="AU366" s="17">
        <f ca="1">Table2[[#This Row],[Column20]]/Table2[[#This Row],[Column8]]</f>
        <v>20954.920289164696</v>
      </c>
      <c r="AW366" s="19">
        <f ca="1">IF(Table2[[#This Row],[Column27]]&gt;$AX$7,1,0)</f>
        <v>1</v>
      </c>
      <c r="AY366" s="21">
        <f ca="1">Table2[[#This Row],[Column19]]/Table2[[#This Row],[Column18]]</f>
        <v>7.9405278219225384E-2</v>
      </c>
      <c r="AZ366" s="7">
        <f t="shared" ca="1" si="107"/>
        <v>1</v>
      </c>
      <c r="BA366" s="8"/>
      <c r="BB366" s="7">
        <f ca="1">IF(Table2[[#This Row],[Column17]]="bihar",Table2[[#This Row],[Column15]],0)</f>
        <v>0</v>
      </c>
      <c r="BC366" s="8">
        <f ca="1">IF(Table2[[#This Row],[Column17]]="UP",Table2[[#This Row],[Column15]],0)</f>
        <v>0</v>
      </c>
      <c r="BD366" s="8">
        <f ca="1">IF(Table2[[#This Row],[Column17]]="maharashtra",Table2[[#This Row],[Column15]],0)</f>
        <v>0</v>
      </c>
      <c r="BE366" s="8">
        <f ca="1">IF(Table2[[#This Row],[Column17]]="telangana",Table2[[#This Row],[Column15]],0)</f>
        <v>0</v>
      </c>
      <c r="BF366" s="8">
        <f ca="1">IF(Table2[[#This Row],[Column17]]="delhi",Table2[[#This Row],[Column15]],0)</f>
        <v>0</v>
      </c>
      <c r="BG366" s="8">
        <f ca="1">IF(Table2[[#This Row],[Column17]]="goa",Table2[[#This Row],[Column15]],0)</f>
        <v>0</v>
      </c>
      <c r="BH366" s="8">
        <f ca="1">IF(Table2[[#This Row],[Column17]]="kolkata",Table2[[#This Row],[Column15]],0)</f>
        <v>0</v>
      </c>
      <c r="BI366" s="8">
        <f ca="1">IF(Table2[[#This Row],[Column17]]="patna",Table2[[#This Row],[Column15]],0)</f>
        <v>78254</v>
      </c>
      <c r="BJ366" s="8">
        <f ca="1">IF(Table2[[#This Row],[Column17]]="simultala",Table2[[#This Row],[Column15]],0)</f>
        <v>0</v>
      </c>
      <c r="BK366" s="8">
        <f ca="1">IF(Table2[[#This Row],[Column17]]="panji",Table2[[#This Row],[Column15]],0)</f>
        <v>0</v>
      </c>
      <c r="BL366" s="8">
        <f ca="1">IF(Table2[[#This Row],[Column17]]="bangalore",Table2[[#This Row],[Column15]],0)</f>
        <v>0</v>
      </c>
      <c r="BM366" s="8">
        <f ca="1">IF(Table2[[#This Row],[Column17]]="florida",Table2[[#This Row],[Column15]],0)</f>
        <v>0</v>
      </c>
      <c r="BN366" s="8">
        <f ca="1">IF(Table2[[#This Row],[Column17]]="valmikinagar",Table2[[#This Row],[Column15]],0)</f>
        <v>0</v>
      </c>
      <c r="BO366" s="9">
        <f ca="1">IF(Table2[[#This Row],[Column17]]="gopalganj",Table2[[#This Row],[Column15]],0)</f>
        <v>0</v>
      </c>
      <c r="BP366" s="7">
        <f ca="1">IF(Table2[[#This Row],[Column4]]="teaching",Table2[[#This Row],[Column15]],0)</f>
        <v>0</v>
      </c>
      <c r="BQ366" s="8">
        <f ca="1">IF(Table2[[#This Row],[Column4]]="health",Table2[[#This Row],[Column15]],0)</f>
        <v>0</v>
      </c>
      <c r="BR366" s="8">
        <f ca="1">IF(Table2[[#This Row],[Column4]]="agriculture",Table2[[#This Row],[Column15]],0)</f>
        <v>0</v>
      </c>
      <c r="BS366" s="8">
        <f ca="1">IF(Table2[[#This Row],[Column4]]="IT",Table2[[#This Row],[Column15]],0)</f>
        <v>0</v>
      </c>
      <c r="BT366" s="8">
        <f ca="1">IF(Table2[[#This Row],[Column4]]="construction",Table2[[#This Row],[Column15]],0)</f>
        <v>0</v>
      </c>
      <c r="BU366" s="9">
        <f ca="1">IF(Table2[[#This Row],[Column4]]="General work",Table2[[#This Row],[Column15]],0)</f>
        <v>78254</v>
      </c>
      <c r="BV366" s="19">
        <f ca="1">IF(Table2[[#This Row],[Column27]]&gt;Table2[[#This Row],[Column15]],1,0)</f>
        <v>1</v>
      </c>
      <c r="CC366" s="19">
        <f ca="1">IF(Table2[[#This Row],[Column28]]&gt;$CD$6,Table2[[#This Row],[Column2]],0)</f>
        <v>35</v>
      </c>
    </row>
    <row r="367" spans="2:81" x14ac:dyDescent="0.35">
      <c r="B367">
        <f t="shared" ca="1" si="97"/>
        <v>2</v>
      </c>
      <c r="C367" t="str">
        <f ca="1">IF(B366=1,"men","women")</f>
        <v>men</v>
      </c>
      <c r="D367">
        <f t="shared" ca="1" si="99"/>
        <v>34</v>
      </c>
      <c r="E367">
        <f t="shared" ca="1" si="100"/>
        <v>3</v>
      </c>
      <c r="F367" t="str">
        <f ca="1">VLOOKUP(E367,$K$4:$L$10,2)</f>
        <v>teaching</v>
      </c>
      <c r="G367">
        <f t="shared" ca="1" si="101"/>
        <v>4</v>
      </c>
      <c r="H367" t="str">
        <f ca="1">VLOOKUP(G367,$N$4:$O$9,2)</f>
        <v>technical</v>
      </c>
      <c r="I367">
        <f t="shared" ca="1" si="102"/>
        <v>0</v>
      </c>
      <c r="J367">
        <f t="shared" ca="1" si="98"/>
        <v>2</v>
      </c>
      <c r="Q367">
        <f t="shared" ca="1" si="103"/>
        <v>69183</v>
      </c>
      <c r="R367">
        <f t="shared" ca="1" si="104"/>
        <v>2</v>
      </c>
      <c r="S367" t="str">
        <f ca="1">VLOOKUP(R367,$Y$7:$Z$20,2)</f>
        <v>up</v>
      </c>
      <c r="T367">
        <f t="shared" ca="1" si="108"/>
        <v>276732</v>
      </c>
      <c r="U367">
        <f t="shared" ca="1" si="105"/>
        <v>185786.75744242192</v>
      </c>
      <c r="V367">
        <f t="shared" ca="1" si="109"/>
        <v>104849.05614984652</v>
      </c>
      <c r="W367">
        <f t="shared" ca="1" si="106"/>
        <v>52699</v>
      </c>
      <c r="X367">
        <f t="shared" ca="1" si="110"/>
        <v>96861.327350639112</v>
      </c>
      <c r="AA367">
        <f t="shared" ca="1" si="111"/>
        <v>33271.093819114598</v>
      </c>
      <c r="AB367">
        <f t="shared" ca="1" si="112"/>
        <v>414852.14996896114</v>
      </c>
      <c r="AC367">
        <f t="shared" ca="1" si="113"/>
        <v>335347.08479306102</v>
      </c>
      <c r="AD367">
        <f t="shared" ca="1" si="114"/>
        <v>79505.065175900119</v>
      </c>
      <c r="AF367" s="7">
        <f ca="1">IF(Table2[[#This Row],[Column1]]="men",1,0)</f>
        <v>1</v>
      </c>
      <c r="AG367" s="8">
        <f ca="1">IF(Table2[[#This Row],[Column1]]="women",1,0)</f>
        <v>0</v>
      </c>
      <c r="AH367" s="8"/>
      <c r="AI367" s="8"/>
      <c r="AJ367" s="9"/>
      <c r="AM367" s="7">
        <f ca="1">IF(Table2[[#This Row],[Column4]]="teaching",1,0)</f>
        <v>1</v>
      </c>
      <c r="AN367" s="8">
        <f ca="1">IF(Table2[[#This Row],[Column4]]="health",1,0)</f>
        <v>0</v>
      </c>
      <c r="AO367" s="8">
        <f ca="1">IF(Table2[[#This Row],[Column4]]="agriculture",1,0)</f>
        <v>0</v>
      </c>
      <c r="AP367" s="8">
        <f ca="1">IF(Table2[[#This Row],[Column4]]="IT",1,0)</f>
        <v>0</v>
      </c>
      <c r="AQ367" s="8">
        <f ca="1">IF(Table2[[#This Row],[Column4]]="construction",1,0)</f>
        <v>0</v>
      </c>
      <c r="AR367" s="8">
        <f ca="1">IF(Table2[[#This Row],[Column4]]="General work",1,0)</f>
        <v>0</v>
      </c>
      <c r="AS367" s="9"/>
      <c r="AU367" s="17">
        <f ca="1">Table2[[#This Row],[Column20]]/Table2[[#This Row],[Column8]]</f>
        <v>52424.528074923262</v>
      </c>
      <c r="AW367" s="19">
        <f ca="1">IF(Table2[[#This Row],[Column27]]&gt;$AX$7,1,0)</f>
        <v>1</v>
      </c>
      <c r="AY367" s="21">
        <f ca="1">Table2[[#This Row],[Column19]]/Table2[[#This Row],[Column18]]</f>
        <v>0.67135986240269252</v>
      </c>
      <c r="AZ367" s="7">
        <f t="shared" ca="1" si="107"/>
        <v>0</v>
      </c>
      <c r="BA367" s="8"/>
      <c r="BB367" s="7">
        <f ca="1">IF(Table2[[#This Row],[Column17]]="bihar",Table2[[#This Row],[Column15]],0)</f>
        <v>0</v>
      </c>
      <c r="BC367" s="8">
        <f ca="1">IF(Table2[[#This Row],[Column17]]="UP",Table2[[#This Row],[Column15]],0)</f>
        <v>69183</v>
      </c>
      <c r="BD367" s="8">
        <f ca="1">IF(Table2[[#This Row],[Column17]]="maharashtra",Table2[[#This Row],[Column15]],0)</f>
        <v>0</v>
      </c>
      <c r="BE367" s="8">
        <f ca="1">IF(Table2[[#This Row],[Column17]]="telangana",Table2[[#This Row],[Column15]],0)</f>
        <v>0</v>
      </c>
      <c r="BF367" s="8">
        <f ca="1">IF(Table2[[#This Row],[Column17]]="delhi",Table2[[#This Row],[Column15]],0)</f>
        <v>0</v>
      </c>
      <c r="BG367" s="8">
        <f ca="1">IF(Table2[[#This Row],[Column17]]="goa",Table2[[#This Row],[Column15]],0)</f>
        <v>0</v>
      </c>
      <c r="BH367" s="8">
        <f ca="1">IF(Table2[[#This Row],[Column17]]="kolkata",Table2[[#This Row],[Column15]],0)</f>
        <v>0</v>
      </c>
      <c r="BI367" s="8">
        <f ca="1">IF(Table2[[#This Row],[Column17]]="patna",Table2[[#This Row],[Column15]],0)</f>
        <v>0</v>
      </c>
      <c r="BJ367" s="8">
        <f ca="1">IF(Table2[[#This Row],[Column17]]="simultala",Table2[[#This Row],[Column15]],0)</f>
        <v>0</v>
      </c>
      <c r="BK367" s="8">
        <f ca="1">IF(Table2[[#This Row],[Column17]]="panji",Table2[[#This Row],[Column15]],0)</f>
        <v>0</v>
      </c>
      <c r="BL367" s="8">
        <f ca="1">IF(Table2[[#This Row],[Column17]]="bangalore",Table2[[#This Row],[Column15]],0)</f>
        <v>0</v>
      </c>
      <c r="BM367" s="8">
        <f ca="1">IF(Table2[[#This Row],[Column17]]="florida",Table2[[#This Row],[Column15]],0)</f>
        <v>0</v>
      </c>
      <c r="BN367" s="8">
        <f ca="1">IF(Table2[[#This Row],[Column17]]="valmikinagar",Table2[[#This Row],[Column15]],0)</f>
        <v>0</v>
      </c>
      <c r="BO367" s="9">
        <f ca="1">IF(Table2[[#This Row],[Column17]]="gopalganj",Table2[[#This Row],[Column15]],0)</f>
        <v>0</v>
      </c>
      <c r="BP367" s="7">
        <f ca="1">IF(Table2[[#This Row],[Column4]]="teaching",Table2[[#This Row],[Column15]],0)</f>
        <v>69183</v>
      </c>
      <c r="BQ367" s="8">
        <f ca="1">IF(Table2[[#This Row],[Column4]]="health",Table2[[#This Row],[Column15]],0)</f>
        <v>0</v>
      </c>
      <c r="BR367" s="8">
        <f ca="1">IF(Table2[[#This Row],[Column4]]="agriculture",Table2[[#This Row],[Column15]],0)</f>
        <v>0</v>
      </c>
      <c r="BS367" s="8">
        <f ca="1">IF(Table2[[#This Row],[Column4]]="IT",Table2[[#This Row],[Column15]],0)</f>
        <v>0</v>
      </c>
      <c r="BT367" s="8">
        <f ca="1">IF(Table2[[#This Row],[Column4]]="construction",Table2[[#This Row],[Column15]],0)</f>
        <v>0</v>
      </c>
      <c r="BU367" s="9">
        <f ca="1">IF(Table2[[#This Row],[Column4]]="General work",Table2[[#This Row],[Column15]],0)</f>
        <v>0</v>
      </c>
      <c r="BV367" s="19">
        <f ca="1">IF(Table2[[#This Row],[Column27]]&gt;Table2[[#This Row],[Column15]],1,0)</f>
        <v>1</v>
      </c>
      <c r="CC367" s="19">
        <f ca="1">IF(Table2[[#This Row],[Column28]]&gt;$CD$6,Table2[[#This Row],[Column2]],0)</f>
        <v>34</v>
      </c>
    </row>
    <row r="368" spans="2:81" x14ac:dyDescent="0.35">
      <c r="B368">
        <f t="shared" ca="1" si="97"/>
        <v>1</v>
      </c>
      <c r="C368" t="str">
        <f ca="1">IF(B367=1,"men","women")</f>
        <v>women</v>
      </c>
      <c r="D368">
        <f t="shared" ca="1" si="99"/>
        <v>26</v>
      </c>
      <c r="E368">
        <f t="shared" ca="1" si="100"/>
        <v>2</v>
      </c>
      <c r="F368" t="str">
        <f ca="1">VLOOKUP(E368,$K$4:$L$10,2)</f>
        <v>construction</v>
      </c>
      <c r="G368">
        <f t="shared" ca="1" si="101"/>
        <v>1</v>
      </c>
      <c r="H368" t="str">
        <f ca="1">VLOOKUP(G368,$N$4:$O$9,2)</f>
        <v>high school</v>
      </c>
      <c r="I368">
        <f t="shared" ca="1" si="102"/>
        <v>2</v>
      </c>
      <c r="J368">
        <f t="shared" ca="1" si="98"/>
        <v>3</v>
      </c>
      <c r="Q368">
        <f t="shared" ca="1" si="103"/>
        <v>82178</v>
      </c>
      <c r="R368">
        <f t="shared" ca="1" si="104"/>
        <v>3</v>
      </c>
      <c r="S368" t="str">
        <f ca="1">VLOOKUP(R368,$Y$7:$Z$20,2)</f>
        <v>maharashtra</v>
      </c>
      <c r="T368">
        <f t="shared" ca="1" si="108"/>
        <v>410890</v>
      </c>
      <c r="U368">
        <f t="shared" ca="1" si="105"/>
        <v>252547.94976190879</v>
      </c>
      <c r="V368">
        <f t="shared" ca="1" si="109"/>
        <v>78357.631665089837</v>
      </c>
      <c r="W368">
        <f t="shared" ca="1" si="106"/>
        <v>41749</v>
      </c>
      <c r="X368">
        <f t="shared" ca="1" si="110"/>
        <v>160893.27897889831</v>
      </c>
      <c r="AA368">
        <f t="shared" ca="1" si="111"/>
        <v>14205.981377181954</v>
      </c>
      <c r="AB368">
        <f t="shared" ca="1" si="112"/>
        <v>503453.61304227181</v>
      </c>
      <c r="AC368">
        <f t="shared" ca="1" si="113"/>
        <v>455190.2287408071</v>
      </c>
      <c r="AD368">
        <f t="shared" ca="1" si="114"/>
        <v>48263.384301464714</v>
      </c>
      <c r="AF368" s="7">
        <f ca="1">IF(Table2[[#This Row],[Column1]]="men",1,0)</f>
        <v>0</v>
      </c>
      <c r="AG368" s="8">
        <f ca="1">IF(Table2[[#This Row],[Column1]]="women",1,0)</f>
        <v>1</v>
      </c>
      <c r="AH368" s="8"/>
      <c r="AI368" s="8"/>
      <c r="AJ368" s="9"/>
      <c r="AM368" s="7">
        <f ca="1">IF(Table2[[#This Row],[Column4]]="teaching",1,0)</f>
        <v>0</v>
      </c>
      <c r="AN368" s="8">
        <f ca="1">IF(Table2[[#This Row],[Column4]]="health",1,0)</f>
        <v>0</v>
      </c>
      <c r="AO368" s="8">
        <f ca="1">IF(Table2[[#This Row],[Column4]]="agriculture",1,0)</f>
        <v>0</v>
      </c>
      <c r="AP368" s="8">
        <f ca="1">IF(Table2[[#This Row],[Column4]]="IT",1,0)</f>
        <v>0</v>
      </c>
      <c r="AQ368" s="8">
        <f ca="1">IF(Table2[[#This Row],[Column4]]="construction",1,0)</f>
        <v>1</v>
      </c>
      <c r="AR368" s="8">
        <f ca="1">IF(Table2[[#This Row],[Column4]]="General work",1,0)</f>
        <v>0</v>
      </c>
      <c r="AS368" s="9"/>
      <c r="AU368" s="17">
        <f ca="1">Table2[[#This Row],[Column20]]/Table2[[#This Row],[Column8]]</f>
        <v>26119.210555029946</v>
      </c>
      <c r="AW368" s="19">
        <f ca="1">IF(Table2[[#This Row],[Column27]]&gt;$AX$7,1,0)</f>
        <v>1</v>
      </c>
      <c r="AY368" s="21">
        <f ca="1">Table2[[#This Row],[Column19]]/Table2[[#This Row],[Column18]]</f>
        <v>0.61463639845678597</v>
      </c>
      <c r="AZ368" s="7">
        <f t="shared" ca="1" si="107"/>
        <v>0</v>
      </c>
      <c r="BA368" s="8"/>
      <c r="BB368" s="7">
        <f ca="1">IF(Table2[[#This Row],[Column17]]="bihar",Table2[[#This Row],[Column15]],0)</f>
        <v>0</v>
      </c>
      <c r="BC368" s="8">
        <f ca="1">IF(Table2[[#This Row],[Column17]]="UP",Table2[[#This Row],[Column15]],0)</f>
        <v>0</v>
      </c>
      <c r="BD368" s="8">
        <f ca="1">IF(Table2[[#This Row],[Column17]]="maharashtra",Table2[[#This Row],[Column15]],0)</f>
        <v>82178</v>
      </c>
      <c r="BE368" s="8">
        <f ca="1">IF(Table2[[#This Row],[Column17]]="telangana",Table2[[#This Row],[Column15]],0)</f>
        <v>0</v>
      </c>
      <c r="BF368" s="8">
        <f ca="1">IF(Table2[[#This Row],[Column17]]="delhi",Table2[[#This Row],[Column15]],0)</f>
        <v>0</v>
      </c>
      <c r="BG368" s="8">
        <f ca="1">IF(Table2[[#This Row],[Column17]]="goa",Table2[[#This Row],[Column15]],0)</f>
        <v>0</v>
      </c>
      <c r="BH368" s="8">
        <f ca="1">IF(Table2[[#This Row],[Column17]]="kolkata",Table2[[#This Row],[Column15]],0)</f>
        <v>0</v>
      </c>
      <c r="BI368" s="8">
        <f ca="1">IF(Table2[[#This Row],[Column17]]="patna",Table2[[#This Row],[Column15]],0)</f>
        <v>0</v>
      </c>
      <c r="BJ368" s="8">
        <f ca="1">IF(Table2[[#This Row],[Column17]]="simultala",Table2[[#This Row],[Column15]],0)</f>
        <v>0</v>
      </c>
      <c r="BK368" s="8">
        <f ca="1">IF(Table2[[#This Row],[Column17]]="panji",Table2[[#This Row],[Column15]],0)</f>
        <v>0</v>
      </c>
      <c r="BL368" s="8">
        <f ca="1">IF(Table2[[#This Row],[Column17]]="bangalore",Table2[[#This Row],[Column15]],0)</f>
        <v>0</v>
      </c>
      <c r="BM368" s="8">
        <f ca="1">IF(Table2[[#This Row],[Column17]]="florida",Table2[[#This Row],[Column15]],0)</f>
        <v>0</v>
      </c>
      <c r="BN368" s="8">
        <f ca="1">IF(Table2[[#This Row],[Column17]]="valmikinagar",Table2[[#This Row],[Column15]],0)</f>
        <v>0</v>
      </c>
      <c r="BO368" s="9">
        <f ca="1">IF(Table2[[#This Row],[Column17]]="gopalganj",Table2[[#This Row],[Column15]],0)</f>
        <v>0</v>
      </c>
      <c r="BP368" s="7">
        <f ca="1">IF(Table2[[#This Row],[Column4]]="teaching",Table2[[#This Row],[Column15]],0)</f>
        <v>0</v>
      </c>
      <c r="BQ368" s="8">
        <f ca="1">IF(Table2[[#This Row],[Column4]]="health",Table2[[#This Row],[Column15]],0)</f>
        <v>0</v>
      </c>
      <c r="BR368" s="8">
        <f ca="1">IF(Table2[[#This Row],[Column4]]="agriculture",Table2[[#This Row],[Column15]],0)</f>
        <v>0</v>
      </c>
      <c r="BS368" s="8">
        <f ca="1">IF(Table2[[#This Row],[Column4]]="IT",Table2[[#This Row],[Column15]],0)</f>
        <v>0</v>
      </c>
      <c r="BT368" s="8">
        <f ca="1">IF(Table2[[#This Row],[Column4]]="construction",Table2[[#This Row],[Column15]],0)</f>
        <v>82178</v>
      </c>
      <c r="BU368" s="9">
        <f ca="1">IF(Table2[[#This Row],[Column4]]="General work",Table2[[#This Row],[Column15]],0)</f>
        <v>0</v>
      </c>
      <c r="BV368" s="19">
        <f ca="1">IF(Table2[[#This Row],[Column27]]&gt;Table2[[#This Row],[Column15]],1,0)</f>
        <v>1</v>
      </c>
      <c r="CC368" s="19">
        <f ca="1">IF(Table2[[#This Row],[Column28]]&gt;$CD$6,Table2[[#This Row],[Column2]],0)</f>
        <v>26</v>
      </c>
    </row>
    <row r="369" spans="2:81" x14ac:dyDescent="0.35">
      <c r="B369">
        <f t="shared" ca="1" si="97"/>
        <v>2</v>
      </c>
      <c r="C369" t="str">
        <f ca="1">IF(B368=1,"men","women")</f>
        <v>men</v>
      </c>
      <c r="D369">
        <f t="shared" ca="1" si="99"/>
        <v>34</v>
      </c>
      <c r="E369">
        <f t="shared" ca="1" si="100"/>
        <v>1</v>
      </c>
      <c r="F369" t="str">
        <f ca="1">VLOOKUP(E369,$K$4:$L$10,2)</f>
        <v xml:space="preserve">health </v>
      </c>
      <c r="G369">
        <f t="shared" ca="1" si="101"/>
        <v>2</v>
      </c>
      <c r="H369" t="str">
        <f ca="1">VLOOKUP(G369,$N$4:$O$9,2)</f>
        <v>college</v>
      </c>
      <c r="I369">
        <f t="shared" ca="1" si="102"/>
        <v>2</v>
      </c>
      <c r="J369">
        <f t="shared" ca="1" si="98"/>
        <v>1</v>
      </c>
      <c r="Q369">
        <f t="shared" ca="1" si="103"/>
        <v>25338</v>
      </c>
      <c r="R369">
        <f t="shared" ca="1" si="104"/>
        <v>10</v>
      </c>
      <c r="S369" t="str">
        <f ca="1">VLOOKUP(R369,$Y$7:$Z$20,2)</f>
        <v>panji</v>
      </c>
      <c r="T369">
        <f t="shared" ca="1" si="108"/>
        <v>101352</v>
      </c>
      <c r="U369">
        <f t="shared" ca="1" si="105"/>
        <v>65770.217105588672</v>
      </c>
      <c r="V369">
        <f t="shared" ca="1" si="109"/>
        <v>4690.9142513846518</v>
      </c>
      <c r="W369">
        <f t="shared" ca="1" si="106"/>
        <v>1904</v>
      </c>
      <c r="X369">
        <f t="shared" ca="1" si="110"/>
        <v>1705.6757328131605</v>
      </c>
      <c r="AA369">
        <f t="shared" ca="1" si="111"/>
        <v>28386.046250068088</v>
      </c>
      <c r="AB369">
        <f t="shared" ca="1" si="112"/>
        <v>134428.96050145273</v>
      </c>
      <c r="AC369">
        <f t="shared" ca="1" si="113"/>
        <v>69379.892838401836</v>
      </c>
      <c r="AD369">
        <f t="shared" ca="1" si="114"/>
        <v>65049.067663050897</v>
      </c>
      <c r="AF369" s="7">
        <f ca="1">IF(Table2[[#This Row],[Column1]]="men",1,0)</f>
        <v>1</v>
      </c>
      <c r="AG369" s="8">
        <f ca="1">IF(Table2[[#This Row],[Column1]]="women",1,0)</f>
        <v>0</v>
      </c>
      <c r="AH369" s="8"/>
      <c r="AI369" s="8"/>
      <c r="AJ369" s="9"/>
      <c r="AM369" s="7">
        <f ca="1">IF(Table2[[#This Row],[Column4]]="teaching",1,0)</f>
        <v>0</v>
      </c>
      <c r="AN369" s="8">
        <f ca="1">IF(Table2[[#This Row],[Column4]]="health",1,0)</f>
        <v>0</v>
      </c>
      <c r="AO369" s="8">
        <f ca="1">IF(Table2[[#This Row],[Column4]]="agriculture",1,0)</f>
        <v>0</v>
      </c>
      <c r="AP369" s="8">
        <f ca="1">IF(Table2[[#This Row],[Column4]]="IT",1,0)</f>
        <v>0</v>
      </c>
      <c r="AQ369" s="8">
        <f ca="1">IF(Table2[[#This Row],[Column4]]="construction",1,0)</f>
        <v>0</v>
      </c>
      <c r="AR369" s="8">
        <f ca="1">IF(Table2[[#This Row],[Column4]]="General work",1,0)</f>
        <v>0</v>
      </c>
      <c r="AS369" s="9"/>
      <c r="AU369" s="17">
        <f ca="1">Table2[[#This Row],[Column20]]/Table2[[#This Row],[Column8]]</f>
        <v>4690.9142513846518</v>
      </c>
      <c r="AW369" s="19">
        <f ca="1">IF(Table2[[#This Row],[Column27]]&gt;$AX$7,1,0)</f>
        <v>0</v>
      </c>
      <c r="AY369" s="21">
        <f ca="1">Table2[[#This Row],[Column19]]/Table2[[#This Row],[Column18]]</f>
        <v>0.64892865563174551</v>
      </c>
      <c r="AZ369" s="7">
        <f t="shared" ca="1" si="107"/>
        <v>0</v>
      </c>
      <c r="BA369" s="8"/>
      <c r="BB369" s="7">
        <f ca="1">IF(Table2[[#This Row],[Column17]]="bihar",Table2[[#This Row],[Column15]],0)</f>
        <v>0</v>
      </c>
      <c r="BC369" s="8">
        <f ca="1">IF(Table2[[#This Row],[Column17]]="UP",Table2[[#This Row],[Column15]],0)</f>
        <v>0</v>
      </c>
      <c r="BD369" s="8">
        <f ca="1">IF(Table2[[#This Row],[Column17]]="maharashtra",Table2[[#This Row],[Column15]],0)</f>
        <v>0</v>
      </c>
      <c r="BE369" s="8">
        <f ca="1">IF(Table2[[#This Row],[Column17]]="telangana",Table2[[#This Row],[Column15]],0)</f>
        <v>0</v>
      </c>
      <c r="BF369" s="8">
        <f ca="1">IF(Table2[[#This Row],[Column17]]="delhi",Table2[[#This Row],[Column15]],0)</f>
        <v>0</v>
      </c>
      <c r="BG369" s="8">
        <f ca="1">IF(Table2[[#This Row],[Column17]]="goa",Table2[[#This Row],[Column15]],0)</f>
        <v>0</v>
      </c>
      <c r="BH369" s="8">
        <f ca="1">IF(Table2[[#This Row],[Column17]]="kolkata",Table2[[#This Row],[Column15]],0)</f>
        <v>0</v>
      </c>
      <c r="BI369" s="8">
        <f ca="1">IF(Table2[[#This Row],[Column17]]="patna",Table2[[#This Row],[Column15]],0)</f>
        <v>0</v>
      </c>
      <c r="BJ369" s="8">
        <f ca="1">IF(Table2[[#This Row],[Column17]]="simultala",Table2[[#This Row],[Column15]],0)</f>
        <v>0</v>
      </c>
      <c r="BK369" s="8">
        <f ca="1">IF(Table2[[#This Row],[Column17]]="panji",Table2[[#This Row],[Column15]],0)</f>
        <v>25338</v>
      </c>
      <c r="BL369" s="8">
        <f ca="1">IF(Table2[[#This Row],[Column17]]="bangalore",Table2[[#This Row],[Column15]],0)</f>
        <v>0</v>
      </c>
      <c r="BM369" s="8">
        <f ca="1">IF(Table2[[#This Row],[Column17]]="florida",Table2[[#This Row],[Column15]],0)</f>
        <v>0</v>
      </c>
      <c r="BN369" s="8">
        <f ca="1">IF(Table2[[#This Row],[Column17]]="valmikinagar",Table2[[#This Row],[Column15]],0)</f>
        <v>0</v>
      </c>
      <c r="BO369" s="9">
        <f ca="1">IF(Table2[[#This Row],[Column17]]="gopalganj",Table2[[#This Row],[Column15]],0)</f>
        <v>0</v>
      </c>
      <c r="BP369" s="7">
        <f ca="1">IF(Table2[[#This Row],[Column4]]="teaching",Table2[[#This Row],[Column15]],0)</f>
        <v>0</v>
      </c>
      <c r="BQ369" s="8">
        <f ca="1">IF(Table2[[#This Row],[Column4]]="health",Table2[[#This Row],[Column15]],0)</f>
        <v>0</v>
      </c>
      <c r="BR369" s="8">
        <f ca="1">IF(Table2[[#This Row],[Column4]]="agriculture",Table2[[#This Row],[Column15]],0)</f>
        <v>0</v>
      </c>
      <c r="BS369" s="8">
        <f ca="1">IF(Table2[[#This Row],[Column4]]="IT",Table2[[#This Row],[Column15]],0)</f>
        <v>0</v>
      </c>
      <c r="BT369" s="8">
        <f ca="1">IF(Table2[[#This Row],[Column4]]="construction",Table2[[#This Row],[Column15]],0)</f>
        <v>0</v>
      </c>
      <c r="BU369" s="9">
        <f ca="1">IF(Table2[[#This Row],[Column4]]="General work",Table2[[#This Row],[Column15]],0)</f>
        <v>0</v>
      </c>
      <c r="BV369" s="19">
        <f ca="1">IF(Table2[[#This Row],[Column27]]&gt;Table2[[#This Row],[Column15]],1,0)</f>
        <v>1</v>
      </c>
      <c r="CC369" s="19">
        <f ca="1">IF(Table2[[#This Row],[Column28]]&gt;$CD$6,Table2[[#This Row],[Column2]],0)</f>
        <v>34</v>
      </c>
    </row>
    <row r="370" spans="2:81" x14ac:dyDescent="0.35">
      <c r="B370">
        <f t="shared" ca="1" si="97"/>
        <v>1</v>
      </c>
      <c r="C370" t="str">
        <f ca="1">IF(B369=1,"men","women")</f>
        <v>women</v>
      </c>
      <c r="D370">
        <f t="shared" ca="1" si="99"/>
        <v>35</v>
      </c>
      <c r="E370">
        <f t="shared" ca="1" si="100"/>
        <v>1</v>
      </c>
      <c r="F370" t="str">
        <f ca="1">VLOOKUP(E370,$K$4:$L$10,2)</f>
        <v xml:space="preserve">health </v>
      </c>
      <c r="G370">
        <f t="shared" ca="1" si="101"/>
        <v>5</v>
      </c>
      <c r="H370" t="str">
        <f ca="1">VLOOKUP(G370,$N$4:$O$9,2)</f>
        <v>other</v>
      </c>
      <c r="I370">
        <f t="shared" ca="1" si="102"/>
        <v>4</v>
      </c>
      <c r="J370">
        <f t="shared" ca="1" si="98"/>
        <v>1</v>
      </c>
      <c r="Q370">
        <f t="shared" ca="1" si="103"/>
        <v>64374</v>
      </c>
      <c r="R370">
        <f t="shared" ca="1" si="104"/>
        <v>7</v>
      </c>
      <c r="S370" t="str">
        <f ca="1">VLOOKUP(R370,$Y$7:$Z$20,2)</f>
        <v>kolkata</v>
      </c>
      <c r="T370">
        <f t="shared" ca="1" si="108"/>
        <v>386244</v>
      </c>
      <c r="U370">
        <f t="shared" ca="1" si="105"/>
        <v>137840.0480521406</v>
      </c>
      <c r="V370">
        <f t="shared" ca="1" si="109"/>
        <v>62220.94594581041</v>
      </c>
      <c r="W370">
        <f t="shared" ca="1" si="106"/>
        <v>50285</v>
      </c>
      <c r="X370">
        <f t="shared" ca="1" si="110"/>
        <v>65454.010184932864</v>
      </c>
      <c r="AA370">
        <f t="shared" ca="1" si="111"/>
        <v>68959.195990852662</v>
      </c>
      <c r="AB370">
        <f t="shared" ca="1" si="112"/>
        <v>517424.14193666307</v>
      </c>
      <c r="AC370">
        <f t="shared" ca="1" si="113"/>
        <v>253579.05823707348</v>
      </c>
      <c r="AD370">
        <f t="shared" ca="1" si="114"/>
        <v>263845.0836995896</v>
      </c>
      <c r="AF370" s="7">
        <f ca="1">IF(Table2[[#This Row],[Column1]]="men",1,0)</f>
        <v>0</v>
      </c>
      <c r="AG370" s="8">
        <f ca="1">IF(Table2[[#This Row],[Column1]]="women",1,0)</f>
        <v>1</v>
      </c>
      <c r="AH370" s="8"/>
      <c r="AI370" s="8"/>
      <c r="AJ370" s="9"/>
      <c r="AM370" s="7">
        <f ca="1">IF(Table2[[#This Row],[Column4]]="teaching",1,0)</f>
        <v>0</v>
      </c>
      <c r="AN370" s="8">
        <f ca="1">IF(Table2[[#This Row],[Column4]]="health",1,0)</f>
        <v>0</v>
      </c>
      <c r="AO370" s="8">
        <f ca="1">IF(Table2[[#This Row],[Column4]]="agriculture",1,0)</f>
        <v>0</v>
      </c>
      <c r="AP370" s="8">
        <f ca="1">IF(Table2[[#This Row],[Column4]]="IT",1,0)</f>
        <v>0</v>
      </c>
      <c r="AQ370" s="8">
        <f ca="1">IF(Table2[[#This Row],[Column4]]="construction",1,0)</f>
        <v>0</v>
      </c>
      <c r="AR370" s="8">
        <f ca="1">IF(Table2[[#This Row],[Column4]]="General work",1,0)</f>
        <v>0</v>
      </c>
      <c r="AS370" s="9"/>
      <c r="AU370" s="17">
        <f ca="1">Table2[[#This Row],[Column20]]/Table2[[#This Row],[Column8]]</f>
        <v>62220.94594581041</v>
      </c>
      <c r="AW370" s="19">
        <f ca="1">IF(Table2[[#This Row],[Column27]]&gt;$AX$7,1,0)</f>
        <v>1</v>
      </c>
      <c r="AY370" s="21">
        <f ca="1">Table2[[#This Row],[Column19]]/Table2[[#This Row],[Column18]]</f>
        <v>0.35687298198066664</v>
      </c>
      <c r="AZ370" s="7">
        <f t="shared" ca="1" si="107"/>
        <v>0</v>
      </c>
      <c r="BA370" s="8"/>
      <c r="BB370" s="7">
        <f ca="1">IF(Table2[[#This Row],[Column17]]="bihar",Table2[[#This Row],[Column15]],0)</f>
        <v>0</v>
      </c>
      <c r="BC370" s="8">
        <f ca="1">IF(Table2[[#This Row],[Column17]]="UP",Table2[[#This Row],[Column15]],0)</f>
        <v>0</v>
      </c>
      <c r="BD370" s="8">
        <f ca="1">IF(Table2[[#This Row],[Column17]]="maharashtra",Table2[[#This Row],[Column15]],0)</f>
        <v>0</v>
      </c>
      <c r="BE370" s="8">
        <f ca="1">IF(Table2[[#This Row],[Column17]]="telangana",Table2[[#This Row],[Column15]],0)</f>
        <v>0</v>
      </c>
      <c r="BF370" s="8">
        <f ca="1">IF(Table2[[#This Row],[Column17]]="delhi",Table2[[#This Row],[Column15]],0)</f>
        <v>0</v>
      </c>
      <c r="BG370" s="8">
        <f ca="1">IF(Table2[[#This Row],[Column17]]="goa",Table2[[#This Row],[Column15]],0)</f>
        <v>0</v>
      </c>
      <c r="BH370" s="8">
        <f ca="1">IF(Table2[[#This Row],[Column17]]="kolkata",Table2[[#This Row],[Column15]],0)</f>
        <v>64374</v>
      </c>
      <c r="BI370" s="8">
        <f ca="1">IF(Table2[[#This Row],[Column17]]="patna",Table2[[#This Row],[Column15]],0)</f>
        <v>0</v>
      </c>
      <c r="BJ370" s="8">
        <f ca="1">IF(Table2[[#This Row],[Column17]]="simultala",Table2[[#This Row],[Column15]],0)</f>
        <v>0</v>
      </c>
      <c r="BK370" s="8">
        <f ca="1">IF(Table2[[#This Row],[Column17]]="panji",Table2[[#This Row],[Column15]],0)</f>
        <v>0</v>
      </c>
      <c r="BL370" s="8">
        <f ca="1">IF(Table2[[#This Row],[Column17]]="bangalore",Table2[[#This Row],[Column15]],0)</f>
        <v>0</v>
      </c>
      <c r="BM370" s="8">
        <f ca="1">IF(Table2[[#This Row],[Column17]]="florida",Table2[[#This Row],[Column15]],0)</f>
        <v>0</v>
      </c>
      <c r="BN370" s="8">
        <f ca="1">IF(Table2[[#This Row],[Column17]]="valmikinagar",Table2[[#This Row],[Column15]],0)</f>
        <v>0</v>
      </c>
      <c r="BO370" s="9">
        <f ca="1">IF(Table2[[#This Row],[Column17]]="gopalganj",Table2[[#This Row],[Column15]],0)</f>
        <v>0</v>
      </c>
      <c r="BP370" s="7">
        <f ca="1">IF(Table2[[#This Row],[Column4]]="teaching",Table2[[#This Row],[Column15]],0)</f>
        <v>0</v>
      </c>
      <c r="BQ370" s="8">
        <f ca="1">IF(Table2[[#This Row],[Column4]]="health",Table2[[#This Row],[Column15]],0)</f>
        <v>0</v>
      </c>
      <c r="BR370" s="8">
        <f ca="1">IF(Table2[[#This Row],[Column4]]="agriculture",Table2[[#This Row],[Column15]],0)</f>
        <v>0</v>
      </c>
      <c r="BS370" s="8">
        <f ca="1">IF(Table2[[#This Row],[Column4]]="IT",Table2[[#This Row],[Column15]],0)</f>
        <v>0</v>
      </c>
      <c r="BT370" s="8">
        <f ca="1">IF(Table2[[#This Row],[Column4]]="construction",Table2[[#This Row],[Column15]],0)</f>
        <v>0</v>
      </c>
      <c r="BU370" s="9">
        <f ca="1">IF(Table2[[#This Row],[Column4]]="General work",Table2[[#This Row],[Column15]],0)</f>
        <v>0</v>
      </c>
      <c r="BV370" s="19">
        <f ca="1">IF(Table2[[#This Row],[Column27]]&gt;Table2[[#This Row],[Column15]],1,0)</f>
        <v>1</v>
      </c>
      <c r="CC370" s="19">
        <f ca="1">IF(Table2[[#This Row],[Column28]]&gt;$CD$6,Table2[[#This Row],[Column2]],0)</f>
        <v>35</v>
      </c>
    </row>
    <row r="371" spans="2:81" x14ac:dyDescent="0.35">
      <c r="B371">
        <f t="shared" ca="1" si="97"/>
        <v>2</v>
      </c>
      <c r="C371" t="str">
        <f ca="1">IF(B370=1,"men","women")</f>
        <v>men</v>
      </c>
      <c r="D371">
        <f t="shared" ca="1" si="99"/>
        <v>42</v>
      </c>
      <c r="E371">
        <f t="shared" ca="1" si="100"/>
        <v>2</v>
      </c>
      <c r="F371" t="str">
        <f ca="1">VLOOKUP(E371,$K$4:$L$10,2)</f>
        <v>construction</v>
      </c>
      <c r="G371">
        <f t="shared" ca="1" si="101"/>
        <v>5</v>
      </c>
      <c r="H371" t="str">
        <f ca="1">VLOOKUP(G371,$N$4:$O$9,2)</f>
        <v>other</v>
      </c>
      <c r="I371">
        <f t="shared" ca="1" si="102"/>
        <v>0</v>
      </c>
      <c r="J371">
        <f t="shared" ca="1" si="98"/>
        <v>1</v>
      </c>
      <c r="Q371">
        <f t="shared" ca="1" si="103"/>
        <v>40772</v>
      </c>
      <c r="R371">
        <f t="shared" ca="1" si="104"/>
        <v>5</v>
      </c>
      <c r="S371" t="str">
        <f ca="1">VLOOKUP(R371,$Y$7:$Z$20,2)</f>
        <v>delhi</v>
      </c>
      <c r="T371">
        <f t="shared" ca="1" si="108"/>
        <v>203860</v>
      </c>
      <c r="U371">
        <f t="shared" ca="1" si="105"/>
        <v>107856.32482480226</v>
      </c>
      <c r="V371">
        <f t="shared" ca="1" si="109"/>
        <v>10844.707371704848</v>
      </c>
      <c r="W371">
        <f t="shared" ca="1" si="106"/>
        <v>2552</v>
      </c>
      <c r="X371">
        <f t="shared" ca="1" si="110"/>
        <v>390.97215730164271</v>
      </c>
      <c r="AA371">
        <f t="shared" ca="1" si="111"/>
        <v>31020.579850375478</v>
      </c>
      <c r="AB371">
        <f t="shared" ca="1" si="112"/>
        <v>245725.28722208034</v>
      </c>
      <c r="AC371">
        <f t="shared" ca="1" si="113"/>
        <v>110799.2969821039</v>
      </c>
      <c r="AD371">
        <f t="shared" ca="1" si="114"/>
        <v>134925.99023997644</v>
      </c>
      <c r="AF371" s="7">
        <f ca="1">IF(Table2[[#This Row],[Column1]]="men",1,0)</f>
        <v>1</v>
      </c>
      <c r="AG371" s="8">
        <f ca="1">IF(Table2[[#This Row],[Column1]]="women",1,0)</f>
        <v>0</v>
      </c>
      <c r="AH371" s="8"/>
      <c r="AI371" s="8"/>
      <c r="AJ371" s="9"/>
      <c r="AM371" s="7">
        <f ca="1">IF(Table2[[#This Row],[Column4]]="teaching",1,0)</f>
        <v>0</v>
      </c>
      <c r="AN371" s="8">
        <f ca="1">IF(Table2[[#This Row],[Column4]]="health",1,0)</f>
        <v>0</v>
      </c>
      <c r="AO371" s="8">
        <f ca="1">IF(Table2[[#This Row],[Column4]]="agriculture",1,0)</f>
        <v>0</v>
      </c>
      <c r="AP371" s="8">
        <f ca="1">IF(Table2[[#This Row],[Column4]]="IT",1,0)</f>
        <v>0</v>
      </c>
      <c r="AQ371" s="8">
        <f ca="1">IF(Table2[[#This Row],[Column4]]="construction",1,0)</f>
        <v>1</v>
      </c>
      <c r="AR371" s="8">
        <f ca="1">IF(Table2[[#This Row],[Column4]]="General work",1,0)</f>
        <v>0</v>
      </c>
      <c r="AS371" s="9"/>
      <c r="AU371" s="17">
        <f ca="1">Table2[[#This Row],[Column20]]/Table2[[#This Row],[Column8]]</f>
        <v>10844.707371704848</v>
      </c>
      <c r="AW371" s="19">
        <f ca="1">IF(Table2[[#This Row],[Column27]]&gt;$AX$7,1,0)</f>
        <v>1</v>
      </c>
      <c r="AY371" s="21">
        <f ca="1">Table2[[#This Row],[Column19]]/Table2[[#This Row],[Column18]]</f>
        <v>0.52907056227215865</v>
      </c>
      <c r="AZ371" s="7">
        <f t="shared" ca="1" si="107"/>
        <v>0</v>
      </c>
      <c r="BA371" s="8"/>
      <c r="BB371" s="7">
        <f ca="1">IF(Table2[[#This Row],[Column17]]="bihar",Table2[[#This Row],[Column15]],0)</f>
        <v>0</v>
      </c>
      <c r="BC371" s="8">
        <f ca="1">IF(Table2[[#This Row],[Column17]]="UP",Table2[[#This Row],[Column15]],0)</f>
        <v>0</v>
      </c>
      <c r="BD371" s="8">
        <f ca="1">IF(Table2[[#This Row],[Column17]]="maharashtra",Table2[[#This Row],[Column15]],0)</f>
        <v>0</v>
      </c>
      <c r="BE371" s="8">
        <f ca="1">IF(Table2[[#This Row],[Column17]]="telangana",Table2[[#This Row],[Column15]],0)</f>
        <v>0</v>
      </c>
      <c r="BF371" s="8">
        <f ca="1">IF(Table2[[#This Row],[Column17]]="delhi",Table2[[#This Row],[Column15]],0)</f>
        <v>40772</v>
      </c>
      <c r="BG371" s="8">
        <f ca="1">IF(Table2[[#This Row],[Column17]]="goa",Table2[[#This Row],[Column15]],0)</f>
        <v>0</v>
      </c>
      <c r="BH371" s="8">
        <f ca="1">IF(Table2[[#This Row],[Column17]]="kolkata",Table2[[#This Row],[Column15]],0)</f>
        <v>0</v>
      </c>
      <c r="BI371" s="8">
        <f ca="1">IF(Table2[[#This Row],[Column17]]="patna",Table2[[#This Row],[Column15]],0)</f>
        <v>0</v>
      </c>
      <c r="BJ371" s="8">
        <f ca="1">IF(Table2[[#This Row],[Column17]]="simultala",Table2[[#This Row],[Column15]],0)</f>
        <v>0</v>
      </c>
      <c r="BK371" s="8">
        <f ca="1">IF(Table2[[#This Row],[Column17]]="panji",Table2[[#This Row],[Column15]],0)</f>
        <v>0</v>
      </c>
      <c r="BL371" s="8">
        <f ca="1">IF(Table2[[#This Row],[Column17]]="bangalore",Table2[[#This Row],[Column15]],0)</f>
        <v>0</v>
      </c>
      <c r="BM371" s="8">
        <f ca="1">IF(Table2[[#This Row],[Column17]]="florida",Table2[[#This Row],[Column15]],0)</f>
        <v>0</v>
      </c>
      <c r="BN371" s="8">
        <f ca="1">IF(Table2[[#This Row],[Column17]]="valmikinagar",Table2[[#This Row],[Column15]],0)</f>
        <v>0</v>
      </c>
      <c r="BO371" s="9">
        <f ca="1">IF(Table2[[#This Row],[Column17]]="gopalganj",Table2[[#This Row],[Column15]],0)</f>
        <v>0</v>
      </c>
      <c r="BP371" s="7">
        <f ca="1">IF(Table2[[#This Row],[Column4]]="teaching",Table2[[#This Row],[Column15]],0)</f>
        <v>0</v>
      </c>
      <c r="BQ371" s="8">
        <f ca="1">IF(Table2[[#This Row],[Column4]]="health",Table2[[#This Row],[Column15]],0)</f>
        <v>0</v>
      </c>
      <c r="BR371" s="8">
        <f ca="1">IF(Table2[[#This Row],[Column4]]="agriculture",Table2[[#This Row],[Column15]],0)</f>
        <v>0</v>
      </c>
      <c r="BS371" s="8">
        <f ca="1">IF(Table2[[#This Row],[Column4]]="IT",Table2[[#This Row],[Column15]],0)</f>
        <v>0</v>
      </c>
      <c r="BT371" s="8">
        <f ca="1">IF(Table2[[#This Row],[Column4]]="construction",Table2[[#This Row],[Column15]],0)</f>
        <v>40772</v>
      </c>
      <c r="BU371" s="9">
        <f ca="1">IF(Table2[[#This Row],[Column4]]="General work",Table2[[#This Row],[Column15]],0)</f>
        <v>0</v>
      </c>
      <c r="BV371" s="19">
        <f ca="1">IF(Table2[[#This Row],[Column27]]&gt;Table2[[#This Row],[Column15]],1,0)</f>
        <v>1</v>
      </c>
      <c r="CC371" s="19">
        <f ca="1">IF(Table2[[#This Row],[Column28]]&gt;$CD$6,Table2[[#This Row],[Column2]],0)</f>
        <v>42</v>
      </c>
    </row>
    <row r="372" spans="2:81" x14ac:dyDescent="0.35">
      <c r="B372">
        <f t="shared" ca="1" si="97"/>
        <v>2</v>
      </c>
      <c r="C372" t="str">
        <f ca="1">IF(B371=1,"men","women")</f>
        <v>women</v>
      </c>
      <c r="D372">
        <f t="shared" ca="1" si="99"/>
        <v>33</v>
      </c>
      <c r="E372">
        <f t="shared" ca="1" si="100"/>
        <v>6</v>
      </c>
      <c r="F372" t="str">
        <f ca="1">VLOOKUP(E372,$K$4:$L$10,2)</f>
        <v>agriculture</v>
      </c>
      <c r="G372">
        <f t="shared" ca="1" si="101"/>
        <v>1</v>
      </c>
      <c r="H372" t="str">
        <f ca="1">VLOOKUP(G372,$N$4:$O$9,2)</f>
        <v>high school</v>
      </c>
      <c r="I372">
        <f t="shared" ca="1" si="102"/>
        <v>3</v>
      </c>
      <c r="J372">
        <f t="shared" ca="1" si="98"/>
        <v>1</v>
      </c>
      <c r="Q372">
        <f t="shared" ca="1" si="103"/>
        <v>87607</v>
      </c>
      <c r="R372">
        <f t="shared" ca="1" si="104"/>
        <v>6</v>
      </c>
      <c r="S372" t="str">
        <f ca="1">VLOOKUP(R372,$Y$7:$Z$20,2)</f>
        <v>goa</v>
      </c>
      <c r="T372">
        <f t="shared" ca="1" si="108"/>
        <v>438035</v>
      </c>
      <c r="U372">
        <f t="shared" ca="1" si="105"/>
        <v>230423.00207516237</v>
      </c>
      <c r="V372">
        <f t="shared" ca="1" si="109"/>
        <v>56248.179919717768</v>
      </c>
      <c r="W372">
        <f t="shared" ca="1" si="106"/>
        <v>35060</v>
      </c>
      <c r="X372">
        <f t="shared" ca="1" si="110"/>
        <v>165264.63151394407</v>
      </c>
      <c r="AA372">
        <f t="shared" ca="1" si="111"/>
        <v>114022.63882464857</v>
      </c>
      <c r="AB372">
        <f t="shared" ca="1" si="112"/>
        <v>608305.81874436629</v>
      </c>
      <c r="AC372">
        <f t="shared" ca="1" si="113"/>
        <v>430747.63358910644</v>
      </c>
      <c r="AD372">
        <f t="shared" ca="1" si="114"/>
        <v>177558.18515525985</v>
      </c>
      <c r="AF372" s="7">
        <f ca="1">IF(Table2[[#This Row],[Column1]]="men",1,0)</f>
        <v>0</v>
      </c>
      <c r="AG372" s="8">
        <f ca="1">IF(Table2[[#This Row],[Column1]]="women",1,0)</f>
        <v>1</v>
      </c>
      <c r="AH372" s="8"/>
      <c r="AI372" s="8"/>
      <c r="AJ372" s="9"/>
      <c r="AM372" s="7">
        <f ca="1">IF(Table2[[#This Row],[Column4]]="teaching",1,0)</f>
        <v>0</v>
      </c>
      <c r="AN372" s="8">
        <f ca="1">IF(Table2[[#This Row],[Column4]]="health",1,0)</f>
        <v>0</v>
      </c>
      <c r="AO372" s="8">
        <f ca="1">IF(Table2[[#This Row],[Column4]]="agriculture",1,0)</f>
        <v>1</v>
      </c>
      <c r="AP372" s="8">
        <f ca="1">IF(Table2[[#This Row],[Column4]]="IT",1,0)</f>
        <v>0</v>
      </c>
      <c r="AQ372" s="8">
        <f ca="1">IF(Table2[[#This Row],[Column4]]="construction",1,0)</f>
        <v>0</v>
      </c>
      <c r="AR372" s="8">
        <f ca="1">IF(Table2[[#This Row],[Column4]]="General work",1,0)</f>
        <v>0</v>
      </c>
      <c r="AS372" s="9"/>
      <c r="AU372" s="17">
        <f ca="1">Table2[[#This Row],[Column20]]/Table2[[#This Row],[Column8]]</f>
        <v>56248.179919717768</v>
      </c>
      <c r="AW372" s="19">
        <f ca="1">IF(Table2[[#This Row],[Column27]]&gt;$AX$7,1,0)</f>
        <v>1</v>
      </c>
      <c r="AY372" s="21">
        <f ca="1">Table2[[#This Row],[Column19]]/Table2[[#This Row],[Column18]]</f>
        <v>0.52603787842332772</v>
      </c>
      <c r="AZ372" s="7">
        <f t="shared" ca="1" si="107"/>
        <v>0</v>
      </c>
      <c r="BA372" s="8"/>
      <c r="BB372" s="7">
        <f ca="1">IF(Table2[[#This Row],[Column17]]="bihar",Table2[[#This Row],[Column15]],0)</f>
        <v>0</v>
      </c>
      <c r="BC372" s="8">
        <f ca="1">IF(Table2[[#This Row],[Column17]]="UP",Table2[[#This Row],[Column15]],0)</f>
        <v>0</v>
      </c>
      <c r="BD372" s="8">
        <f ca="1">IF(Table2[[#This Row],[Column17]]="maharashtra",Table2[[#This Row],[Column15]],0)</f>
        <v>0</v>
      </c>
      <c r="BE372" s="8">
        <f ca="1">IF(Table2[[#This Row],[Column17]]="telangana",Table2[[#This Row],[Column15]],0)</f>
        <v>0</v>
      </c>
      <c r="BF372" s="8">
        <f ca="1">IF(Table2[[#This Row],[Column17]]="delhi",Table2[[#This Row],[Column15]],0)</f>
        <v>0</v>
      </c>
      <c r="BG372" s="8">
        <f ca="1">IF(Table2[[#This Row],[Column17]]="goa",Table2[[#This Row],[Column15]],0)</f>
        <v>87607</v>
      </c>
      <c r="BH372" s="8">
        <f ca="1">IF(Table2[[#This Row],[Column17]]="kolkata",Table2[[#This Row],[Column15]],0)</f>
        <v>0</v>
      </c>
      <c r="BI372" s="8">
        <f ca="1">IF(Table2[[#This Row],[Column17]]="patna",Table2[[#This Row],[Column15]],0)</f>
        <v>0</v>
      </c>
      <c r="BJ372" s="8">
        <f ca="1">IF(Table2[[#This Row],[Column17]]="simultala",Table2[[#This Row],[Column15]],0)</f>
        <v>0</v>
      </c>
      <c r="BK372" s="8">
        <f ca="1">IF(Table2[[#This Row],[Column17]]="panji",Table2[[#This Row],[Column15]],0)</f>
        <v>0</v>
      </c>
      <c r="BL372" s="8">
        <f ca="1">IF(Table2[[#This Row],[Column17]]="bangalore",Table2[[#This Row],[Column15]],0)</f>
        <v>0</v>
      </c>
      <c r="BM372" s="8">
        <f ca="1">IF(Table2[[#This Row],[Column17]]="florida",Table2[[#This Row],[Column15]],0)</f>
        <v>0</v>
      </c>
      <c r="BN372" s="8">
        <f ca="1">IF(Table2[[#This Row],[Column17]]="valmikinagar",Table2[[#This Row],[Column15]],0)</f>
        <v>0</v>
      </c>
      <c r="BO372" s="9">
        <f ca="1">IF(Table2[[#This Row],[Column17]]="gopalganj",Table2[[#This Row],[Column15]],0)</f>
        <v>0</v>
      </c>
      <c r="BP372" s="7">
        <f ca="1">IF(Table2[[#This Row],[Column4]]="teaching",Table2[[#This Row],[Column15]],0)</f>
        <v>0</v>
      </c>
      <c r="BQ372" s="8">
        <f ca="1">IF(Table2[[#This Row],[Column4]]="health",Table2[[#This Row],[Column15]],0)</f>
        <v>0</v>
      </c>
      <c r="BR372" s="8">
        <f ca="1">IF(Table2[[#This Row],[Column4]]="agriculture",Table2[[#This Row],[Column15]],0)</f>
        <v>87607</v>
      </c>
      <c r="BS372" s="8">
        <f ca="1">IF(Table2[[#This Row],[Column4]]="IT",Table2[[#This Row],[Column15]],0)</f>
        <v>0</v>
      </c>
      <c r="BT372" s="8">
        <f ca="1">IF(Table2[[#This Row],[Column4]]="construction",Table2[[#This Row],[Column15]],0)</f>
        <v>0</v>
      </c>
      <c r="BU372" s="9">
        <f ca="1">IF(Table2[[#This Row],[Column4]]="General work",Table2[[#This Row],[Column15]],0)</f>
        <v>0</v>
      </c>
      <c r="BV372" s="19">
        <f ca="1">IF(Table2[[#This Row],[Column27]]&gt;Table2[[#This Row],[Column15]],1,0)</f>
        <v>1</v>
      </c>
      <c r="CC372" s="19">
        <f ca="1">IF(Table2[[#This Row],[Column28]]&gt;$CD$6,Table2[[#This Row],[Column2]],0)</f>
        <v>33</v>
      </c>
    </row>
    <row r="373" spans="2:81" x14ac:dyDescent="0.35">
      <c r="B373">
        <f t="shared" ca="1" si="97"/>
        <v>2</v>
      </c>
      <c r="C373" t="str">
        <f ca="1">IF(B372=1,"men","women")</f>
        <v>women</v>
      </c>
      <c r="D373">
        <f t="shared" ca="1" si="99"/>
        <v>39</v>
      </c>
      <c r="E373">
        <f t="shared" ca="1" si="100"/>
        <v>6</v>
      </c>
      <c r="F373" t="str">
        <f ca="1">VLOOKUP(E373,$K$4:$L$10,2)</f>
        <v>agriculture</v>
      </c>
      <c r="G373">
        <f t="shared" ca="1" si="101"/>
        <v>4</v>
      </c>
      <c r="H373" t="str">
        <f ca="1">VLOOKUP(G373,$N$4:$O$9,2)</f>
        <v>technical</v>
      </c>
      <c r="I373">
        <f t="shared" ca="1" si="102"/>
        <v>4</v>
      </c>
      <c r="J373">
        <f t="shared" ca="1" si="98"/>
        <v>3</v>
      </c>
      <c r="Q373">
        <f t="shared" ca="1" si="103"/>
        <v>46557</v>
      </c>
      <c r="R373">
        <f t="shared" ca="1" si="104"/>
        <v>9</v>
      </c>
      <c r="S373" t="str">
        <f ca="1">VLOOKUP(R373,$Y$7:$Z$20,2)</f>
        <v>simultala</v>
      </c>
      <c r="T373">
        <f t="shared" ca="1" si="108"/>
        <v>232785</v>
      </c>
      <c r="U373">
        <f t="shared" ca="1" si="105"/>
        <v>35042.410714294507</v>
      </c>
      <c r="V373">
        <f t="shared" ca="1" si="109"/>
        <v>20976.213317305097</v>
      </c>
      <c r="W373">
        <f t="shared" ca="1" si="106"/>
        <v>19277</v>
      </c>
      <c r="X373">
        <f t="shared" ca="1" si="110"/>
        <v>90835.925075606021</v>
      </c>
      <c r="AA373">
        <f t="shared" ca="1" si="111"/>
        <v>48697.371513587481</v>
      </c>
      <c r="AB373">
        <f t="shared" ca="1" si="112"/>
        <v>302458.58483089256</v>
      </c>
      <c r="AC373">
        <f t="shared" ca="1" si="113"/>
        <v>145155.33578990054</v>
      </c>
      <c r="AD373">
        <f t="shared" ca="1" si="114"/>
        <v>157303.24904099203</v>
      </c>
      <c r="AF373" s="7">
        <f ca="1">IF(Table2[[#This Row],[Column1]]="men",1,0)</f>
        <v>0</v>
      </c>
      <c r="AG373" s="8">
        <f ca="1">IF(Table2[[#This Row],[Column1]]="women",1,0)</f>
        <v>1</v>
      </c>
      <c r="AH373" s="8"/>
      <c r="AI373" s="8"/>
      <c r="AJ373" s="9"/>
      <c r="AM373" s="7">
        <f ca="1">IF(Table2[[#This Row],[Column4]]="teaching",1,0)</f>
        <v>0</v>
      </c>
      <c r="AN373" s="8">
        <f ca="1">IF(Table2[[#This Row],[Column4]]="health",1,0)</f>
        <v>0</v>
      </c>
      <c r="AO373" s="8">
        <f ca="1">IF(Table2[[#This Row],[Column4]]="agriculture",1,0)</f>
        <v>1</v>
      </c>
      <c r="AP373" s="8">
        <f ca="1">IF(Table2[[#This Row],[Column4]]="IT",1,0)</f>
        <v>0</v>
      </c>
      <c r="AQ373" s="8">
        <f ca="1">IF(Table2[[#This Row],[Column4]]="construction",1,0)</f>
        <v>0</v>
      </c>
      <c r="AR373" s="8">
        <f ca="1">IF(Table2[[#This Row],[Column4]]="General work",1,0)</f>
        <v>0</v>
      </c>
      <c r="AS373" s="9"/>
      <c r="AU373" s="17">
        <f ca="1">Table2[[#This Row],[Column20]]/Table2[[#This Row],[Column8]]</f>
        <v>6992.0711057683657</v>
      </c>
      <c r="AW373" s="19">
        <f ca="1">IF(Table2[[#This Row],[Column27]]&gt;$AX$7,1,0)</f>
        <v>1</v>
      </c>
      <c r="AY373" s="21">
        <f ca="1">Table2[[#This Row],[Column19]]/Table2[[#This Row],[Column18]]</f>
        <v>0.15053551867300086</v>
      </c>
      <c r="AZ373" s="7">
        <f t="shared" ca="1" si="107"/>
        <v>1</v>
      </c>
      <c r="BA373" s="8"/>
      <c r="BB373" s="7">
        <f ca="1">IF(Table2[[#This Row],[Column17]]="bihar",Table2[[#This Row],[Column15]],0)</f>
        <v>0</v>
      </c>
      <c r="BC373" s="8">
        <f ca="1">IF(Table2[[#This Row],[Column17]]="UP",Table2[[#This Row],[Column15]],0)</f>
        <v>0</v>
      </c>
      <c r="BD373" s="8">
        <f ca="1">IF(Table2[[#This Row],[Column17]]="maharashtra",Table2[[#This Row],[Column15]],0)</f>
        <v>0</v>
      </c>
      <c r="BE373" s="8">
        <f ca="1">IF(Table2[[#This Row],[Column17]]="telangana",Table2[[#This Row],[Column15]],0)</f>
        <v>0</v>
      </c>
      <c r="BF373" s="8">
        <f ca="1">IF(Table2[[#This Row],[Column17]]="delhi",Table2[[#This Row],[Column15]],0)</f>
        <v>0</v>
      </c>
      <c r="BG373" s="8">
        <f ca="1">IF(Table2[[#This Row],[Column17]]="goa",Table2[[#This Row],[Column15]],0)</f>
        <v>0</v>
      </c>
      <c r="BH373" s="8">
        <f ca="1">IF(Table2[[#This Row],[Column17]]="kolkata",Table2[[#This Row],[Column15]],0)</f>
        <v>0</v>
      </c>
      <c r="BI373" s="8">
        <f ca="1">IF(Table2[[#This Row],[Column17]]="patna",Table2[[#This Row],[Column15]],0)</f>
        <v>0</v>
      </c>
      <c r="BJ373" s="8">
        <f ca="1">IF(Table2[[#This Row],[Column17]]="simultala",Table2[[#This Row],[Column15]],0)</f>
        <v>46557</v>
      </c>
      <c r="BK373" s="8">
        <f ca="1">IF(Table2[[#This Row],[Column17]]="panji",Table2[[#This Row],[Column15]],0)</f>
        <v>0</v>
      </c>
      <c r="BL373" s="8">
        <f ca="1">IF(Table2[[#This Row],[Column17]]="bangalore",Table2[[#This Row],[Column15]],0)</f>
        <v>0</v>
      </c>
      <c r="BM373" s="8">
        <f ca="1">IF(Table2[[#This Row],[Column17]]="florida",Table2[[#This Row],[Column15]],0)</f>
        <v>0</v>
      </c>
      <c r="BN373" s="8">
        <f ca="1">IF(Table2[[#This Row],[Column17]]="valmikinagar",Table2[[#This Row],[Column15]],0)</f>
        <v>0</v>
      </c>
      <c r="BO373" s="9">
        <f ca="1">IF(Table2[[#This Row],[Column17]]="gopalganj",Table2[[#This Row],[Column15]],0)</f>
        <v>0</v>
      </c>
      <c r="BP373" s="7">
        <f ca="1">IF(Table2[[#This Row],[Column4]]="teaching",Table2[[#This Row],[Column15]],0)</f>
        <v>0</v>
      </c>
      <c r="BQ373" s="8">
        <f ca="1">IF(Table2[[#This Row],[Column4]]="health",Table2[[#This Row],[Column15]],0)</f>
        <v>0</v>
      </c>
      <c r="BR373" s="8">
        <f ca="1">IF(Table2[[#This Row],[Column4]]="agriculture",Table2[[#This Row],[Column15]],0)</f>
        <v>46557</v>
      </c>
      <c r="BS373" s="8">
        <f ca="1">IF(Table2[[#This Row],[Column4]]="IT",Table2[[#This Row],[Column15]],0)</f>
        <v>0</v>
      </c>
      <c r="BT373" s="8">
        <f ca="1">IF(Table2[[#This Row],[Column4]]="construction",Table2[[#This Row],[Column15]],0)</f>
        <v>0</v>
      </c>
      <c r="BU373" s="9">
        <f ca="1">IF(Table2[[#This Row],[Column4]]="General work",Table2[[#This Row],[Column15]],0)</f>
        <v>0</v>
      </c>
      <c r="BV373" s="19">
        <f ca="1">IF(Table2[[#This Row],[Column27]]&gt;Table2[[#This Row],[Column15]],1,0)</f>
        <v>1</v>
      </c>
      <c r="CC373" s="19">
        <f ca="1">IF(Table2[[#This Row],[Column28]]&gt;$CD$6,Table2[[#This Row],[Column2]],0)</f>
        <v>39</v>
      </c>
    </row>
    <row r="374" spans="2:81" x14ac:dyDescent="0.35">
      <c r="B374">
        <f t="shared" ca="1" si="97"/>
        <v>2</v>
      </c>
      <c r="C374" t="str">
        <f ca="1">IF(B373=1,"men","women")</f>
        <v>women</v>
      </c>
      <c r="D374">
        <f t="shared" ca="1" si="99"/>
        <v>41</v>
      </c>
      <c r="E374">
        <f t="shared" ca="1" si="100"/>
        <v>3</v>
      </c>
      <c r="F374" t="str">
        <f ca="1">VLOOKUP(E374,$K$4:$L$10,2)</f>
        <v>teaching</v>
      </c>
      <c r="G374">
        <f t="shared" ca="1" si="101"/>
        <v>4</v>
      </c>
      <c r="H374" t="str">
        <f ca="1">VLOOKUP(G374,$N$4:$O$9,2)</f>
        <v>technical</v>
      </c>
      <c r="I374">
        <f t="shared" ca="1" si="102"/>
        <v>2</v>
      </c>
      <c r="J374">
        <f t="shared" ca="1" si="98"/>
        <v>2</v>
      </c>
      <c r="Q374">
        <f t="shared" ca="1" si="103"/>
        <v>43484</v>
      </c>
      <c r="R374">
        <f t="shared" ca="1" si="104"/>
        <v>9</v>
      </c>
      <c r="S374" t="str">
        <f ca="1">VLOOKUP(R374,$Y$7:$Z$20,2)</f>
        <v>simultala</v>
      </c>
      <c r="T374">
        <f t="shared" ca="1" si="108"/>
        <v>130452</v>
      </c>
      <c r="U374">
        <f t="shared" ca="1" si="105"/>
        <v>126342.12573995917</v>
      </c>
      <c r="V374">
        <f t="shared" ca="1" si="109"/>
        <v>45851.160422109358</v>
      </c>
      <c r="W374">
        <f t="shared" ca="1" si="106"/>
        <v>39330</v>
      </c>
      <c r="X374">
        <f t="shared" ca="1" si="110"/>
        <v>42582.761965469152</v>
      </c>
      <c r="AA374">
        <f t="shared" ca="1" si="111"/>
        <v>34005.938534810557</v>
      </c>
      <c r="AB374">
        <f t="shared" ca="1" si="112"/>
        <v>210309.09895691992</v>
      </c>
      <c r="AC374">
        <f t="shared" ca="1" si="113"/>
        <v>208254.88770542835</v>
      </c>
      <c r="AD374">
        <f t="shared" ca="1" si="114"/>
        <v>2054.2112514915643</v>
      </c>
      <c r="AF374" s="7">
        <f ca="1">IF(Table2[[#This Row],[Column1]]="men",1,0)</f>
        <v>0</v>
      </c>
      <c r="AG374" s="8">
        <f ca="1">IF(Table2[[#This Row],[Column1]]="women",1,0)</f>
        <v>1</v>
      </c>
      <c r="AH374" s="8"/>
      <c r="AI374" s="8"/>
      <c r="AJ374" s="9"/>
      <c r="AM374" s="7">
        <f ca="1">IF(Table2[[#This Row],[Column4]]="teaching",1,0)</f>
        <v>1</v>
      </c>
      <c r="AN374" s="8">
        <f ca="1">IF(Table2[[#This Row],[Column4]]="health",1,0)</f>
        <v>0</v>
      </c>
      <c r="AO374" s="8">
        <f ca="1">IF(Table2[[#This Row],[Column4]]="agriculture",1,0)</f>
        <v>0</v>
      </c>
      <c r="AP374" s="8">
        <f ca="1">IF(Table2[[#This Row],[Column4]]="IT",1,0)</f>
        <v>0</v>
      </c>
      <c r="AQ374" s="8">
        <f ca="1">IF(Table2[[#This Row],[Column4]]="construction",1,0)</f>
        <v>0</v>
      </c>
      <c r="AR374" s="8">
        <f ca="1">IF(Table2[[#This Row],[Column4]]="General work",1,0)</f>
        <v>0</v>
      </c>
      <c r="AS374" s="9"/>
      <c r="AU374" s="17">
        <f ca="1">Table2[[#This Row],[Column20]]/Table2[[#This Row],[Column8]]</f>
        <v>22925.580211054679</v>
      </c>
      <c r="AW374" s="19">
        <f ca="1">IF(Table2[[#This Row],[Column27]]&gt;$AX$7,1,0)</f>
        <v>1</v>
      </c>
      <c r="AY374" s="21">
        <f ca="1">Table2[[#This Row],[Column19]]/Table2[[#This Row],[Column18]]</f>
        <v>0.9684951226501638</v>
      </c>
      <c r="AZ374" s="7">
        <f t="shared" ca="1" si="107"/>
        <v>0</v>
      </c>
      <c r="BA374" s="8"/>
      <c r="BB374" s="7">
        <f ca="1">IF(Table2[[#This Row],[Column17]]="bihar",Table2[[#This Row],[Column15]],0)</f>
        <v>0</v>
      </c>
      <c r="BC374" s="8">
        <f ca="1">IF(Table2[[#This Row],[Column17]]="UP",Table2[[#This Row],[Column15]],0)</f>
        <v>0</v>
      </c>
      <c r="BD374" s="8">
        <f ca="1">IF(Table2[[#This Row],[Column17]]="maharashtra",Table2[[#This Row],[Column15]],0)</f>
        <v>0</v>
      </c>
      <c r="BE374" s="8">
        <f ca="1">IF(Table2[[#This Row],[Column17]]="telangana",Table2[[#This Row],[Column15]],0)</f>
        <v>0</v>
      </c>
      <c r="BF374" s="8">
        <f ca="1">IF(Table2[[#This Row],[Column17]]="delhi",Table2[[#This Row],[Column15]],0)</f>
        <v>0</v>
      </c>
      <c r="BG374" s="8">
        <f ca="1">IF(Table2[[#This Row],[Column17]]="goa",Table2[[#This Row],[Column15]],0)</f>
        <v>0</v>
      </c>
      <c r="BH374" s="8">
        <f ca="1">IF(Table2[[#This Row],[Column17]]="kolkata",Table2[[#This Row],[Column15]],0)</f>
        <v>0</v>
      </c>
      <c r="BI374" s="8">
        <f ca="1">IF(Table2[[#This Row],[Column17]]="patna",Table2[[#This Row],[Column15]],0)</f>
        <v>0</v>
      </c>
      <c r="BJ374" s="8">
        <f ca="1">IF(Table2[[#This Row],[Column17]]="simultala",Table2[[#This Row],[Column15]],0)</f>
        <v>43484</v>
      </c>
      <c r="BK374" s="8">
        <f ca="1">IF(Table2[[#This Row],[Column17]]="panji",Table2[[#This Row],[Column15]],0)</f>
        <v>0</v>
      </c>
      <c r="BL374" s="8">
        <f ca="1">IF(Table2[[#This Row],[Column17]]="bangalore",Table2[[#This Row],[Column15]],0)</f>
        <v>0</v>
      </c>
      <c r="BM374" s="8">
        <f ca="1">IF(Table2[[#This Row],[Column17]]="florida",Table2[[#This Row],[Column15]],0)</f>
        <v>0</v>
      </c>
      <c r="BN374" s="8">
        <f ca="1">IF(Table2[[#This Row],[Column17]]="valmikinagar",Table2[[#This Row],[Column15]],0)</f>
        <v>0</v>
      </c>
      <c r="BO374" s="9">
        <f ca="1">IF(Table2[[#This Row],[Column17]]="gopalganj",Table2[[#This Row],[Column15]],0)</f>
        <v>0</v>
      </c>
      <c r="BP374" s="7">
        <f ca="1">IF(Table2[[#This Row],[Column4]]="teaching",Table2[[#This Row],[Column15]],0)</f>
        <v>43484</v>
      </c>
      <c r="BQ374" s="8">
        <f ca="1">IF(Table2[[#This Row],[Column4]]="health",Table2[[#This Row],[Column15]],0)</f>
        <v>0</v>
      </c>
      <c r="BR374" s="8">
        <f ca="1">IF(Table2[[#This Row],[Column4]]="agriculture",Table2[[#This Row],[Column15]],0)</f>
        <v>0</v>
      </c>
      <c r="BS374" s="8">
        <f ca="1">IF(Table2[[#This Row],[Column4]]="IT",Table2[[#This Row],[Column15]],0)</f>
        <v>0</v>
      </c>
      <c r="BT374" s="8">
        <f ca="1">IF(Table2[[#This Row],[Column4]]="construction",Table2[[#This Row],[Column15]],0)</f>
        <v>0</v>
      </c>
      <c r="BU374" s="9">
        <f ca="1">IF(Table2[[#This Row],[Column4]]="General work",Table2[[#This Row],[Column15]],0)</f>
        <v>0</v>
      </c>
      <c r="BV374" s="19">
        <f ca="1">IF(Table2[[#This Row],[Column27]]&gt;Table2[[#This Row],[Column15]],1,0)</f>
        <v>1</v>
      </c>
      <c r="CC374" s="19">
        <f ca="1">IF(Table2[[#This Row],[Column28]]&gt;$CD$6,Table2[[#This Row],[Column2]],0)</f>
        <v>0</v>
      </c>
    </row>
    <row r="375" spans="2:81" x14ac:dyDescent="0.35">
      <c r="B375">
        <f t="shared" ca="1" si="97"/>
        <v>1</v>
      </c>
      <c r="C375" t="str">
        <f ca="1">IF(B374=1,"men","women")</f>
        <v>women</v>
      </c>
      <c r="D375">
        <f t="shared" ca="1" si="99"/>
        <v>32</v>
      </c>
      <c r="E375">
        <f t="shared" ca="1" si="100"/>
        <v>6</v>
      </c>
      <c r="F375" t="str">
        <f ca="1">VLOOKUP(E375,$K$4:$L$10,2)</f>
        <v>agriculture</v>
      </c>
      <c r="G375">
        <f t="shared" ca="1" si="101"/>
        <v>2</v>
      </c>
      <c r="H375" t="str">
        <f ca="1">VLOOKUP(G375,$N$4:$O$9,2)</f>
        <v>college</v>
      </c>
      <c r="I375">
        <f t="shared" ca="1" si="102"/>
        <v>0</v>
      </c>
      <c r="J375">
        <f t="shared" ca="1" si="98"/>
        <v>3</v>
      </c>
      <c r="Q375">
        <f t="shared" ca="1" si="103"/>
        <v>80956</v>
      </c>
      <c r="R375">
        <f t="shared" ca="1" si="104"/>
        <v>12</v>
      </c>
      <c r="S375" t="str">
        <f ca="1">VLOOKUP(R375,$Y$7:$Z$20,2)</f>
        <v>florida</v>
      </c>
      <c r="T375">
        <f t="shared" ca="1" si="108"/>
        <v>242868</v>
      </c>
      <c r="U375">
        <f t="shared" ca="1" si="105"/>
        <v>69104.393683112692</v>
      </c>
      <c r="V375">
        <f t="shared" ca="1" si="109"/>
        <v>181522.20761892162</v>
      </c>
      <c r="W375">
        <f t="shared" ca="1" si="106"/>
        <v>18507</v>
      </c>
      <c r="X375">
        <f t="shared" ca="1" si="110"/>
        <v>40170.531026949931</v>
      </c>
      <c r="AA375">
        <f t="shared" ca="1" si="111"/>
        <v>78825.402617444808</v>
      </c>
      <c r="AB375">
        <f t="shared" ca="1" si="112"/>
        <v>503215.61023636645</v>
      </c>
      <c r="AC375">
        <f t="shared" ca="1" si="113"/>
        <v>127781.92471006262</v>
      </c>
      <c r="AD375">
        <f t="shared" ca="1" si="114"/>
        <v>375433.68552630383</v>
      </c>
      <c r="AF375" s="7">
        <f ca="1">IF(Table2[[#This Row],[Column1]]="men",1,0)</f>
        <v>0</v>
      </c>
      <c r="AG375" s="8">
        <f ca="1">IF(Table2[[#This Row],[Column1]]="women",1,0)</f>
        <v>1</v>
      </c>
      <c r="AH375" s="8"/>
      <c r="AI375" s="8"/>
      <c r="AJ375" s="9"/>
      <c r="AM375" s="7">
        <f ca="1">IF(Table2[[#This Row],[Column4]]="teaching",1,0)</f>
        <v>0</v>
      </c>
      <c r="AN375" s="8">
        <f ca="1">IF(Table2[[#This Row],[Column4]]="health",1,0)</f>
        <v>0</v>
      </c>
      <c r="AO375" s="8">
        <f ca="1">IF(Table2[[#This Row],[Column4]]="agriculture",1,0)</f>
        <v>1</v>
      </c>
      <c r="AP375" s="8">
        <f ca="1">IF(Table2[[#This Row],[Column4]]="IT",1,0)</f>
        <v>0</v>
      </c>
      <c r="AQ375" s="8">
        <f ca="1">IF(Table2[[#This Row],[Column4]]="construction",1,0)</f>
        <v>0</v>
      </c>
      <c r="AR375" s="8">
        <f ca="1">IF(Table2[[#This Row],[Column4]]="General work",1,0)</f>
        <v>0</v>
      </c>
      <c r="AS375" s="9"/>
      <c r="AU375" s="17">
        <f ca="1">Table2[[#This Row],[Column20]]/Table2[[#This Row],[Column8]]</f>
        <v>60507.402539640541</v>
      </c>
      <c r="AW375" s="19">
        <f ca="1">IF(Table2[[#This Row],[Column27]]&gt;$AX$7,1,0)</f>
        <v>1</v>
      </c>
      <c r="AY375" s="21">
        <f ca="1">Table2[[#This Row],[Column19]]/Table2[[#This Row],[Column18]]</f>
        <v>0.28453478302251711</v>
      </c>
      <c r="AZ375" s="7">
        <f t="shared" ca="1" si="107"/>
        <v>0</v>
      </c>
      <c r="BA375" s="8"/>
      <c r="BB375" s="7">
        <f ca="1">IF(Table2[[#This Row],[Column17]]="bihar",Table2[[#This Row],[Column15]],0)</f>
        <v>0</v>
      </c>
      <c r="BC375" s="8">
        <f ca="1">IF(Table2[[#This Row],[Column17]]="UP",Table2[[#This Row],[Column15]],0)</f>
        <v>0</v>
      </c>
      <c r="BD375" s="8">
        <f ca="1">IF(Table2[[#This Row],[Column17]]="maharashtra",Table2[[#This Row],[Column15]],0)</f>
        <v>0</v>
      </c>
      <c r="BE375" s="8">
        <f ca="1">IF(Table2[[#This Row],[Column17]]="telangana",Table2[[#This Row],[Column15]],0)</f>
        <v>0</v>
      </c>
      <c r="BF375" s="8">
        <f ca="1">IF(Table2[[#This Row],[Column17]]="delhi",Table2[[#This Row],[Column15]],0)</f>
        <v>0</v>
      </c>
      <c r="BG375" s="8">
        <f ca="1">IF(Table2[[#This Row],[Column17]]="goa",Table2[[#This Row],[Column15]],0)</f>
        <v>0</v>
      </c>
      <c r="BH375" s="8">
        <f ca="1">IF(Table2[[#This Row],[Column17]]="kolkata",Table2[[#This Row],[Column15]],0)</f>
        <v>0</v>
      </c>
      <c r="BI375" s="8">
        <f ca="1">IF(Table2[[#This Row],[Column17]]="patna",Table2[[#This Row],[Column15]],0)</f>
        <v>0</v>
      </c>
      <c r="BJ375" s="8">
        <f ca="1">IF(Table2[[#This Row],[Column17]]="simultala",Table2[[#This Row],[Column15]],0)</f>
        <v>0</v>
      </c>
      <c r="BK375" s="8">
        <f ca="1">IF(Table2[[#This Row],[Column17]]="panji",Table2[[#This Row],[Column15]],0)</f>
        <v>0</v>
      </c>
      <c r="BL375" s="8">
        <f ca="1">IF(Table2[[#This Row],[Column17]]="bangalore",Table2[[#This Row],[Column15]],0)</f>
        <v>0</v>
      </c>
      <c r="BM375" s="8">
        <f ca="1">IF(Table2[[#This Row],[Column17]]="florida",Table2[[#This Row],[Column15]],0)</f>
        <v>80956</v>
      </c>
      <c r="BN375" s="8">
        <f ca="1">IF(Table2[[#This Row],[Column17]]="valmikinagar",Table2[[#This Row],[Column15]],0)</f>
        <v>0</v>
      </c>
      <c r="BO375" s="9">
        <f ca="1">IF(Table2[[#This Row],[Column17]]="gopalganj",Table2[[#This Row],[Column15]],0)</f>
        <v>0</v>
      </c>
      <c r="BP375" s="7">
        <f ca="1">IF(Table2[[#This Row],[Column4]]="teaching",Table2[[#This Row],[Column15]],0)</f>
        <v>0</v>
      </c>
      <c r="BQ375" s="8">
        <f ca="1">IF(Table2[[#This Row],[Column4]]="health",Table2[[#This Row],[Column15]],0)</f>
        <v>0</v>
      </c>
      <c r="BR375" s="8">
        <f ca="1">IF(Table2[[#This Row],[Column4]]="agriculture",Table2[[#This Row],[Column15]],0)</f>
        <v>80956</v>
      </c>
      <c r="BS375" s="8">
        <f ca="1">IF(Table2[[#This Row],[Column4]]="IT",Table2[[#This Row],[Column15]],0)</f>
        <v>0</v>
      </c>
      <c r="BT375" s="8">
        <f ca="1">IF(Table2[[#This Row],[Column4]]="construction",Table2[[#This Row],[Column15]],0)</f>
        <v>0</v>
      </c>
      <c r="BU375" s="9">
        <f ca="1">IF(Table2[[#This Row],[Column4]]="General work",Table2[[#This Row],[Column15]],0)</f>
        <v>0</v>
      </c>
      <c r="BV375" s="19">
        <f ca="1">IF(Table2[[#This Row],[Column27]]&gt;Table2[[#This Row],[Column15]],1,0)</f>
        <v>1</v>
      </c>
      <c r="CC375" s="19">
        <f ca="1">IF(Table2[[#This Row],[Column28]]&gt;$CD$6,Table2[[#This Row],[Column2]],0)</f>
        <v>32</v>
      </c>
    </row>
    <row r="376" spans="2:81" x14ac:dyDescent="0.35">
      <c r="B376">
        <f t="shared" ca="1" si="97"/>
        <v>1</v>
      </c>
      <c r="C376" t="str">
        <f ca="1">IF(B375=1,"men","women")</f>
        <v>men</v>
      </c>
      <c r="D376">
        <f t="shared" ca="1" si="99"/>
        <v>34</v>
      </c>
      <c r="E376">
        <f t="shared" ca="1" si="100"/>
        <v>3</v>
      </c>
      <c r="F376" t="str">
        <f ca="1">VLOOKUP(E376,$K$4:$L$10,2)</f>
        <v>teaching</v>
      </c>
      <c r="G376">
        <f t="shared" ca="1" si="101"/>
        <v>1</v>
      </c>
      <c r="H376" t="str">
        <f ca="1">VLOOKUP(G376,$N$4:$O$9,2)</f>
        <v>high school</v>
      </c>
      <c r="I376">
        <f t="shared" ca="1" si="102"/>
        <v>4</v>
      </c>
      <c r="J376">
        <f t="shared" ca="1" si="98"/>
        <v>3</v>
      </c>
      <c r="Q376">
        <f t="shared" ca="1" si="103"/>
        <v>67597</v>
      </c>
      <c r="R376">
        <f t="shared" ca="1" si="104"/>
        <v>14</v>
      </c>
      <c r="S376" t="str">
        <f ca="1">VLOOKUP(R376,$Y$7:$Z$20,2)</f>
        <v>gopalganj</v>
      </c>
      <c r="T376">
        <f t="shared" ca="1" si="108"/>
        <v>202791</v>
      </c>
      <c r="U376">
        <f t="shared" ca="1" si="105"/>
        <v>7889.4591661929098</v>
      </c>
      <c r="V376">
        <f t="shared" ca="1" si="109"/>
        <v>124485.43259457947</v>
      </c>
      <c r="W376">
        <f t="shared" ca="1" si="106"/>
        <v>86135</v>
      </c>
      <c r="X376">
        <f t="shared" ca="1" si="110"/>
        <v>7463.4014851163583</v>
      </c>
      <c r="AA376">
        <f t="shared" ca="1" si="111"/>
        <v>55786.508208639483</v>
      </c>
      <c r="AB376">
        <f t="shared" ca="1" si="112"/>
        <v>383062.94080321898</v>
      </c>
      <c r="AC376">
        <f t="shared" ca="1" si="113"/>
        <v>101487.86065130927</v>
      </c>
      <c r="AD376">
        <f t="shared" ca="1" si="114"/>
        <v>281575.08015190973</v>
      </c>
      <c r="AF376" s="7">
        <f ca="1">IF(Table2[[#This Row],[Column1]]="men",1,0)</f>
        <v>1</v>
      </c>
      <c r="AG376" s="8">
        <f ca="1">IF(Table2[[#This Row],[Column1]]="women",1,0)</f>
        <v>0</v>
      </c>
      <c r="AH376" s="8"/>
      <c r="AI376" s="8"/>
      <c r="AJ376" s="9"/>
      <c r="AM376" s="7">
        <f ca="1">IF(Table2[[#This Row],[Column4]]="teaching",1,0)</f>
        <v>1</v>
      </c>
      <c r="AN376" s="8">
        <f ca="1">IF(Table2[[#This Row],[Column4]]="health",1,0)</f>
        <v>0</v>
      </c>
      <c r="AO376" s="8">
        <f ca="1">IF(Table2[[#This Row],[Column4]]="agriculture",1,0)</f>
        <v>0</v>
      </c>
      <c r="AP376" s="8">
        <f ca="1">IF(Table2[[#This Row],[Column4]]="IT",1,0)</f>
        <v>0</v>
      </c>
      <c r="AQ376" s="8">
        <f ca="1">IF(Table2[[#This Row],[Column4]]="construction",1,0)</f>
        <v>0</v>
      </c>
      <c r="AR376" s="8">
        <f ca="1">IF(Table2[[#This Row],[Column4]]="General work",1,0)</f>
        <v>0</v>
      </c>
      <c r="AS376" s="9"/>
      <c r="AU376" s="17">
        <f ca="1">Table2[[#This Row],[Column20]]/Table2[[#This Row],[Column8]]</f>
        <v>41495.144198193157</v>
      </c>
      <c r="AW376" s="19">
        <f ca="1">IF(Table2[[#This Row],[Column27]]&gt;$AX$7,1,0)</f>
        <v>1</v>
      </c>
      <c r="AY376" s="21">
        <f ca="1">Table2[[#This Row],[Column19]]/Table2[[#This Row],[Column18]]</f>
        <v>3.8904385136386277E-2</v>
      </c>
      <c r="AZ376" s="7">
        <f t="shared" ca="1" si="107"/>
        <v>1</v>
      </c>
      <c r="BA376" s="8"/>
      <c r="BB376" s="7">
        <f ca="1">IF(Table2[[#This Row],[Column17]]="bihar",Table2[[#This Row],[Column15]],0)</f>
        <v>0</v>
      </c>
      <c r="BC376" s="8">
        <f ca="1">IF(Table2[[#This Row],[Column17]]="UP",Table2[[#This Row],[Column15]],0)</f>
        <v>0</v>
      </c>
      <c r="BD376" s="8">
        <f ca="1">IF(Table2[[#This Row],[Column17]]="maharashtra",Table2[[#This Row],[Column15]],0)</f>
        <v>0</v>
      </c>
      <c r="BE376" s="8">
        <f ca="1">IF(Table2[[#This Row],[Column17]]="telangana",Table2[[#This Row],[Column15]],0)</f>
        <v>0</v>
      </c>
      <c r="BF376" s="8">
        <f ca="1">IF(Table2[[#This Row],[Column17]]="delhi",Table2[[#This Row],[Column15]],0)</f>
        <v>0</v>
      </c>
      <c r="BG376" s="8">
        <f ca="1">IF(Table2[[#This Row],[Column17]]="goa",Table2[[#This Row],[Column15]],0)</f>
        <v>0</v>
      </c>
      <c r="BH376" s="8">
        <f ca="1">IF(Table2[[#This Row],[Column17]]="kolkata",Table2[[#This Row],[Column15]],0)</f>
        <v>0</v>
      </c>
      <c r="BI376" s="8">
        <f ca="1">IF(Table2[[#This Row],[Column17]]="patna",Table2[[#This Row],[Column15]],0)</f>
        <v>0</v>
      </c>
      <c r="BJ376" s="8">
        <f ca="1">IF(Table2[[#This Row],[Column17]]="simultala",Table2[[#This Row],[Column15]],0)</f>
        <v>0</v>
      </c>
      <c r="BK376" s="8">
        <f ca="1">IF(Table2[[#This Row],[Column17]]="panji",Table2[[#This Row],[Column15]],0)</f>
        <v>0</v>
      </c>
      <c r="BL376" s="8">
        <f ca="1">IF(Table2[[#This Row],[Column17]]="bangalore",Table2[[#This Row],[Column15]],0)</f>
        <v>0</v>
      </c>
      <c r="BM376" s="8">
        <f ca="1">IF(Table2[[#This Row],[Column17]]="florida",Table2[[#This Row],[Column15]],0)</f>
        <v>0</v>
      </c>
      <c r="BN376" s="8">
        <f ca="1">IF(Table2[[#This Row],[Column17]]="valmikinagar",Table2[[#This Row],[Column15]],0)</f>
        <v>0</v>
      </c>
      <c r="BO376" s="9">
        <f ca="1">IF(Table2[[#This Row],[Column17]]="gopalganj",Table2[[#This Row],[Column15]],0)</f>
        <v>67597</v>
      </c>
      <c r="BP376" s="7">
        <f ca="1">IF(Table2[[#This Row],[Column4]]="teaching",Table2[[#This Row],[Column15]],0)</f>
        <v>67597</v>
      </c>
      <c r="BQ376" s="8">
        <f ca="1">IF(Table2[[#This Row],[Column4]]="health",Table2[[#This Row],[Column15]],0)</f>
        <v>0</v>
      </c>
      <c r="BR376" s="8">
        <f ca="1">IF(Table2[[#This Row],[Column4]]="agriculture",Table2[[#This Row],[Column15]],0)</f>
        <v>0</v>
      </c>
      <c r="BS376" s="8">
        <f ca="1">IF(Table2[[#This Row],[Column4]]="IT",Table2[[#This Row],[Column15]],0)</f>
        <v>0</v>
      </c>
      <c r="BT376" s="8">
        <f ca="1">IF(Table2[[#This Row],[Column4]]="construction",Table2[[#This Row],[Column15]],0)</f>
        <v>0</v>
      </c>
      <c r="BU376" s="9">
        <f ca="1">IF(Table2[[#This Row],[Column4]]="General work",Table2[[#This Row],[Column15]],0)</f>
        <v>0</v>
      </c>
      <c r="BV376" s="19">
        <f ca="1">IF(Table2[[#This Row],[Column27]]&gt;Table2[[#This Row],[Column15]],1,0)</f>
        <v>1</v>
      </c>
      <c r="CC376" s="19">
        <f ca="1">IF(Table2[[#This Row],[Column28]]&gt;$CD$6,Table2[[#This Row],[Column2]],0)</f>
        <v>34</v>
      </c>
    </row>
    <row r="377" spans="2:81" x14ac:dyDescent="0.35">
      <c r="B377">
        <f t="shared" ca="1" si="97"/>
        <v>1</v>
      </c>
      <c r="C377" t="str">
        <f ca="1">IF(B376=1,"men","women")</f>
        <v>men</v>
      </c>
      <c r="D377">
        <f t="shared" ca="1" si="99"/>
        <v>45</v>
      </c>
      <c r="E377">
        <f t="shared" ca="1" si="100"/>
        <v>3</v>
      </c>
      <c r="F377" t="str">
        <f ca="1">VLOOKUP(E377,$K$4:$L$10,2)</f>
        <v>teaching</v>
      </c>
      <c r="G377">
        <f t="shared" ca="1" si="101"/>
        <v>5</v>
      </c>
      <c r="H377" t="str">
        <f ca="1">VLOOKUP(G377,$N$4:$O$9,2)</f>
        <v>other</v>
      </c>
      <c r="I377">
        <f t="shared" ca="1" si="102"/>
        <v>4</v>
      </c>
      <c r="J377">
        <f t="shared" ca="1" si="98"/>
        <v>1</v>
      </c>
      <c r="Q377">
        <f t="shared" ca="1" si="103"/>
        <v>66520</v>
      </c>
      <c r="R377">
        <f t="shared" ca="1" si="104"/>
        <v>9</v>
      </c>
      <c r="S377" t="str">
        <f ca="1">VLOOKUP(R377,$Y$7:$Z$20,2)</f>
        <v>simultala</v>
      </c>
      <c r="T377">
        <f t="shared" ca="1" si="108"/>
        <v>332600</v>
      </c>
      <c r="U377">
        <f t="shared" ca="1" si="105"/>
        <v>300482.81146134238</v>
      </c>
      <c r="V377">
        <f t="shared" ca="1" si="109"/>
        <v>33276.876874283946</v>
      </c>
      <c r="W377">
        <f t="shared" ca="1" si="106"/>
        <v>31550</v>
      </c>
      <c r="X377">
        <f t="shared" ca="1" si="110"/>
        <v>52776.144638132144</v>
      </c>
      <c r="AA377">
        <f t="shared" ca="1" si="111"/>
        <v>39762.873942501683</v>
      </c>
      <c r="AB377">
        <f t="shared" ca="1" si="112"/>
        <v>405639.75081678561</v>
      </c>
      <c r="AC377">
        <f t="shared" ca="1" si="113"/>
        <v>384808.95609947451</v>
      </c>
      <c r="AD377">
        <f t="shared" ca="1" si="114"/>
        <v>20830.794717311102</v>
      </c>
      <c r="AF377" s="7">
        <f ca="1">IF(Table2[[#This Row],[Column1]]="men",1,0)</f>
        <v>1</v>
      </c>
      <c r="AG377" s="8">
        <f ca="1">IF(Table2[[#This Row],[Column1]]="women",1,0)</f>
        <v>0</v>
      </c>
      <c r="AH377" s="8"/>
      <c r="AI377" s="8"/>
      <c r="AJ377" s="9"/>
      <c r="AM377" s="7">
        <f ca="1">IF(Table2[[#This Row],[Column4]]="teaching",1,0)</f>
        <v>1</v>
      </c>
      <c r="AN377" s="8">
        <f ca="1">IF(Table2[[#This Row],[Column4]]="health",1,0)</f>
        <v>0</v>
      </c>
      <c r="AO377" s="8">
        <f ca="1">IF(Table2[[#This Row],[Column4]]="agriculture",1,0)</f>
        <v>0</v>
      </c>
      <c r="AP377" s="8">
        <f ca="1">IF(Table2[[#This Row],[Column4]]="IT",1,0)</f>
        <v>0</v>
      </c>
      <c r="AQ377" s="8">
        <f ca="1">IF(Table2[[#This Row],[Column4]]="construction",1,0)</f>
        <v>0</v>
      </c>
      <c r="AR377" s="8">
        <f ca="1">IF(Table2[[#This Row],[Column4]]="General work",1,0)</f>
        <v>0</v>
      </c>
      <c r="AS377" s="9"/>
      <c r="AU377" s="17">
        <f ca="1">Table2[[#This Row],[Column20]]/Table2[[#This Row],[Column8]]</f>
        <v>33276.876874283946</v>
      </c>
      <c r="AW377" s="19">
        <f ca="1">IF(Table2[[#This Row],[Column27]]&gt;$AX$7,1,0)</f>
        <v>1</v>
      </c>
      <c r="AY377" s="21">
        <f ca="1">Table2[[#This Row],[Column19]]/Table2[[#This Row],[Column18]]</f>
        <v>0.90343599356988091</v>
      </c>
      <c r="AZ377" s="7">
        <f t="shared" ca="1" si="107"/>
        <v>0</v>
      </c>
      <c r="BA377" s="8"/>
      <c r="BB377" s="7">
        <f ca="1">IF(Table2[[#This Row],[Column17]]="bihar",Table2[[#This Row],[Column15]],0)</f>
        <v>0</v>
      </c>
      <c r="BC377" s="8">
        <f ca="1">IF(Table2[[#This Row],[Column17]]="UP",Table2[[#This Row],[Column15]],0)</f>
        <v>0</v>
      </c>
      <c r="BD377" s="8">
        <f ca="1">IF(Table2[[#This Row],[Column17]]="maharashtra",Table2[[#This Row],[Column15]],0)</f>
        <v>0</v>
      </c>
      <c r="BE377" s="8">
        <f ca="1">IF(Table2[[#This Row],[Column17]]="telangana",Table2[[#This Row],[Column15]],0)</f>
        <v>0</v>
      </c>
      <c r="BF377" s="8">
        <f ca="1">IF(Table2[[#This Row],[Column17]]="delhi",Table2[[#This Row],[Column15]],0)</f>
        <v>0</v>
      </c>
      <c r="BG377" s="8">
        <f ca="1">IF(Table2[[#This Row],[Column17]]="goa",Table2[[#This Row],[Column15]],0)</f>
        <v>0</v>
      </c>
      <c r="BH377" s="8">
        <f ca="1">IF(Table2[[#This Row],[Column17]]="kolkata",Table2[[#This Row],[Column15]],0)</f>
        <v>0</v>
      </c>
      <c r="BI377" s="8">
        <f ca="1">IF(Table2[[#This Row],[Column17]]="patna",Table2[[#This Row],[Column15]],0)</f>
        <v>0</v>
      </c>
      <c r="BJ377" s="8">
        <f ca="1">IF(Table2[[#This Row],[Column17]]="simultala",Table2[[#This Row],[Column15]],0)</f>
        <v>66520</v>
      </c>
      <c r="BK377" s="8">
        <f ca="1">IF(Table2[[#This Row],[Column17]]="panji",Table2[[#This Row],[Column15]],0)</f>
        <v>0</v>
      </c>
      <c r="BL377" s="8">
        <f ca="1">IF(Table2[[#This Row],[Column17]]="bangalore",Table2[[#This Row],[Column15]],0)</f>
        <v>0</v>
      </c>
      <c r="BM377" s="8">
        <f ca="1">IF(Table2[[#This Row],[Column17]]="florida",Table2[[#This Row],[Column15]],0)</f>
        <v>0</v>
      </c>
      <c r="BN377" s="8">
        <f ca="1">IF(Table2[[#This Row],[Column17]]="valmikinagar",Table2[[#This Row],[Column15]],0)</f>
        <v>0</v>
      </c>
      <c r="BO377" s="9">
        <f ca="1">IF(Table2[[#This Row],[Column17]]="gopalganj",Table2[[#This Row],[Column15]],0)</f>
        <v>0</v>
      </c>
      <c r="BP377" s="7">
        <f ca="1">IF(Table2[[#This Row],[Column4]]="teaching",Table2[[#This Row],[Column15]],0)</f>
        <v>66520</v>
      </c>
      <c r="BQ377" s="8">
        <f ca="1">IF(Table2[[#This Row],[Column4]]="health",Table2[[#This Row],[Column15]],0)</f>
        <v>0</v>
      </c>
      <c r="BR377" s="8">
        <f ca="1">IF(Table2[[#This Row],[Column4]]="agriculture",Table2[[#This Row],[Column15]],0)</f>
        <v>0</v>
      </c>
      <c r="BS377" s="8">
        <f ca="1">IF(Table2[[#This Row],[Column4]]="IT",Table2[[#This Row],[Column15]],0)</f>
        <v>0</v>
      </c>
      <c r="BT377" s="8">
        <f ca="1">IF(Table2[[#This Row],[Column4]]="construction",Table2[[#This Row],[Column15]],0)</f>
        <v>0</v>
      </c>
      <c r="BU377" s="9">
        <f ca="1">IF(Table2[[#This Row],[Column4]]="General work",Table2[[#This Row],[Column15]],0)</f>
        <v>0</v>
      </c>
      <c r="BV377" s="19">
        <f ca="1">IF(Table2[[#This Row],[Column27]]&gt;Table2[[#This Row],[Column15]],1,0)</f>
        <v>1</v>
      </c>
      <c r="CC377" s="19">
        <f ca="1">IF(Table2[[#This Row],[Column28]]&gt;$CD$6,Table2[[#This Row],[Column2]],0)</f>
        <v>45</v>
      </c>
    </row>
    <row r="378" spans="2:81" x14ac:dyDescent="0.35">
      <c r="B378">
        <f t="shared" ca="1" si="97"/>
        <v>1</v>
      </c>
      <c r="C378" t="str">
        <f ca="1">IF(B377=1,"men","women")</f>
        <v>men</v>
      </c>
      <c r="D378">
        <f t="shared" ca="1" si="99"/>
        <v>40</v>
      </c>
      <c r="E378">
        <f t="shared" ca="1" si="100"/>
        <v>1</v>
      </c>
      <c r="F378" t="str">
        <f ca="1">VLOOKUP(E378,$K$4:$L$10,2)</f>
        <v xml:space="preserve">health </v>
      </c>
      <c r="G378">
        <f t="shared" ca="1" si="101"/>
        <v>3</v>
      </c>
      <c r="H378" t="str">
        <f ca="1">VLOOKUP(G378,$N$4:$O$9,2)</f>
        <v>university</v>
      </c>
      <c r="I378">
        <f t="shared" ca="1" si="102"/>
        <v>0</v>
      </c>
      <c r="J378">
        <f t="shared" ca="1" si="98"/>
        <v>3</v>
      </c>
      <c r="Q378">
        <f t="shared" ca="1" si="103"/>
        <v>66575</v>
      </c>
      <c r="R378">
        <f t="shared" ca="1" si="104"/>
        <v>4</v>
      </c>
      <c r="S378" t="str">
        <f ca="1">VLOOKUP(R378,$Y$7:$Z$20,2)</f>
        <v>telangana</v>
      </c>
      <c r="T378">
        <f t="shared" ca="1" si="108"/>
        <v>199725</v>
      </c>
      <c r="U378">
        <f t="shared" ca="1" si="105"/>
        <v>154932.44087567195</v>
      </c>
      <c r="V378">
        <f t="shared" ca="1" si="109"/>
        <v>177791.56801309285</v>
      </c>
      <c r="W378">
        <f t="shared" ca="1" si="106"/>
        <v>65399</v>
      </c>
      <c r="X378">
        <f t="shared" ca="1" si="110"/>
        <v>59165.656567554906</v>
      </c>
      <c r="AA378">
        <f t="shared" ca="1" si="111"/>
        <v>52243.68316679768</v>
      </c>
      <c r="AB378">
        <f t="shared" ca="1" si="112"/>
        <v>429760.25117989053</v>
      </c>
      <c r="AC378">
        <f t="shared" ca="1" si="113"/>
        <v>279497.09744322684</v>
      </c>
      <c r="AD378">
        <f t="shared" ca="1" si="114"/>
        <v>150263.15373666369</v>
      </c>
      <c r="AF378" s="7">
        <f ca="1">IF(Table2[[#This Row],[Column1]]="men",1,0)</f>
        <v>1</v>
      </c>
      <c r="AG378" s="8">
        <f ca="1">IF(Table2[[#This Row],[Column1]]="women",1,0)</f>
        <v>0</v>
      </c>
      <c r="AH378" s="8"/>
      <c r="AI378" s="8"/>
      <c r="AJ378" s="9"/>
      <c r="AM378" s="7">
        <f ca="1">IF(Table2[[#This Row],[Column4]]="teaching",1,0)</f>
        <v>0</v>
      </c>
      <c r="AN378" s="8">
        <f ca="1">IF(Table2[[#This Row],[Column4]]="health",1,0)</f>
        <v>0</v>
      </c>
      <c r="AO378" s="8">
        <f ca="1">IF(Table2[[#This Row],[Column4]]="agriculture",1,0)</f>
        <v>0</v>
      </c>
      <c r="AP378" s="8">
        <f ca="1">IF(Table2[[#This Row],[Column4]]="IT",1,0)</f>
        <v>0</v>
      </c>
      <c r="AQ378" s="8">
        <f ca="1">IF(Table2[[#This Row],[Column4]]="construction",1,0)</f>
        <v>0</v>
      </c>
      <c r="AR378" s="8">
        <f ca="1">IF(Table2[[#This Row],[Column4]]="General work",1,0)</f>
        <v>0</v>
      </c>
      <c r="AS378" s="9"/>
      <c r="AU378" s="17">
        <f ca="1">Table2[[#This Row],[Column20]]/Table2[[#This Row],[Column8]]</f>
        <v>59263.856004364286</v>
      </c>
      <c r="AW378" s="19">
        <f ca="1">IF(Table2[[#This Row],[Column27]]&gt;$AX$7,1,0)</f>
        <v>1</v>
      </c>
      <c r="AY378" s="21">
        <f ca="1">Table2[[#This Row],[Column19]]/Table2[[#This Row],[Column18]]</f>
        <v>0.77572883152170213</v>
      </c>
      <c r="AZ378" s="7">
        <f t="shared" ca="1" si="107"/>
        <v>0</v>
      </c>
      <c r="BA378" s="8"/>
      <c r="BB378" s="7">
        <f ca="1">IF(Table2[[#This Row],[Column17]]="bihar",Table2[[#This Row],[Column15]],0)</f>
        <v>0</v>
      </c>
      <c r="BC378" s="8">
        <f ca="1">IF(Table2[[#This Row],[Column17]]="UP",Table2[[#This Row],[Column15]],0)</f>
        <v>0</v>
      </c>
      <c r="BD378" s="8">
        <f ca="1">IF(Table2[[#This Row],[Column17]]="maharashtra",Table2[[#This Row],[Column15]],0)</f>
        <v>0</v>
      </c>
      <c r="BE378" s="8">
        <f ca="1">IF(Table2[[#This Row],[Column17]]="telangana",Table2[[#This Row],[Column15]],0)</f>
        <v>66575</v>
      </c>
      <c r="BF378" s="8">
        <f ca="1">IF(Table2[[#This Row],[Column17]]="delhi",Table2[[#This Row],[Column15]],0)</f>
        <v>0</v>
      </c>
      <c r="BG378" s="8">
        <f ca="1">IF(Table2[[#This Row],[Column17]]="goa",Table2[[#This Row],[Column15]],0)</f>
        <v>0</v>
      </c>
      <c r="BH378" s="8">
        <f ca="1">IF(Table2[[#This Row],[Column17]]="kolkata",Table2[[#This Row],[Column15]],0)</f>
        <v>0</v>
      </c>
      <c r="BI378" s="8">
        <f ca="1">IF(Table2[[#This Row],[Column17]]="patna",Table2[[#This Row],[Column15]],0)</f>
        <v>0</v>
      </c>
      <c r="BJ378" s="8">
        <f ca="1">IF(Table2[[#This Row],[Column17]]="simultala",Table2[[#This Row],[Column15]],0)</f>
        <v>0</v>
      </c>
      <c r="BK378" s="8">
        <f ca="1">IF(Table2[[#This Row],[Column17]]="panji",Table2[[#This Row],[Column15]],0)</f>
        <v>0</v>
      </c>
      <c r="BL378" s="8">
        <f ca="1">IF(Table2[[#This Row],[Column17]]="bangalore",Table2[[#This Row],[Column15]],0)</f>
        <v>0</v>
      </c>
      <c r="BM378" s="8">
        <f ca="1">IF(Table2[[#This Row],[Column17]]="florida",Table2[[#This Row],[Column15]],0)</f>
        <v>0</v>
      </c>
      <c r="BN378" s="8">
        <f ca="1">IF(Table2[[#This Row],[Column17]]="valmikinagar",Table2[[#This Row],[Column15]],0)</f>
        <v>0</v>
      </c>
      <c r="BO378" s="9">
        <f ca="1">IF(Table2[[#This Row],[Column17]]="gopalganj",Table2[[#This Row],[Column15]],0)</f>
        <v>0</v>
      </c>
      <c r="BP378" s="7">
        <f ca="1">IF(Table2[[#This Row],[Column4]]="teaching",Table2[[#This Row],[Column15]],0)</f>
        <v>0</v>
      </c>
      <c r="BQ378" s="8">
        <f ca="1">IF(Table2[[#This Row],[Column4]]="health",Table2[[#This Row],[Column15]],0)</f>
        <v>0</v>
      </c>
      <c r="BR378" s="8">
        <f ca="1">IF(Table2[[#This Row],[Column4]]="agriculture",Table2[[#This Row],[Column15]],0)</f>
        <v>0</v>
      </c>
      <c r="BS378" s="8">
        <f ca="1">IF(Table2[[#This Row],[Column4]]="IT",Table2[[#This Row],[Column15]],0)</f>
        <v>0</v>
      </c>
      <c r="BT378" s="8">
        <f ca="1">IF(Table2[[#This Row],[Column4]]="construction",Table2[[#This Row],[Column15]],0)</f>
        <v>0</v>
      </c>
      <c r="BU378" s="9">
        <f ca="1">IF(Table2[[#This Row],[Column4]]="General work",Table2[[#This Row],[Column15]],0)</f>
        <v>0</v>
      </c>
      <c r="BV378" s="19">
        <f ca="1">IF(Table2[[#This Row],[Column27]]&gt;Table2[[#This Row],[Column15]],1,0)</f>
        <v>1</v>
      </c>
      <c r="CC378" s="19">
        <f ca="1">IF(Table2[[#This Row],[Column28]]&gt;$CD$6,Table2[[#This Row],[Column2]],0)</f>
        <v>40</v>
      </c>
    </row>
    <row r="379" spans="2:81" x14ac:dyDescent="0.35">
      <c r="B379">
        <f t="shared" ca="1" si="97"/>
        <v>1</v>
      </c>
      <c r="C379" t="str">
        <f ca="1">IF(B378=1,"men","women")</f>
        <v>men</v>
      </c>
      <c r="D379">
        <f t="shared" ca="1" si="99"/>
        <v>28</v>
      </c>
      <c r="E379">
        <f t="shared" ca="1" si="100"/>
        <v>4</v>
      </c>
      <c r="F379" t="str">
        <f ca="1">VLOOKUP(E379,$K$4:$L$10,2)</f>
        <v>IT</v>
      </c>
      <c r="G379">
        <f t="shared" ca="1" si="101"/>
        <v>5</v>
      </c>
      <c r="H379" t="str">
        <f ca="1">VLOOKUP(G379,$N$4:$O$9,2)</f>
        <v>other</v>
      </c>
      <c r="I379">
        <f t="shared" ca="1" si="102"/>
        <v>3</v>
      </c>
      <c r="J379">
        <f t="shared" ca="1" si="98"/>
        <v>1</v>
      </c>
      <c r="Q379">
        <f t="shared" ca="1" si="103"/>
        <v>40668</v>
      </c>
      <c r="R379">
        <f t="shared" ca="1" si="104"/>
        <v>2</v>
      </c>
      <c r="S379" t="str">
        <f ca="1">VLOOKUP(R379,$Y$7:$Z$20,2)</f>
        <v>up</v>
      </c>
      <c r="T379">
        <f t="shared" ca="1" si="108"/>
        <v>162672</v>
      </c>
      <c r="U379">
        <f t="shared" ca="1" si="105"/>
        <v>156360.66223093323</v>
      </c>
      <c r="V379">
        <f t="shared" ca="1" si="109"/>
        <v>36065.176619332313</v>
      </c>
      <c r="W379">
        <f t="shared" ca="1" si="106"/>
        <v>15656</v>
      </c>
      <c r="X379">
        <f t="shared" ca="1" si="110"/>
        <v>10539.260148721958</v>
      </c>
      <c r="AA379">
        <f t="shared" ca="1" si="111"/>
        <v>31971.118560708026</v>
      </c>
      <c r="AB379">
        <f t="shared" ca="1" si="112"/>
        <v>230708.29518004035</v>
      </c>
      <c r="AC379">
        <f t="shared" ca="1" si="113"/>
        <v>182555.92237965518</v>
      </c>
      <c r="AD379">
        <f t="shared" ca="1" si="114"/>
        <v>48152.372800385172</v>
      </c>
      <c r="AF379" s="7">
        <f ca="1">IF(Table2[[#This Row],[Column1]]="men",1,0)</f>
        <v>1</v>
      </c>
      <c r="AG379" s="8">
        <f ca="1">IF(Table2[[#This Row],[Column1]]="women",1,0)</f>
        <v>0</v>
      </c>
      <c r="AH379" s="8"/>
      <c r="AI379" s="8"/>
      <c r="AJ379" s="9"/>
      <c r="AM379" s="7">
        <f ca="1">IF(Table2[[#This Row],[Column4]]="teaching",1,0)</f>
        <v>0</v>
      </c>
      <c r="AN379" s="8">
        <f ca="1">IF(Table2[[#This Row],[Column4]]="health",1,0)</f>
        <v>0</v>
      </c>
      <c r="AO379" s="8">
        <f ca="1">IF(Table2[[#This Row],[Column4]]="agriculture",1,0)</f>
        <v>0</v>
      </c>
      <c r="AP379" s="8">
        <f ca="1">IF(Table2[[#This Row],[Column4]]="IT",1,0)</f>
        <v>1</v>
      </c>
      <c r="AQ379" s="8">
        <f ca="1">IF(Table2[[#This Row],[Column4]]="construction",1,0)</f>
        <v>0</v>
      </c>
      <c r="AR379" s="8">
        <f ca="1">IF(Table2[[#This Row],[Column4]]="General work",1,0)</f>
        <v>0</v>
      </c>
      <c r="AS379" s="9"/>
      <c r="AU379" s="17">
        <f ca="1">Table2[[#This Row],[Column20]]/Table2[[#This Row],[Column8]]</f>
        <v>36065.176619332313</v>
      </c>
      <c r="AW379" s="19">
        <f ca="1">IF(Table2[[#This Row],[Column27]]&gt;$AX$7,1,0)</f>
        <v>1</v>
      </c>
      <c r="AY379" s="21">
        <f ca="1">Table2[[#This Row],[Column19]]/Table2[[#This Row],[Column18]]</f>
        <v>0.96120206446673817</v>
      </c>
      <c r="AZ379" s="7">
        <f t="shared" ca="1" si="107"/>
        <v>0</v>
      </c>
      <c r="BA379" s="8"/>
      <c r="BB379" s="7">
        <f ca="1">IF(Table2[[#This Row],[Column17]]="bihar",Table2[[#This Row],[Column15]],0)</f>
        <v>0</v>
      </c>
      <c r="BC379" s="8">
        <f ca="1">IF(Table2[[#This Row],[Column17]]="UP",Table2[[#This Row],[Column15]],0)</f>
        <v>40668</v>
      </c>
      <c r="BD379" s="8">
        <f ca="1">IF(Table2[[#This Row],[Column17]]="maharashtra",Table2[[#This Row],[Column15]],0)</f>
        <v>0</v>
      </c>
      <c r="BE379" s="8">
        <f ca="1">IF(Table2[[#This Row],[Column17]]="telangana",Table2[[#This Row],[Column15]],0)</f>
        <v>0</v>
      </c>
      <c r="BF379" s="8">
        <f ca="1">IF(Table2[[#This Row],[Column17]]="delhi",Table2[[#This Row],[Column15]],0)</f>
        <v>0</v>
      </c>
      <c r="BG379" s="8">
        <f ca="1">IF(Table2[[#This Row],[Column17]]="goa",Table2[[#This Row],[Column15]],0)</f>
        <v>0</v>
      </c>
      <c r="BH379" s="8">
        <f ca="1">IF(Table2[[#This Row],[Column17]]="kolkata",Table2[[#This Row],[Column15]],0)</f>
        <v>0</v>
      </c>
      <c r="BI379" s="8">
        <f ca="1">IF(Table2[[#This Row],[Column17]]="patna",Table2[[#This Row],[Column15]],0)</f>
        <v>0</v>
      </c>
      <c r="BJ379" s="8">
        <f ca="1">IF(Table2[[#This Row],[Column17]]="simultala",Table2[[#This Row],[Column15]],0)</f>
        <v>0</v>
      </c>
      <c r="BK379" s="8">
        <f ca="1">IF(Table2[[#This Row],[Column17]]="panji",Table2[[#This Row],[Column15]],0)</f>
        <v>0</v>
      </c>
      <c r="BL379" s="8">
        <f ca="1">IF(Table2[[#This Row],[Column17]]="bangalore",Table2[[#This Row],[Column15]],0)</f>
        <v>0</v>
      </c>
      <c r="BM379" s="8">
        <f ca="1">IF(Table2[[#This Row],[Column17]]="florida",Table2[[#This Row],[Column15]],0)</f>
        <v>0</v>
      </c>
      <c r="BN379" s="8">
        <f ca="1">IF(Table2[[#This Row],[Column17]]="valmikinagar",Table2[[#This Row],[Column15]],0)</f>
        <v>0</v>
      </c>
      <c r="BO379" s="9">
        <f ca="1">IF(Table2[[#This Row],[Column17]]="gopalganj",Table2[[#This Row],[Column15]],0)</f>
        <v>0</v>
      </c>
      <c r="BP379" s="7">
        <f ca="1">IF(Table2[[#This Row],[Column4]]="teaching",Table2[[#This Row],[Column15]],0)</f>
        <v>0</v>
      </c>
      <c r="BQ379" s="8">
        <f ca="1">IF(Table2[[#This Row],[Column4]]="health",Table2[[#This Row],[Column15]],0)</f>
        <v>0</v>
      </c>
      <c r="BR379" s="8">
        <f ca="1">IF(Table2[[#This Row],[Column4]]="agriculture",Table2[[#This Row],[Column15]],0)</f>
        <v>0</v>
      </c>
      <c r="BS379" s="8">
        <f ca="1">IF(Table2[[#This Row],[Column4]]="IT",Table2[[#This Row],[Column15]],0)</f>
        <v>40668</v>
      </c>
      <c r="BT379" s="8">
        <f ca="1">IF(Table2[[#This Row],[Column4]]="construction",Table2[[#This Row],[Column15]],0)</f>
        <v>0</v>
      </c>
      <c r="BU379" s="9">
        <f ca="1">IF(Table2[[#This Row],[Column4]]="General work",Table2[[#This Row],[Column15]],0)</f>
        <v>0</v>
      </c>
      <c r="BV379" s="19">
        <f ca="1">IF(Table2[[#This Row],[Column27]]&gt;Table2[[#This Row],[Column15]],1,0)</f>
        <v>1</v>
      </c>
      <c r="CC379" s="19">
        <f ca="1">IF(Table2[[#This Row],[Column28]]&gt;$CD$6,Table2[[#This Row],[Column2]],0)</f>
        <v>28</v>
      </c>
    </row>
    <row r="380" spans="2:81" x14ac:dyDescent="0.35">
      <c r="B380">
        <f t="shared" ca="1" si="97"/>
        <v>1</v>
      </c>
      <c r="C380" t="str">
        <f ca="1">IF(B379=1,"men","women")</f>
        <v>men</v>
      </c>
      <c r="D380">
        <f t="shared" ca="1" si="99"/>
        <v>26</v>
      </c>
      <c r="E380">
        <f t="shared" ca="1" si="100"/>
        <v>1</v>
      </c>
      <c r="F380" t="str">
        <f ca="1">VLOOKUP(E380,$K$4:$L$10,2)</f>
        <v xml:space="preserve">health </v>
      </c>
      <c r="G380">
        <f t="shared" ca="1" si="101"/>
        <v>5</v>
      </c>
      <c r="H380" t="str">
        <f ca="1">VLOOKUP(G380,$N$4:$O$9,2)</f>
        <v>other</v>
      </c>
      <c r="I380">
        <f t="shared" ca="1" si="102"/>
        <v>4</v>
      </c>
      <c r="J380">
        <f t="shared" ca="1" si="98"/>
        <v>2</v>
      </c>
      <c r="Q380">
        <f t="shared" ca="1" si="103"/>
        <v>84860</v>
      </c>
      <c r="R380">
        <f t="shared" ca="1" si="104"/>
        <v>13</v>
      </c>
      <c r="S380" t="str">
        <f ca="1">VLOOKUP(R380,$Y$7:$Z$20,2)</f>
        <v>valmikinagar</v>
      </c>
      <c r="T380">
        <f t="shared" ca="1" si="108"/>
        <v>509160</v>
      </c>
      <c r="U380">
        <f t="shared" ca="1" si="105"/>
        <v>74645.16170513205</v>
      </c>
      <c r="V380">
        <f t="shared" ca="1" si="109"/>
        <v>92430.929417226755</v>
      </c>
      <c r="W380">
        <f t="shared" ca="1" si="106"/>
        <v>67363</v>
      </c>
      <c r="X380">
        <f t="shared" ca="1" si="110"/>
        <v>105364.99756407064</v>
      </c>
      <c r="AA380">
        <f t="shared" ca="1" si="111"/>
        <v>109182.36373729272</v>
      </c>
      <c r="AB380">
        <f t="shared" ca="1" si="112"/>
        <v>710773.2931545194</v>
      </c>
      <c r="AC380">
        <f t="shared" ca="1" si="113"/>
        <v>247373.15926920268</v>
      </c>
      <c r="AD380">
        <f t="shared" ca="1" si="114"/>
        <v>463400.13388531673</v>
      </c>
      <c r="AF380" s="7">
        <f ca="1">IF(Table2[[#This Row],[Column1]]="men",1,0)</f>
        <v>1</v>
      </c>
      <c r="AG380" s="8">
        <f ca="1">IF(Table2[[#This Row],[Column1]]="women",1,0)</f>
        <v>0</v>
      </c>
      <c r="AH380" s="8"/>
      <c r="AI380" s="8"/>
      <c r="AJ380" s="9"/>
      <c r="AM380" s="7">
        <f ca="1">IF(Table2[[#This Row],[Column4]]="teaching",1,0)</f>
        <v>0</v>
      </c>
      <c r="AN380" s="8">
        <f ca="1">IF(Table2[[#This Row],[Column4]]="health",1,0)</f>
        <v>0</v>
      </c>
      <c r="AO380" s="8">
        <f ca="1">IF(Table2[[#This Row],[Column4]]="agriculture",1,0)</f>
        <v>0</v>
      </c>
      <c r="AP380" s="8">
        <f ca="1">IF(Table2[[#This Row],[Column4]]="IT",1,0)</f>
        <v>0</v>
      </c>
      <c r="AQ380" s="8">
        <f ca="1">IF(Table2[[#This Row],[Column4]]="construction",1,0)</f>
        <v>0</v>
      </c>
      <c r="AR380" s="8">
        <f ca="1">IF(Table2[[#This Row],[Column4]]="General work",1,0)</f>
        <v>0</v>
      </c>
      <c r="AS380" s="9"/>
      <c r="AU380" s="17">
        <f ca="1">Table2[[#This Row],[Column20]]/Table2[[#This Row],[Column8]]</f>
        <v>46215.464708613377</v>
      </c>
      <c r="AW380" s="19">
        <f ca="1">IF(Table2[[#This Row],[Column27]]&gt;$AX$7,1,0)</f>
        <v>1</v>
      </c>
      <c r="AY380" s="21">
        <f ca="1">Table2[[#This Row],[Column19]]/Table2[[#This Row],[Column18]]</f>
        <v>0.14660452844907701</v>
      </c>
      <c r="AZ380" s="7">
        <f t="shared" ca="1" si="107"/>
        <v>1</v>
      </c>
      <c r="BA380" s="8"/>
      <c r="BB380" s="7">
        <f ca="1">IF(Table2[[#This Row],[Column17]]="bihar",Table2[[#This Row],[Column15]],0)</f>
        <v>0</v>
      </c>
      <c r="BC380" s="8">
        <f ca="1">IF(Table2[[#This Row],[Column17]]="UP",Table2[[#This Row],[Column15]],0)</f>
        <v>0</v>
      </c>
      <c r="BD380" s="8">
        <f ca="1">IF(Table2[[#This Row],[Column17]]="maharashtra",Table2[[#This Row],[Column15]],0)</f>
        <v>0</v>
      </c>
      <c r="BE380" s="8">
        <f ca="1">IF(Table2[[#This Row],[Column17]]="telangana",Table2[[#This Row],[Column15]],0)</f>
        <v>0</v>
      </c>
      <c r="BF380" s="8">
        <f ca="1">IF(Table2[[#This Row],[Column17]]="delhi",Table2[[#This Row],[Column15]],0)</f>
        <v>0</v>
      </c>
      <c r="BG380" s="8">
        <f ca="1">IF(Table2[[#This Row],[Column17]]="goa",Table2[[#This Row],[Column15]],0)</f>
        <v>0</v>
      </c>
      <c r="BH380" s="8">
        <f ca="1">IF(Table2[[#This Row],[Column17]]="kolkata",Table2[[#This Row],[Column15]],0)</f>
        <v>0</v>
      </c>
      <c r="BI380" s="8">
        <f ca="1">IF(Table2[[#This Row],[Column17]]="patna",Table2[[#This Row],[Column15]],0)</f>
        <v>0</v>
      </c>
      <c r="BJ380" s="8">
        <f ca="1">IF(Table2[[#This Row],[Column17]]="simultala",Table2[[#This Row],[Column15]],0)</f>
        <v>0</v>
      </c>
      <c r="BK380" s="8">
        <f ca="1">IF(Table2[[#This Row],[Column17]]="panji",Table2[[#This Row],[Column15]],0)</f>
        <v>0</v>
      </c>
      <c r="BL380" s="8">
        <f ca="1">IF(Table2[[#This Row],[Column17]]="bangalore",Table2[[#This Row],[Column15]],0)</f>
        <v>0</v>
      </c>
      <c r="BM380" s="8">
        <f ca="1">IF(Table2[[#This Row],[Column17]]="florida",Table2[[#This Row],[Column15]],0)</f>
        <v>0</v>
      </c>
      <c r="BN380" s="8">
        <f ca="1">IF(Table2[[#This Row],[Column17]]="valmikinagar",Table2[[#This Row],[Column15]],0)</f>
        <v>84860</v>
      </c>
      <c r="BO380" s="9">
        <f ca="1">IF(Table2[[#This Row],[Column17]]="gopalganj",Table2[[#This Row],[Column15]],0)</f>
        <v>0</v>
      </c>
      <c r="BP380" s="7">
        <f ca="1">IF(Table2[[#This Row],[Column4]]="teaching",Table2[[#This Row],[Column15]],0)</f>
        <v>0</v>
      </c>
      <c r="BQ380" s="8">
        <f ca="1">IF(Table2[[#This Row],[Column4]]="health",Table2[[#This Row],[Column15]],0)</f>
        <v>0</v>
      </c>
      <c r="BR380" s="8">
        <f ca="1">IF(Table2[[#This Row],[Column4]]="agriculture",Table2[[#This Row],[Column15]],0)</f>
        <v>0</v>
      </c>
      <c r="BS380" s="8">
        <f ca="1">IF(Table2[[#This Row],[Column4]]="IT",Table2[[#This Row],[Column15]],0)</f>
        <v>0</v>
      </c>
      <c r="BT380" s="8">
        <f ca="1">IF(Table2[[#This Row],[Column4]]="construction",Table2[[#This Row],[Column15]],0)</f>
        <v>0</v>
      </c>
      <c r="BU380" s="9">
        <f ca="1">IF(Table2[[#This Row],[Column4]]="General work",Table2[[#This Row],[Column15]],0)</f>
        <v>0</v>
      </c>
      <c r="BV380" s="19">
        <f ca="1">IF(Table2[[#This Row],[Column27]]&gt;Table2[[#This Row],[Column15]],1,0)</f>
        <v>1</v>
      </c>
      <c r="CC380" s="19">
        <f ca="1">IF(Table2[[#This Row],[Column28]]&gt;$CD$6,Table2[[#This Row],[Column2]],0)</f>
        <v>26</v>
      </c>
    </row>
    <row r="381" spans="2:81" x14ac:dyDescent="0.35">
      <c r="B381">
        <f t="shared" ca="1" si="97"/>
        <v>1</v>
      </c>
      <c r="C381" t="str">
        <f ca="1">IF(B380=1,"men","women")</f>
        <v>men</v>
      </c>
      <c r="D381">
        <f t="shared" ca="1" si="99"/>
        <v>28</v>
      </c>
      <c r="E381">
        <f t="shared" ca="1" si="100"/>
        <v>6</v>
      </c>
      <c r="F381" t="str">
        <f ca="1">VLOOKUP(E381,$K$4:$L$10,2)</f>
        <v>agriculture</v>
      </c>
      <c r="G381">
        <f t="shared" ca="1" si="101"/>
        <v>4</v>
      </c>
      <c r="H381" t="str">
        <f ca="1">VLOOKUP(G381,$N$4:$O$9,2)</f>
        <v>technical</v>
      </c>
      <c r="I381">
        <f t="shared" ca="1" si="102"/>
        <v>2</v>
      </c>
      <c r="J381">
        <f t="shared" ca="1" si="98"/>
        <v>3</v>
      </c>
      <c r="Q381">
        <f t="shared" ca="1" si="103"/>
        <v>70411</v>
      </c>
      <c r="R381">
        <f t="shared" ca="1" si="104"/>
        <v>13</v>
      </c>
      <c r="S381" t="str">
        <f ca="1">VLOOKUP(R381,$Y$7:$Z$20,2)</f>
        <v>valmikinagar</v>
      </c>
      <c r="T381">
        <f t="shared" ca="1" si="108"/>
        <v>211233</v>
      </c>
      <c r="U381">
        <f t="shared" ca="1" si="105"/>
        <v>35800.617833021119</v>
      </c>
      <c r="V381">
        <f t="shared" ca="1" si="109"/>
        <v>34768.394645676854</v>
      </c>
      <c r="W381">
        <f t="shared" ca="1" si="106"/>
        <v>13664</v>
      </c>
      <c r="X381">
        <f t="shared" ca="1" si="110"/>
        <v>64841.985915590623</v>
      </c>
      <c r="AA381">
        <f t="shared" ca="1" si="111"/>
        <v>1043.9265382276051</v>
      </c>
      <c r="AB381">
        <f t="shared" ca="1" si="112"/>
        <v>247045.32118390445</v>
      </c>
      <c r="AC381">
        <f t="shared" ca="1" si="113"/>
        <v>114306.60374861174</v>
      </c>
      <c r="AD381">
        <f t="shared" ca="1" si="114"/>
        <v>132738.71743529272</v>
      </c>
      <c r="AF381" s="7">
        <f ca="1">IF(Table2[[#This Row],[Column1]]="men",1,0)</f>
        <v>1</v>
      </c>
      <c r="AG381" s="8">
        <f ca="1">IF(Table2[[#This Row],[Column1]]="women",1,0)</f>
        <v>0</v>
      </c>
      <c r="AH381" s="8"/>
      <c r="AI381" s="8"/>
      <c r="AJ381" s="9"/>
      <c r="AM381" s="7">
        <f ca="1">IF(Table2[[#This Row],[Column4]]="teaching",1,0)</f>
        <v>0</v>
      </c>
      <c r="AN381" s="8">
        <f ca="1">IF(Table2[[#This Row],[Column4]]="health",1,0)</f>
        <v>0</v>
      </c>
      <c r="AO381" s="8">
        <f ca="1">IF(Table2[[#This Row],[Column4]]="agriculture",1,0)</f>
        <v>1</v>
      </c>
      <c r="AP381" s="8">
        <f ca="1">IF(Table2[[#This Row],[Column4]]="IT",1,0)</f>
        <v>0</v>
      </c>
      <c r="AQ381" s="8">
        <f ca="1">IF(Table2[[#This Row],[Column4]]="construction",1,0)</f>
        <v>0</v>
      </c>
      <c r="AR381" s="8">
        <f ca="1">IF(Table2[[#This Row],[Column4]]="General work",1,0)</f>
        <v>0</v>
      </c>
      <c r="AS381" s="9"/>
      <c r="AU381" s="17">
        <f ca="1">Table2[[#This Row],[Column20]]/Table2[[#This Row],[Column8]]</f>
        <v>11589.464881892285</v>
      </c>
      <c r="AW381" s="19">
        <f ca="1">IF(Table2[[#This Row],[Column27]]&gt;$AX$7,1,0)</f>
        <v>1</v>
      </c>
      <c r="AY381" s="21">
        <f ca="1">Table2[[#This Row],[Column19]]/Table2[[#This Row],[Column18]]</f>
        <v>0.16948401922531572</v>
      </c>
      <c r="AZ381" s="7">
        <f t="shared" ca="1" si="107"/>
        <v>1</v>
      </c>
      <c r="BA381" s="8"/>
      <c r="BB381" s="7">
        <f ca="1">IF(Table2[[#This Row],[Column17]]="bihar",Table2[[#This Row],[Column15]],0)</f>
        <v>0</v>
      </c>
      <c r="BC381" s="8">
        <f ca="1">IF(Table2[[#This Row],[Column17]]="UP",Table2[[#This Row],[Column15]],0)</f>
        <v>0</v>
      </c>
      <c r="BD381" s="8">
        <f ca="1">IF(Table2[[#This Row],[Column17]]="maharashtra",Table2[[#This Row],[Column15]],0)</f>
        <v>0</v>
      </c>
      <c r="BE381" s="8">
        <f ca="1">IF(Table2[[#This Row],[Column17]]="telangana",Table2[[#This Row],[Column15]],0)</f>
        <v>0</v>
      </c>
      <c r="BF381" s="8">
        <f ca="1">IF(Table2[[#This Row],[Column17]]="delhi",Table2[[#This Row],[Column15]],0)</f>
        <v>0</v>
      </c>
      <c r="BG381" s="8">
        <f ca="1">IF(Table2[[#This Row],[Column17]]="goa",Table2[[#This Row],[Column15]],0)</f>
        <v>0</v>
      </c>
      <c r="BH381" s="8">
        <f ca="1">IF(Table2[[#This Row],[Column17]]="kolkata",Table2[[#This Row],[Column15]],0)</f>
        <v>0</v>
      </c>
      <c r="BI381" s="8">
        <f ca="1">IF(Table2[[#This Row],[Column17]]="patna",Table2[[#This Row],[Column15]],0)</f>
        <v>0</v>
      </c>
      <c r="BJ381" s="8">
        <f ca="1">IF(Table2[[#This Row],[Column17]]="simultala",Table2[[#This Row],[Column15]],0)</f>
        <v>0</v>
      </c>
      <c r="BK381" s="8">
        <f ca="1">IF(Table2[[#This Row],[Column17]]="panji",Table2[[#This Row],[Column15]],0)</f>
        <v>0</v>
      </c>
      <c r="BL381" s="8">
        <f ca="1">IF(Table2[[#This Row],[Column17]]="bangalore",Table2[[#This Row],[Column15]],0)</f>
        <v>0</v>
      </c>
      <c r="BM381" s="8">
        <f ca="1">IF(Table2[[#This Row],[Column17]]="florida",Table2[[#This Row],[Column15]],0)</f>
        <v>0</v>
      </c>
      <c r="BN381" s="8">
        <f ca="1">IF(Table2[[#This Row],[Column17]]="valmikinagar",Table2[[#This Row],[Column15]],0)</f>
        <v>70411</v>
      </c>
      <c r="BO381" s="9">
        <f ca="1">IF(Table2[[#This Row],[Column17]]="gopalganj",Table2[[#This Row],[Column15]],0)</f>
        <v>0</v>
      </c>
      <c r="BP381" s="7">
        <f ca="1">IF(Table2[[#This Row],[Column4]]="teaching",Table2[[#This Row],[Column15]],0)</f>
        <v>0</v>
      </c>
      <c r="BQ381" s="8">
        <f ca="1">IF(Table2[[#This Row],[Column4]]="health",Table2[[#This Row],[Column15]],0)</f>
        <v>0</v>
      </c>
      <c r="BR381" s="8">
        <f ca="1">IF(Table2[[#This Row],[Column4]]="agriculture",Table2[[#This Row],[Column15]],0)</f>
        <v>70411</v>
      </c>
      <c r="BS381" s="8">
        <f ca="1">IF(Table2[[#This Row],[Column4]]="IT",Table2[[#This Row],[Column15]],0)</f>
        <v>0</v>
      </c>
      <c r="BT381" s="8">
        <f ca="1">IF(Table2[[#This Row],[Column4]]="construction",Table2[[#This Row],[Column15]],0)</f>
        <v>0</v>
      </c>
      <c r="BU381" s="9">
        <f ca="1">IF(Table2[[#This Row],[Column4]]="General work",Table2[[#This Row],[Column15]],0)</f>
        <v>0</v>
      </c>
      <c r="BV381" s="19">
        <f ca="1">IF(Table2[[#This Row],[Column27]]&gt;Table2[[#This Row],[Column15]],1,0)</f>
        <v>1</v>
      </c>
      <c r="CC381" s="19">
        <f ca="1">IF(Table2[[#This Row],[Column28]]&gt;$CD$6,Table2[[#This Row],[Column2]],0)</f>
        <v>28</v>
      </c>
    </row>
    <row r="382" spans="2:81" x14ac:dyDescent="0.35">
      <c r="B382">
        <f t="shared" ca="1" si="97"/>
        <v>2</v>
      </c>
      <c r="C382" t="str">
        <f ca="1">IF(B381=1,"men","women")</f>
        <v>men</v>
      </c>
      <c r="D382">
        <f t="shared" ca="1" si="99"/>
        <v>33</v>
      </c>
      <c r="E382">
        <f t="shared" ca="1" si="100"/>
        <v>1</v>
      </c>
      <c r="F382" t="str">
        <f ca="1">VLOOKUP(E382,$K$4:$L$10,2)</f>
        <v xml:space="preserve">health </v>
      </c>
      <c r="G382">
        <f t="shared" ca="1" si="101"/>
        <v>1</v>
      </c>
      <c r="H382" t="str">
        <f ca="1">VLOOKUP(G382,$N$4:$O$9,2)</f>
        <v>high school</v>
      </c>
      <c r="I382">
        <f t="shared" ca="1" si="102"/>
        <v>2</v>
      </c>
      <c r="J382">
        <f t="shared" ca="1" si="98"/>
        <v>1</v>
      </c>
      <c r="Q382">
        <f t="shared" ca="1" si="103"/>
        <v>82370</v>
      </c>
      <c r="R382">
        <f t="shared" ca="1" si="104"/>
        <v>4</v>
      </c>
      <c r="S382" t="str">
        <f ca="1">VLOOKUP(R382,$Y$7:$Z$20,2)</f>
        <v>telangana</v>
      </c>
      <c r="T382">
        <f t="shared" ca="1" si="108"/>
        <v>411850</v>
      </c>
      <c r="U382">
        <f t="shared" ca="1" si="105"/>
        <v>367837.74326962617</v>
      </c>
      <c r="V382">
        <f t="shared" ca="1" si="109"/>
        <v>74419.711450423012</v>
      </c>
      <c r="W382">
        <f t="shared" ca="1" si="106"/>
        <v>15960</v>
      </c>
      <c r="X382">
        <f t="shared" ca="1" si="110"/>
        <v>151602.72232037468</v>
      </c>
      <c r="AA382">
        <f t="shared" ca="1" si="111"/>
        <v>67347.663665260465</v>
      </c>
      <c r="AB382">
        <f t="shared" ca="1" si="112"/>
        <v>553617.37511568342</v>
      </c>
      <c r="AC382">
        <f t="shared" ca="1" si="113"/>
        <v>535400.46559000085</v>
      </c>
      <c r="AD382">
        <f t="shared" ca="1" si="114"/>
        <v>18216.909525682568</v>
      </c>
      <c r="AF382" s="7">
        <f ca="1">IF(Table2[[#This Row],[Column1]]="men",1,0)</f>
        <v>1</v>
      </c>
      <c r="AG382" s="8">
        <f ca="1">IF(Table2[[#This Row],[Column1]]="women",1,0)</f>
        <v>0</v>
      </c>
      <c r="AH382" s="8"/>
      <c r="AI382" s="8"/>
      <c r="AJ382" s="9"/>
      <c r="AM382" s="7">
        <f ca="1">IF(Table2[[#This Row],[Column4]]="teaching",1,0)</f>
        <v>0</v>
      </c>
      <c r="AN382" s="8">
        <f ca="1">IF(Table2[[#This Row],[Column4]]="health",1,0)</f>
        <v>0</v>
      </c>
      <c r="AO382" s="8">
        <f ca="1">IF(Table2[[#This Row],[Column4]]="agriculture",1,0)</f>
        <v>0</v>
      </c>
      <c r="AP382" s="8">
        <f ca="1">IF(Table2[[#This Row],[Column4]]="IT",1,0)</f>
        <v>0</v>
      </c>
      <c r="AQ382" s="8">
        <f ca="1">IF(Table2[[#This Row],[Column4]]="construction",1,0)</f>
        <v>0</v>
      </c>
      <c r="AR382" s="8">
        <f ca="1">IF(Table2[[#This Row],[Column4]]="General work",1,0)</f>
        <v>0</v>
      </c>
      <c r="AS382" s="9"/>
      <c r="AU382" s="17">
        <f ca="1">Table2[[#This Row],[Column20]]/Table2[[#This Row],[Column8]]</f>
        <v>74419.711450423012</v>
      </c>
      <c r="AW382" s="19">
        <f ca="1">IF(Table2[[#This Row],[Column27]]&gt;$AX$7,1,0)</f>
        <v>1</v>
      </c>
      <c r="AY382" s="21">
        <f ca="1">Table2[[#This Row],[Column19]]/Table2[[#This Row],[Column18]]</f>
        <v>0.89313522707205573</v>
      </c>
      <c r="AZ382" s="7">
        <f t="shared" ca="1" si="107"/>
        <v>0</v>
      </c>
      <c r="BA382" s="8"/>
      <c r="BB382" s="7">
        <f ca="1">IF(Table2[[#This Row],[Column17]]="bihar",Table2[[#This Row],[Column15]],0)</f>
        <v>0</v>
      </c>
      <c r="BC382" s="8">
        <f ca="1">IF(Table2[[#This Row],[Column17]]="UP",Table2[[#This Row],[Column15]],0)</f>
        <v>0</v>
      </c>
      <c r="BD382" s="8">
        <f ca="1">IF(Table2[[#This Row],[Column17]]="maharashtra",Table2[[#This Row],[Column15]],0)</f>
        <v>0</v>
      </c>
      <c r="BE382" s="8">
        <f ca="1">IF(Table2[[#This Row],[Column17]]="telangana",Table2[[#This Row],[Column15]],0)</f>
        <v>82370</v>
      </c>
      <c r="BF382" s="8">
        <f ca="1">IF(Table2[[#This Row],[Column17]]="delhi",Table2[[#This Row],[Column15]],0)</f>
        <v>0</v>
      </c>
      <c r="BG382" s="8">
        <f ca="1">IF(Table2[[#This Row],[Column17]]="goa",Table2[[#This Row],[Column15]],0)</f>
        <v>0</v>
      </c>
      <c r="BH382" s="8">
        <f ca="1">IF(Table2[[#This Row],[Column17]]="kolkata",Table2[[#This Row],[Column15]],0)</f>
        <v>0</v>
      </c>
      <c r="BI382" s="8">
        <f ca="1">IF(Table2[[#This Row],[Column17]]="patna",Table2[[#This Row],[Column15]],0)</f>
        <v>0</v>
      </c>
      <c r="BJ382" s="8">
        <f ca="1">IF(Table2[[#This Row],[Column17]]="simultala",Table2[[#This Row],[Column15]],0)</f>
        <v>0</v>
      </c>
      <c r="BK382" s="8">
        <f ca="1">IF(Table2[[#This Row],[Column17]]="panji",Table2[[#This Row],[Column15]],0)</f>
        <v>0</v>
      </c>
      <c r="BL382" s="8">
        <f ca="1">IF(Table2[[#This Row],[Column17]]="bangalore",Table2[[#This Row],[Column15]],0)</f>
        <v>0</v>
      </c>
      <c r="BM382" s="8">
        <f ca="1">IF(Table2[[#This Row],[Column17]]="florida",Table2[[#This Row],[Column15]],0)</f>
        <v>0</v>
      </c>
      <c r="BN382" s="8">
        <f ca="1">IF(Table2[[#This Row],[Column17]]="valmikinagar",Table2[[#This Row],[Column15]],0)</f>
        <v>0</v>
      </c>
      <c r="BO382" s="9">
        <f ca="1">IF(Table2[[#This Row],[Column17]]="gopalganj",Table2[[#This Row],[Column15]],0)</f>
        <v>0</v>
      </c>
      <c r="BP382" s="7">
        <f ca="1">IF(Table2[[#This Row],[Column4]]="teaching",Table2[[#This Row],[Column15]],0)</f>
        <v>0</v>
      </c>
      <c r="BQ382" s="8">
        <f ca="1">IF(Table2[[#This Row],[Column4]]="health",Table2[[#This Row],[Column15]],0)</f>
        <v>0</v>
      </c>
      <c r="BR382" s="8">
        <f ca="1">IF(Table2[[#This Row],[Column4]]="agriculture",Table2[[#This Row],[Column15]],0)</f>
        <v>0</v>
      </c>
      <c r="BS382" s="8">
        <f ca="1">IF(Table2[[#This Row],[Column4]]="IT",Table2[[#This Row],[Column15]],0)</f>
        <v>0</v>
      </c>
      <c r="BT382" s="8">
        <f ca="1">IF(Table2[[#This Row],[Column4]]="construction",Table2[[#This Row],[Column15]],0)</f>
        <v>0</v>
      </c>
      <c r="BU382" s="9">
        <f ca="1">IF(Table2[[#This Row],[Column4]]="General work",Table2[[#This Row],[Column15]],0)</f>
        <v>0</v>
      </c>
      <c r="BV382" s="19">
        <f ca="1">IF(Table2[[#This Row],[Column27]]&gt;Table2[[#This Row],[Column15]],1,0)</f>
        <v>1</v>
      </c>
      <c r="CC382" s="19">
        <f ca="1">IF(Table2[[#This Row],[Column28]]&gt;$CD$6,Table2[[#This Row],[Column2]],0)</f>
        <v>33</v>
      </c>
    </row>
    <row r="383" spans="2:81" x14ac:dyDescent="0.35">
      <c r="B383">
        <f t="shared" ca="1" si="97"/>
        <v>1</v>
      </c>
      <c r="C383" t="str">
        <f ca="1">IF(B382=1,"men","women")</f>
        <v>women</v>
      </c>
      <c r="D383">
        <f t="shared" ca="1" si="99"/>
        <v>44</v>
      </c>
      <c r="E383">
        <f t="shared" ca="1" si="100"/>
        <v>5</v>
      </c>
      <c r="F383" t="str">
        <f ca="1">VLOOKUP(E383,$K$4:$L$10,2)</f>
        <v>General work</v>
      </c>
      <c r="G383">
        <f t="shared" ca="1" si="101"/>
        <v>5</v>
      </c>
      <c r="H383" t="str">
        <f ca="1">VLOOKUP(G383,$N$4:$O$9,2)</f>
        <v>other</v>
      </c>
      <c r="I383">
        <f t="shared" ca="1" si="102"/>
        <v>2</v>
      </c>
      <c r="J383">
        <f t="shared" ca="1" si="98"/>
        <v>1</v>
      </c>
      <c r="Q383">
        <f t="shared" ca="1" si="103"/>
        <v>61778</v>
      </c>
      <c r="R383">
        <f t="shared" ca="1" si="104"/>
        <v>10</v>
      </c>
      <c r="S383" t="str">
        <f ca="1">VLOOKUP(R383,$Y$7:$Z$20,2)</f>
        <v>panji</v>
      </c>
      <c r="T383">
        <f t="shared" ca="1" si="108"/>
        <v>370668</v>
      </c>
      <c r="U383">
        <f t="shared" ca="1" si="105"/>
        <v>52818.244992480795</v>
      </c>
      <c r="V383">
        <f t="shared" ca="1" si="109"/>
        <v>15046.092134159817</v>
      </c>
      <c r="W383">
        <f t="shared" ca="1" si="106"/>
        <v>4840</v>
      </c>
      <c r="X383">
        <f t="shared" ca="1" si="110"/>
        <v>64328.814130745995</v>
      </c>
      <c r="AA383">
        <f t="shared" ca="1" si="111"/>
        <v>44028.627712197034</v>
      </c>
      <c r="AB383">
        <f t="shared" ca="1" si="112"/>
        <v>429742.71984635683</v>
      </c>
      <c r="AC383">
        <f t="shared" ca="1" si="113"/>
        <v>121987.05912322679</v>
      </c>
      <c r="AD383">
        <f t="shared" ca="1" si="114"/>
        <v>307755.66072313004</v>
      </c>
      <c r="AF383" s="7">
        <f ca="1">IF(Table2[[#This Row],[Column1]]="men",1,0)</f>
        <v>0</v>
      </c>
      <c r="AG383" s="8">
        <f ca="1">IF(Table2[[#This Row],[Column1]]="women",1,0)</f>
        <v>1</v>
      </c>
      <c r="AH383" s="8"/>
      <c r="AI383" s="8"/>
      <c r="AJ383" s="9"/>
      <c r="AM383" s="7">
        <f ca="1">IF(Table2[[#This Row],[Column4]]="teaching",1,0)</f>
        <v>0</v>
      </c>
      <c r="AN383" s="8">
        <f ca="1">IF(Table2[[#This Row],[Column4]]="health",1,0)</f>
        <v>0</v>
      </c>
      <c r="AO383" s="8">
        <f ca="1">IF(Table2[[#This Row],[Column4]]="agriculture",1,0)</f>
        <v>0</v>
      </c>
      <c r="AP383" s="8">
        <f ca="1">IF(Table2[[#This Row],[Column4]]="IT",1,0)</f>
        <v>0</v>
      </c>
      <c r="AQ383" s="8">
        <f ca="1">IF(Table2[[#This Row],[Column4]]="construction",1,0)</f>
        <v>0</v>
      </c>
      <c r="AR383" s="8">
        <f ca="1">IF(Table2[[#This Row],[Column4]]="General work",1,0)</f>
        <v>1</v>
      </c>
      <c r="AS383" s="9"/>
      <c r="AU383" s="17">
        <f ca="1">Table2[[#This Row],[Column20]]/Table2[[#This Row],[Column8]]</f>
        <v>15046.092134159817</v>
      </c>
      <c r="AW383" s="19">
        <f ca="1">IF(Table2[[#This Row],[Column27]]&gt;$AX$7,1,0)</f>
        <v>1</v>
      </c>
      <c r="AY383" s="21">
        <f ca="1">Table2[[#This Row],[Column19]]/Table2[[#This Row],[Column18]]</f>
        <v>0.1424947526964313</v>
      </c>
      <c r="AZ383" s="7">
        <f t="shared" ca="1" si="107"/>
        <v>1</v>
      </c>
      <c r="BA383" s="8"/>
      <c r="BB383" s="7">
        <f ca="1">IF(Table2[[#This Row],[Column17]]="bihar",Table2[[#This Row],[Column15]],0)</f>
        <v>0</v>
      </c>
      <c r="BC383" s="8">
        <f ca="1">IF(Table2[[#This Row],[Column17]]="UP",Table2[[#This Row],[Column15]],0)</f>
        <v>0</v>
      </c>
      <c r="BD383" s="8">
        <f ca="1">IF(Table2[[#This Row],[Column17]]="maharashtra",Table2[[#This Row],[Column15]],0)</f>
        <v>0</v>
      </c>
      <c r="BE383" s="8">
        <f ca="1">IF(Table2[[#This Row],[Column17]]="telangana",Table2[[#This Row],[Column15]],0)</f>
        <v>0</v>
      </c>
      <c r="BF383" s="8">
        <f ca="1">IF(Table2[[#This Row],[Column17]]="delhi",Table2[[#This Row],[Column15]],0)</f>
        <v>0</v>
      </c>
      <c r="BG383" s="8">
        <f ca="1">IF(Table2[[#This Row],[Column17]]="goa",Table2[[#This Row],[Column15]],0)</f>
        <v>0</v>
      </c>
      <c r="BH383" s="8">
        <f ca="1">IF(Table2[[#This Row],[Column17]]="kolkata",Table2[[#This Row],[Column15]],0)</f>
        <v>0</v>
      </c>
      <c r="BI383" s="8">
        <f ca="1">IF(Table2[[#This Row],[Column17]]="patna",Table2[[#This Row],[Column15]],0)</f>
        <v>0</v>
      </c>
      <c r="BJ383" s="8">
        <f ca="1">IF(Table2[[#This Row],[Column17]]="simultala",Table2[[#This Row],[Column15]],0)</f>
        <v>0</v>
      </c>
      <c r="BK383" s="8">
        <f ca="1">IF(Table2[[#This Row],[Column17]]="panji",Table2[[#This Row],[Column15]],0)</f>
        <v>61778</v>
      </c>
      <c r="BL383" s="8">
        <f ca="1">IF(Table2[[#This Row],[Column17]]="bangalore",Table2[[#This Row],[Column15]],0)</f>
        <v>0</v>
      </c>
      <c r="BM383" s="8">
        <f ca="1">IF(Table2[[#This Row],[Column17]]="florida",Table2[[#This Row],[Column15]],0)</f>
        <v>0</v>
      </c>
      <c r="BN383" s="8">
        <f ca="1">IF(Table2[[#This Row],[Column17]]="valmikinagar",Table2[[#This Row],[Column15]],0)</f>
        <v>0</v>
      </c>
      <c r="BO383" s="9">
        <f ca="1">IF(Table2[[#This Row],[Column17]]="gopalganj",Table2[[#This Row],[Column15]],0)</f>
        <v>0</v>
      </c>
      <c r="BP383" s="7">
        <f ca="1">IF(Table2[[#This Row],[Column4]]="teaching",Table2[[#This Row],[Column15]],0)</f>
        <v>0</v>
      </c>
      <c r="BQ383" s="8">
        <f ca="1">IF(Table2[[#This Row],[Column4]]="health",Table2[[#This Row],[Column15]],0)</f>
        <v>0</v>
      </c>
      <c r="BR383" s="8">
        <f ca="1">IF(Table2[[#This Row],[Column4]]="agriculture",Table2[[#This Row],[Column15]],0)</f>
        <v>0</v>
      </c>
      <c r="BS383" s="8">
        <f ca="1">IF(Table2[[#This Row],[Column4]]="IT",Table2[[#This Row],[Column15]],0)</f>
        <v>0</v>
      </c>
      <c r="BT383" s="8">
        <f ca="1">IF(Table2[[#This Row],[Column4]]="construction",Table2[[#This Row],[Column15]],0)</f>
        <v>0</v>
      </c>
      <c r="BU383" s="9">
        <f ca="1">IF(Table2[[#This Row],[Column4]]="General work",Table2[[#This Row],[Column15]],0)</f>
        <v>61778</v>
      </c>
      <c r="BV383" s="19">
        <f ca="1">IF(Table2[[#This Row],[Column27]]&gt;Table2[[#This Row],[Column15]],1,0)</f>
        <v>1</v>
      </c>
      <c r="CC383" s="19">
        <f ca="1">IF(Table2[[#This Row],[Column28]]&gt;$CD$6,Table2[[#This Row],[Column2]],0)</f>
        <v>44</v>
      </c>
    </row>
    <row r="384" spans="2:81" x14ac:dyDescent="0.35">
      <c r="B384">
        <f t="shared" ca="1" si="97"/>
        <v>2</v>
      </c>
      <c r="C384" t="str">
        <f ca="1">IF(B383=1,"men","women")</f>
        <v>men</v>
      </c>
      <c r="D384">
        <f t="shared" ca="1" si="99"/>
        <v>39</v>
      </c>
      <c r="E384">
        <f t="shared" ca="1" si="100"/>
        <v>5</v>
      </c>
      <c r="F384" t="str">
        <f ca="1">VLOOKUP(E384,$K$4:$L$10,2)</f>
        <v>General work</v>
      </c>
      <c r="G384">
        <f t="shared" ca="1" si="101"/>
        <v>3</v>
      </c>
      <c r="H384" t="str">
        <f ca="1">VLOOKUP(G384,$N$4:$O$9,2)</f>
        <v>university</v>
      </c>
      <c r="I384">
        <f t="shared" ca="1" si="102"/>
        <v>2</v>
      </c>
      <c r="J384">
        <f t="shared" ca="1" si="98"/>
        <v>2</v>
      </c>
      <c r="Q384">
        <f t="shared" ca="1" si="103"/>
        <v>85201</v>
      </c>
      <c r="R384">
        <f t="shared" ca="1" si="104"/>
        <v>1</v>
      </c>
      <c r="S384" t="str">
        <f ca="1">VLOOKUP(R384,$Y$7:$Z$20,2)</f>
        <v>bihar</v>
      </c>
      <c r="T384">
        <f t="shared" ca="1" si="108"/>
        <v>511206</v>
      </c>
      <c r="U384">
        <f t="shared" ca="1" si="105"/>
        <v>104530.46645022141</v>
      </c>
      <c r="V384">
        <f t="shared" ca="1" si="109"/>
        <v>161532.3311491955</v>
      </c>
      <c r="W384">
        <f t="shared" ca="1" si="106"/>
        <v>61385</v>
      </c>
      <c r="X384">
        <f t="shared" ca="1" si="110"/>
        <v>97147.386610266447</v>
      </c>
      <c r="AA384">
        <f t="shared" ca="1" si="111"/>
        <v>57927.815858855436</v>
      </c>
      <c r="AB384">
        <f t="shared" ca="1" si="112"/>
        <v>730666.14700805093</v>
      </c>
      <c r="AC384">
        <f t="shared" ca="1" si="113"/>
        <v>263062.85306048789</v>
      </c>
      <c r="AD384">
        <f t="shared" ca="1" si="114"/>
        <v>467603.29394756304</v>
      </c>
      <c r="AF384" s="7">
        <f ca="1">IF(Table2[[#This Row],[Column1]]="men",1,0)</f>
        <v>1</v>
      </c>
      <c r="AG384" s="8">
        <f ca="1">IF(Table2[[#This Row],[Column1]]="women",1,0)</f>
        <v>0</v>
      </c>
      <c r="AH384" s="8"/>
      <c r="AI384" s="8"/>
      <c r="AJ384" s="9"/>
      <c r="AM384" s="7">
        <f ca="1">IF(Table2[[#This Row],[Column4]]="teaching",1,0)</f>
        <v>0</v>
      </c>
      <c r="AN384" s="8">
        <f ca="1">IF(Table2[[#This Row],[Column4]]="health",1,0)</f>
        <v>0</v>
      </c>
      <c r="AO384" s="8">
        <f ca="1">IF(Table2[[#This Row],[Column4]]="agriculture",1,0)</f>
        <v>0</v>
      </c>
      <c r="AP384" s="8">
        <f ca="1">IF(Table2[[#This Row],[Column4]]="IT",1,0)</f>
        <v>0</v>
      </c>
      <c r="AQ384" s="8">
        <f ca="1">IF(Table2[[#This Row],[Column4]]="construction",1,0)</f>
        <v>0</v>
      </c>
      <c r="AR384" s="8">
        <f ca="1">IF(Table2[[#This Row],[Column4]]="General work",1,0)</f>
        <v>1</v>
      </c>
      <c r="AS384" s="9"/>
      <c r="AU384" s="17">
        <f ca="1">Table2[[#This Row],[Column20]]/Table2[[#This Row],[Column8]]</f>
        <v>80766.165574597748</v>
      </c>
      <c r="AW384" s="19">
        <f ca="1">IF(Table2[[#This Row],[Column27]]&gt;$AX$7,1,0)</f>
        <v>1</v>
      </c>
      <c r="AY384" s="21">
        <f ca="1">Table2[[#This Row],[Column19]]/Table2[[#This Row],[Column18]]</f>
        <v>0.20447816819485964</v>
      </c>
      <c r="AZ384" s="7">
        <f t="shared" ca="1" si="107"/>
        <v>0</v>
      </c>
      <c r="BA384" s="8"/>
      <c r="BB384" s="7">
        <f ca="1">IF(Table2[[#This Row],[Column17]]="bihar",Table2[[#This Row],[Column15]],0)</f>
        <v>85201</v>
      </c>
      <c r="BC384" s="8">
        <f ca="1">IF(Table2[[#This Row],[Column17]]="UP",Table2[[#This Row],[Column15]],0)</f>
        <v>0</v>
      </c>
      <c r="BD384" s="8">
        <f ca="1">IF(Table2[[#This Row],[Column17]]="maharashtra",Table2[[#This Row],[Column15]],0)</f>
        <v>0</v>
      </c>
      <c r="BE384" s="8">
        <f ca="1">IF(Table2[[#This Row],[Column17]]="telangana",Table2[[#This Row],[Column15]],0)</f>
        <v>0</v>
      </c>
      <c r="BF384" s="8">
        <f ca="1">IF(Table2[[#This Row],[Column17]]="delhi",Table2[[#This Row],[Column15]],0)</f>
        <v>0</v>
      </c>
      <c r="BG384" s="8">
        <f ca="1">IF(Table2[[#This Row],[Column17]]="goa",Table2[[#This Row],[Column15]],0)</f>
        <v>0</v>
      </c>
      <c r="BH384" s="8">
        <f ca="1">IF(Table2[[#This Row],[Column17]]="kolkata",Table2[[#This Row],[Column15]],0)</f>
        <v>0</v>
      </c>
      <c r="BI384" s="8">
        <f ca="1">IF(Table2[[#This Row],[Column17]]="patna",Table2[[#This Row],[Column15]],0)</f>
        <v>0</v>
      </c>
      <c r="BJ384" s="8">
        <f ca="1">IF(Table2[[#This Row],[Column17]]="simultala",Table2[[#This Row],[Column15]],0)</f>
        <v>0</v>
      </c>
      <c r="BK384" s="8">
        <f ca="1">IF(Table2[[#This Row],[Column17]]="panji",Table2[[#This Row],[Column15]],0)</f>
        <v>0</v>
      </c>
      <c r="BL384" s="8">
        <f ca="1">IF(Table2[[#This Row],[Column17]]="bangalore",Table2[[#This Row],[Column15]],0)</f>
        <v>0</v>
      </c>
      <c r="BM384" s="8">
        <f ca="1">IF(Table2[[#This Row],[Column17]]="florida",Table2[[#This Row],[Column15]],0)</f>
        <v>0</v>
      </c>
      <c r="BN384" s="8">
        <f ca="1">IF(Table2[[#This Row],[Column17]]="valmikinagar",Table2[[#This Row],[Column15]],0)</f>
        <v>0</v>
      </c>
      <c r="BO384" s="9">
        <f ca="1">IF(Table2[[#This Row],[Column17]]="gopalganj",Table2[[#This Row],[Column15]],0)</f>
        <v>0</v>
      </c>
      <c r="BP384" s="7">
        <f ca="1">IF(Table2[[#This Row],[Column4]]="teaching",Table2[[#This Row],[Column15]],0)</f>
        <v>0</v>
      </c>
      <c r="BQ384" s="8">
        <f ca="1">IF(Table2[[#This Row],[Column4]]="health",Table2[[#This Row],[Column15]],0)</f>
        <v>0</v>
      </c>
      <c r="BR384" s="8">
        <f ca="1">IF(Table2[[#This Row],[Column4]]="agriculture",Table2[[#This Row],[Column15]],0)</f>
        <v>0</v>
      </c>
      <c r="BS384" s="8">
        <f ca="1">IF(Table2[[#This Row],[Column4]]="IT",Table2[[#This Row],[Column15]],0)</f>
        <v>0</v>
      </c>
      <c r="BT384" s="8">
        <f ca="1">IF(Table2[[#This Row],[Column4]]="construction",Table2[[#This Row],[Column15]],0)</f>
        <v>0</v>
      </c>
      <c r="BU384" s="9">
        <f ca="1">IF(Table2[[#This Row],[Column4]]="General work",Table2[[#This Row],[Column15]],0)</f>
        <v>85201</v>
      </c>
      <c r="BV384" s="19">
        <f ca="1">IF(Table2[[#This Row],[Column27]]&gt;Table2[[#This Row],[Column15]],1,0)</f>
        <v>1</v>
      </c>
      <c r="CC384" s="19">
        <f ca="1">IF(Table2[[#This Row],[Column28]]&gt;$CD$6,Table2[[#This Row],[Column2]],0)</f>
        <v>39</v>
      </c>
    </row>
    <row r="385" spans="2:81" x14ac:dyDescent="0.35">
      <c r="B385">
        <f t="shared" ca="1" si="97"/>
        <v>2</v>
      </c>
      <c r="C385" t="str">
        <f ca="1">IF(B384=1,"men","women")</f>
        <v>women</v>
      </c>
      <c r="D385">
        <f t="shared" ca="1" si="99"/>
        <v>40</v>
      </c>
      <c r="E385">
        <f t="shared" ca="1" si="100"/>
        <v>2</v>
      </c>
      <c r="F385" t="str">
        <f ca="1">VLOOKUP(E385,$K$4:$L$10,2)</f>
        <v>construction</v>
      </c>
      <c r="G385">
        <f t="shared" ca="1" si="101"/>
        <v>5</v>
      </c>
      <c r="H385" t="str">
        <f ca="1">VLOOKUP(G385,$N$4:$O$9,2)</f>
        <v>other</v>
      </c>
      <c r="I385">
        <f t="shared" ca="1" si="102"/>
        <v>0</v>
      </c>
      <c r="J385">
        <f t="shared" ca="1" si="98"/>
        <v>3</v>
      </c>
      <c r="Q385">
        <f t="shared" ca="1" si="103"/>
        <v>79886</v>
      </c>
      <c r="R385">
        <f t="shared" ca="1" si="104"/>
        <v>13</v>
      </c>
      <c r="S385" t="str">
        <f ca="1">VLOOKUP(R385,$Y$7:$Z$20,2)</f>
        <v>valmikinagar</v>
      </c>
      <c r="T385">
        <f t="shared" ca="1" si="108"/>
        <v>399430</v>
      </c>
      <c r="U385">
        <f t="shared" ca="1" si="105"/>
        <v>71474.668289770168</v>
      </c>
      <c r="V385">
        <f t="shared" ca="1" si="109"/>
        <v>158306.48228121386</v>
      </c>
      <c r="W385">
        <f t="shared" ca="1" si="106"/>
        <v>34119</v>
      </c>
      <c r="X385">
        <f t="shared" ca="1" si="110"/>
        <v>21662.412012386831</v>
      </c>
      <c r="AA385">
        <f t="shared" ca="1" si="111"/>
        <v>30758.456299361482</v>
      </c>
      <c r="AB385">
        <f t="shared" ca="1" si="112"/>
        <v>588494.9385805754</v>
      </c>
      <c r="AC385">
        <f t="shared" ca="1" si="113"/>
        <v>127256.080302157</v>
      </c>
      <c r="AD385">
        <f t="shared" ca="1" si="114"/>
        <v>461238.85827841843</v>
      </c>
      <c r="AF385" s="7">
        <f ca="1">IF(Table2[[#This Row],[Column1]]="men",1,0)</f>
        <v>0</v>
      </c>
      <c r="AG385" s="8">
        <f ca="1">IF(Table2[[#This Row],[Column1]]="women",1,0)</f>
        <v>1</v>
      </c>
      <c r="AH385" s="8"/>
      <c r="AI385" s="8"/>
      <c r="AJ385" s="9"/>
      <c r="AM385" s="7">
        <f ca="1">IF(Table2[[#This Row],[Column4]]="teaching",1,0)</f>
        <v>0</v>
      </c>
      <c r="AN385" s="8">
        <f ca="1">IF(Table2[[#This Row],[Column4]]="health",1,0)</f>
        <v>0</v>
      </c>
      <c r="AO385" s="8">
        <f ca="1">IF(Table2[[#This Row],[Column4]]="agriculture",1,0)</f>
        <v>0</v>
      </c>
      <c r="AP385" s="8">
        <f ca="1">IF(Table2[[#This Row],[Column4]]="IT",1,0)</f>
        <v>0</v>
      </c>
      <c r="AQ385" s="8">
        <f ca="1">IF(Table2[[#This Row],[Column4]]="construction",1,0)</f>
        <v>1</v>
      </c>
      <c r="AR385" s="8">
        <f ca="1">IF(Table2[[#This Row],[Column4]]="General work",1,0)</f>
        <v>0</v>
      </c>
      <c r="AS385" s="9"/>
      <c r="AU385" s="17">
        <f ca="1">Table2[[#This Row],[Column20]]/Table2[[#This Row],[Column8]]</f>
        <v>52768.827427071286</v>
      </c>
      <c r="AW385" s="19">
        <f ca="1">IF(Table2[[#This Row],[Column27]]&gt;$AX$7,1,0)</f>
        <v>1</v>
      </c>
      <c r="AY385" s="21">
        <f ca="1">Table2[[#This Row],[Column19]]/Table2[[#This Row],[Column18]]</f>
        <v>0.17894166259362132</v>
      </c>
      <c r="AZ385" s="7">
        <f t="shared" ca="1" si="107"/>
        <v>1</v>
      </c>
      <c r="BA385" s="8"/>
      <c r="BB385" s="7">
        <f ca="1">IF(Table2[[#This Row],[Column17]]="bihar",Table2[[#This Row],[Column15]],0)</f>
        <v>0</v>
      </c>
      <c r="BC385" s="8">
        <f ca="1">IF(Table2[[#This Row],[Column17]]="UP",Table2[[#This Row],[Column15]],0)</f>
        <v>0</v>
      </c>
      <c r="BD385" s="8">
        <f ca="1">IF(Table2[[#This Row],[Column17]]="maharashtra",Table2[[#This Row],[Column15]],0)</f>
        <v>0</v>
      </c>
      <c r="BE385" s="8">
        <f ca="1">IF(Table2[[#This Row],[Column17]]="telangana",Table2[[#This Row],[Column15]],0)</f>
        <v>0</v>
      </c>
      <c r="BF385" s="8">
        <f ca="1">IF(Table2[[#This Row],[Column17]]="delhi",Table2[[#This Row],[Column15]],0)</f>
        <v>0</v>
      </c>
      <c r="BG385" s="8">
        <f ca="1">IF(Table2[[#This Row],[Column17]]="goa",Table2[[#This Row],[Column15]],0)</f>
        <v>0</v>
      </c>
      <c r="BH385" s="8">
        <f ca="1">IF(Table2[[#This Row],[Column17]]="kolkata",Table2[[#This Row],[Column15]],0)</f>
        <v>0</v>
      </c>
      <c r="BI385" s="8">
        <f ca="1">IF(Table2[[#This Row],[Column17]]="patna",Table2[[#This Row],[Column15]],0)</f>
        <v>0</v>
      </c>
      <c r="BJ385" s="8">
        <f ca="1">IF(Table2[[#This Row],[Column17]]="simultala",Table2[[#This Row],[Column15]],0)</f>
        <v>0</v>
      </c>
      <c r="BK385" s="8">
        <f ca="1">IF(Table2[[#This Row],[Column17]]="panji",Table2[[#This Row],[Column15]],0)</f>
        <v>0</v>
      </c>
      <c r="BL385" s="8">
        <f ca="1">IF(Table2[[#This Row],[Column17]]="bangalore",Table2[[#This Row],[Column15]],0)</f>
        <v>0</v>
      </c>
      <c r="BM385" s="8">
        <f ca="1">IF(Table2[[#This Row],[Column17]]="florida",Table2[[#This Row],[Column15]],0)</f>
        <v>0</v>
      </c>
      <c r="BN385" s="8">
        <f ca="1">IF(Table2[[#This Row],[Column17]]="valmikinagar",Table2[[#This Row],[Column15]],0)</f>
        <v>79886</v>
      </c>
      <c r="BO385" s="9">
        <f ca="1">IF(Table2[[#This Row],[Column17]]="gopalganj",Table2[[#This Row],[Column15]],0)</f>
        <v>0</v>
      </c>
      <c r="BP385" s="7">
        <f ca="1">IF(Table2[[#This Row],[Column4]]="teaching",Table2[[#This Row],[Column15]],0)</f>
        <v>0</v>
      </c>
      <c r="BQ385" s="8">
        <f ca="1">IF(Table2[[#This Row],[Column4]]="health",Table2[[#This Row],[Column15]],0)</f>
        <v>0</v>
      </c>
      <c r="BR385" s="8">
        <f ca="1">IF(Table2[[#This Row],[Column4]]="agriculture",Table2[[#This Row],[Column15]],0)</f>
        <v>0</v>
      </c>
      <c r="BS385" s="8">
        <f ca="1">IF(Table2[[#This Row],[Column4]]="IT",Table2[[#This Row],[Column15]],0)</f>
        <v>0</v>
      </c>
      <c r="BT385" s="8">
        <f ca="1">IF(Table2[[#This Row],[Column4]]="construction",Table2[[#This Row],[Column15]],0)</f>
        <v>79886</v>
      </c>
      <c r="BU385" s="9">
        <f ca="1">IF(Table2[[#This Row],[Column4]]="General work",Table2[[#This Row],[Column15]],0)</f>
        <v>0</v>
      </c>
      <c r="BV385" s="19">
        <f ca="1">IF(Table2[[#This Row],[Column27]]&gt;Table2[[#This Row],[Column15]],1,0)</f>
        <v>1</v>
      </c>
      <c r="CC385" s="19">
        <f ca="1">IF(Table2[[#This Row],[Column28]]&gt;$CD$6,Table2[[#This Row],[Column2]],0)</f>
        <v>40</v>
      </c>
    </row>
    <row r="386" spans="2:81" x14ac:dyDescent="0.35">
      <c r="B386">
        <f t="shared" ca="1" si="97"/>
        <v>1</v>
      </c>
      <c r="C386" t="str">
        <f ca="1">IF(B385=1,"men","women")</f>
        <v>women</v>
      </c>
      <c r="D386">
        <f t="shared" ca="1" si="99"/>
        <v>34</v>
      </c>
      <c r="E386">
        <f t="shared" ca="1" si="100"/>
        <v>1</v>
      </c>
      <c r="F386" t="str">
        <f ca="1">VLOOKUP(E386,$K$4:$L$10,2)</f>
        <v xml:space="preserve">health </v>
      </c>
      <c r="G386">
        <f t="shared" ca="1" si="101"/>
        <v>5</v>
      </c>
      <c r="H386" t="str">
        <f ca="1">VLOOKUP(G386,$N$4:$O$9,2)</f>
        <v>other</v>
      </c>
      <c r="I386">
        <f t="shared" ca="1" si="102"/>
        <v>2</v>
      </c>
      <c r="J386">
        <f t="shared" ca="1" si="98"/>
        <v>2</v>
      </c>
      <c r="Q386">
        <f t="shared" ca="1" si="103"/>
        <v>25641</v>
      </c>
      <c r="R386">
        <f t="shared" ca="1" si="104"/>
        <v>9</v>
      </c>
      <c r="S386" t="str">
        <f ca="1">VLOOKUP(R386,$Y$7:$Z$20,2)</f>
        <v>simultala</v>
      </c>
      <c r="T386">
        <f t="shared" ca="1" si="108"/>
        <v>128205</v>
      </c>
      <c r="U386">
        <f t="shared" ca="1" si="105"/>
        <v>124283.81934384107</v>
      </c>
      <c r="V386">
        <f t="shared" ca="1" si="109"/>
        <v>1779.0843550540487</v>
      </c>
      <c r="W386">
        <f t="shared" ca="1" si="106"/>
        <v>348</v>
      </c>
      <c r="X386">
        <f t="shared" ca="1" si="110"/>
        <v>47960.854722459466</v>
      </c>
      <c r="AA386">
        <f t="shared" ca="1" si="111"/>
        <v>5959.4078991568886</v>
      </c>
      <c r="AB386">
        <f t="shared" ca="1" si="112"/>
        <v>135943.49225421093</v>
      </c>
      <c r="AC386">
        <f t="shared" ca="1" si="113"/>
        <v>172592.67406630053</v>
      </c>
      <c r="AD386">
        <f t="shared" ca="1" si="114"/>
        <v>-36649.181812089606</v>
      </c>
      <c r="AF386" s="7">
        <f ca="1">IF(Table2[[#This Row],[Column1]]="men",1,0)</f>
        <v>0</v>
      </c>
      <c r="AG386" s="8">
        <f ca="1">IF(Table2[[#This Row],[Column1]]="women",1,0)</f>
        <v>1</v>
      </c>
      <c r="AH386" s="8"/>
      <c r="AI386" s="8"/>
      <c r="AJ386" s="9"/>
      <c r="AM386" s="7">
        <f ca="1">IF(Table2[[#This Row],[Column4]]="teaching",1,0)</f>
        <v>0</v>
      </c>
      <c r="AN386" s="8">
        <f ca="1">IF(Table2[[#This Row],[Column4]]="health",1,0)</f>
        <v>0</v>
      </c>
      <c r="AO386" s="8">
        <f ca="1">IF(Table2[[#This Row],[Column4]]="agriculture",1,0)</f>
        <v>0</v>
      </c>
      <c r="AP386" s="8">
        <f ca="1">IF(Table2[[#This Row],[Column4]]="IT",1,0)</f>
        <v>0</v>
      </c>
      <c r="AQ386" s="8">
        <f ca="1">IF(Table2[[#This Row],[Column4]]="construction",1,0)</f>
        <v>0</v>
      </c>
      <c r="AR386" s="8">
        <f ca="1">IF(Table2[[#This Row],[Column4]]="General work",1,0)</f>
        <v>0</v>
      </c>
      <c r="AS386" s="9"/>
      <c r="AU386" s="17">
        <f ca="1">Table2[[#This Row],[Column20]]/Table2[[#This Row],[Column8]]</f>
        <v>889.54217752702436</v>
      </c>
      <c r="AW386" s="19">
        <f ca="1">IF(Table2[[#This Row],[Column27]]&gt;$AX$7,1,0)</f>
        <v>1</v>
      </c>
      <c r="AY386" s="21">
        <f ca="1">Table2[[#This Row],[Column19]]/Table2[[#This Row],[Column18]]</f>
        <v>0.96941476029672058</v>
      </c>
      <c r="AZ386" s="7">
        <f t="shared" ca="1" si="107"/>
        <v>0</v>
      </c>
      <c r="BA386" s="8"/>
      <c r="BB386" s="7">
        <f ca="1">IF(Table2[[#This Row],[Column17]]="bihar",Table2[[#This Row],[Column15]],0)</f>
        <v>0</v>
      </c>
      <c r="BC386" s="8">
        <f ca="1">IF(Table2[[#This Row],[Column17]]="UP",Table2[[#This Row],[Column15]],0)</f>
        <v>0</v>
      </c>
      <c r="BD386" s="8">
        <f ca="1">IF(Table2[[#This Row],[Column17]]="maharashtra",Table2[[#This Row],[Column15]],0)</f>
        <v>0</v>
      </c>
      <c r="BE386" s="8">
        <f ca="1">IF(Table2[[#This Row],[Column17]]="telangana",Table2[[#This Row],[Column15]],0)</f>
        <v>0</v>
      </c>
      <c r="BF386" s="8">
        <f ca="1">IF(Table2[[#This Row],[Column17]]="delhi",Table2[[#This Row],[Column15]],0)</f>
        <v>0</v>
      </c>
      <c r="BG386" s="8">
        <f ca="1">IF(Table2[[#This Row],[Column17]]="goa",Table2[[#This Row],[Column15]],0)</f>
        <v>0</v>
      </c>
      <c r="BH386" s="8">
        <f ca="1">IF(Table2[[#This Row],[Column17]]="kolkata",Table2[[#This Row],[Column15]],0)</f>
        <v>0</v>
      </c>
      <c r="BI386" s="8">
        <f ca="1">IF(Table2[[#This Row],[Column17]]="patna",Table2[[#This Row],[Column15]],0)</f>
        <v>0</v>
      </c>
      <c r="BJ386" s="8">
        <f ca="1">IF(Table2[[#This Row],[Column17]]="simultala",Table2[[#This Row],[Column15]],0)</f>
        <v>25641</v>
      </c>
      <c r="BK386" s="8">
        <f ca="1">IF(Table2[[#This Row],[Column17]]="panji",Table2[[#This Row],[Column15]],0)</f>
        <v>0</v>
      </c>
      <c r="BL386" s="8">
        <f ca="1">IF(Table2[[#This Row],[Column17]]="bangalore",Table2[[#This Row],[Column15]],0)</f>
        <v>0</v>
      </c>
      <c r="BM386" s="8">
        <f ca="1">IF(Table2[[#This Row],[Column17]]="florida",Table2[[#This Row],[Column15]],0)</f>
        <v>0</v>
      </c>
      <c r="BN386" s="8">
        <f ca="1">IF(Table2[[#This Row],[Column17]]="valmikinagar",Table2[[#This Row],[Column15]],0)</f>
        <v>0</v>
      </c>
      <c r="BO386" s="9">
        <f ca="1">IF(Table2[[#This Row],[Column17]]="gopalganj",Table2[[#This Row],[Column15]],0)</f>
        <v>0</v>
      </c>
      <c r="BP386" s="7">
        <f ca="1">IF(Table2[[#This Row],[Column4]]="teaching",Table2[[#This Row],[Column15]],0)</f>
        <v>0</v>
      </c>
      <c r="BQ386" s="8">
        <f ca="1">IF(Table2[[#This Row],[Column4]]="health",Table2[[#This Row],[Column15]],0)</f>
        <v>0</v>
      </c>
      <c r="BR386" s="8">
        <f ca="1">IF(Table2[[#This Row],[Column4]]="agriculture",Table2[[#This Row],[Column15]],0)</f>
        <v>0</v>
      </c>
      <c r="BS386" s="8">
        <f ca="1">IF(Table2[[#This Row],[Column4]]="IT",Table2[[#This Row],[Column15]],0)</f>
        <v>0</v>
      </c>
      <c r="BT386" s="8">
        <f ca="1">IF(Table2[[#This Row],[Column4]]="construction",Table2[[#This Row],[Column15]],0)</f>
        <v>0</v>
      </c>
      <c r="BU386" s="9">
        <f ca="1">IF(Table2[[#This Row],[Column4]]="General work",Table2[[#This Row],[Column15]],0)</f>
        <v>0</v>
      </c>
      <c r="BV386" s="19">
        <f ca="1">IF(Table2[[#This Row],[Column27]]&gt;Table2[[#This Row],[Column15]],1,0)</f>
        <v>1</v>
      </c>
      <c r="CC386" s="19">
        <f ca="1">IF(Table2[[#This Row],[Column28]]&gt;$CD$6,Table2[[#This Row],[Column2]],0)</f>
        <v>0</v>
      </c>
    </row>
    <row r="387" spans="2:81" x14ac:dyDescent="0.35">
      <c r="B387">
        <f t="shared" ca="1" si="97"/>
        <v>2</v>
      </c>
      <c r="C387" t="str">
        <f ca="1">IF(B386=1,"men","women")</f>
        <v>men</v>
      </c>
      <c r="D387">
        <f t="shared" ca="1" si="99"/>
        <v>29</v>
      </c>
      <c r="E387">
        <f t="shared" ca="1" si="100"/>
        <v>3</v>
      </c>
      <c r="F387" t="str">
        <f ca="1">VLOOKUP(E387,$K$4:$L$10,2)</f>
        <v>teaching</v>
      </c>
      <c r="G387">
        <f t="shared" ca="1" si="101"/>
        <v>1</v>
      </c>
      <c r="H387" t="str">
        <f ca="1">VLOOKUP(G387,$N$4:$O$9,2)</f>
        <v>high school</v>
      </c>
      <c r="I387">
        <f t="shared" ca="1" si="102"/>
        <v>1</v>
      </c>
      <c r="J387">
        <f t="shared" ca="1" si="98"/>
        <v>3</v>
      </c>
      <c r="Q387">
        <f t="shared" ca="1" si="103"/>
        <v>40816</v>
      </c>
      <c r="R387">
        <f t="shared" ca="1" si="104"/>
        <v>10</v>
      </c>
      <c r="S387" t="str">
        <f ca="1">VLOOKUP(R387,$Y$7:$Z$20,2)</f>
        <v>panji</v>
      </c>
      <c r="T387">
        <f t="shared" ca="1" si="108"/>
        <v>244896</v>
      </c>
      <c r="U387">
        <f t="shared" ca="1" si="105"/>
        <v>207317.78872494202</v>
      </c>
      <c r="V387">
        <f t="shared" ca="1" si="109"/>
        <v>106297.35051516967</v>
      </c>
      <c r="W387">
        <f t="shared" ca="1" si="106"/>
        <v>15651</v>
      </c>
      <c r="X387">
        <f t="shared" ca="1" si="110"/>
        <v>54092.562179147644</v>
      </c>
      <c r="AA387">
        <f t="shared" ca="1" si="111"/>
        <v>44527.26464069073</v>
      </c>
      <c r="AB387">
        <f t="shared" ca="1" si="112"/>
        <v>395720.61515586043</v>
      </c>
      <c r="AC387">
        <f t="shared" ca="1" si="113"/>
        <v>277061.35090408963</v>
      </c>
      <c r="AD387">
        <f t="shared" ca="1" si="114"/>
        <v>118659.2642517708</v>
      </c>
      <c r="AF387" s="7">
        <f ca="1">IF(Table2[[#This Row],[Column1]]="men",1,0)</f>
        <v>1</v>
      </c>
      <c r="AG387" s="8">
        <f ca="1">IF(Table2[[#This Row],[Column1]]="women",1,0)</f>
        <v>0</v>
      </c>
      <c r="AH387" s="8"/>
      <c r="AI387" s="8"/>
      <c r="AJ387" s="9"/>
      <c r="AM387" s="7">
        <f ca="1">IF(Table2[[#This Row],[Column4]]="teaching",1,0)</f>
        <v>1</v>
      </c>
      <c r="AN387" s="8">
        <f ca="1">IF(Table2[[#This Row],[Column4]]="health",1,0)</f>
        <v>0</v>
      </c>
      <c r="AO387" s="8">
        <f ca="1">IF(Table2[[#This Row],[Column4]]="agriculture",1,0)</f>
        <v>0</v>
      </c>
      <c r="AP387" s="8">
        <f ca="1">IF(Table2[[#This Row],[Column4]]="IT",1,0)</f>
        <v>0</v>
      </c>
      <c r="AQ387" s="8">
        <f ca="1">IF(Table2[[#This Row],[Column4]]="construction",1,0)</f>
        <v>0</v>
      </c>
      <c r="AR387" s="8">
        <f ca="1">IF(Table2[[#This Row],[Column4]]="General work",1,0)</f>
        <v>0</v>
      </c>
      <c r="AS387" s="9"/>
      <c r="AU387" s="17">
        <f ca="1">Table2[[#This Row],[Column20]]/Table2[[#This Row],[Column8]]</f>
        <v>35432.450171723227</v>
      </c>
      <c r="AW387" s="19">
        <f ca="1">IF(Table2[[#This Row],[Column27]]&gt;$AX$7,1,0)</f>
        <v>1</v>
      </c>
      <c r="AY387" s="21">
        <f ca="1">Table2[[#This Row],[Column19]]/Table2[[#This Row],[Column18]]</f>
        <v>0.84655440972879104</v>
      </c>
      <c r="AZ387" s="7">
        <f t="shared" ca="1" si="107"/>
        <v>0</v>
      </c>
      <c r="BA387" s="8"/>
      <c r="BB387" s="7">
        <f ca="1">IF(Table2[[#This Row],[Column17]]="bihar",Table2[[#This Row],[Column15]],0)</f>
        <v>0</v>
      </c>
      <c r="BC387" s="8">
        <f ca="1">IF(Table2[[#This Row],[Column17]]="UP",Table2[[#This Row],[Column15]],0)</f>
        <v>0</v>
      </c>
      <c r="BD387" s="8">
        <f ca="1">IF(Table2[[#This Row],[Column17]]="maharashtra",Table2[[#This Row],[Column15]],0)</f>
        <v>0</v>
      </c>
      <c r="BE387" s="8">
        <f ca="1">IF(Table2[[#This Row],[Column17]]="telangana",Table2[[#This Row],[Column15]],0)</f>
        <v>0</v>
      </c>
      <c r="BF387" s="8">
        <f ca="1">IF(Table2[[#This Row],[Column17]]="delhi",Table2[[#This Row],[Column15]],0)</f>
        <v>0</v>
      </c>
      <c r="BG387" s="8">
        <f ca="1">IF(Table2[[#This Row],[Column17]]="goa",Table2[[#This Row],[Column15]],0)</f>
        <v>0</v>
      </c>
      <c r="BH387" s="8">
        <f ca="1">IF(Table2[[#This Row],[Column17]]="kolkata",Table2[[#This Row],[Column15]],0)</f>
        <v>0</v>
      </c>
      <c r="BI387" s="8">
        <f ca="1">IF(Table2[[#This Row],[Column17]]="patna",Table2[[#This Row],[Column15]],0)</f>
        <v>0</v>
      </c>
      <c r="BJ387" s="8">
        <f ca="1">IF(Table2[[#This Row],[Column17]]="simultala",Table2[[#This Row],[Column15]],0)</f>
        <v>0</v>
      </c>
      <c r="BK387" s="8">
        <f ca="1">IF(Table2[[#This Row],[Column17]]="panji",Table2[[#This Row],[Column15]],0)</f>
        <v>40816</v>
      </c>
      <c r="BL387" s="8">
        <f ca="1">IF(Table2[[#This Row],[Column17]]="bangalore",Table2[[#This Row],[Column15]],0)</f>
        <v>0</v>
      </c>
      <c r="BM387" s="8">
        <f ca="1">IF(Table2[[#This Row],[Column17]]="florida",Table2[[#This Row],[Column15]],0)</f>
        <v>0</v>
      </c>
      <c r="BN387" s="8">
        <f ca="1">IF(Table2[[#This Row],[Column17]]="valmikinagar",Table2[[#This Row],[Column15]],0)</f>
        <v>0</v>
      </c>
      <c r="BO387" s="9">
        <f ca="1">IF(Table2[[#This Row],[Column17]]="gopalganj",Table2[[#This Row],[Column15]],0)</f>
        <v>0</v>
      </c>
      <c r="BP387" s="7">
        <f ca="1">IF(Table2[[#This Row],[Column4]]="teaching",Table2[[#This Row],[Column15]],0)</f>
        <v>40816</v>
      </c>
      <c r="BQ387" s="8">
        <f ca="1">IF(Table2[[#This Row],[Column4]]="health",Table2[[#This Row],[Column15]],0)</f>
        <v>0</v>
      </c>
      <c r="BR387" s="8">
        <f ca="1">IF(Table2[[#This Row],[Column4]]="agriculture",Table2[[#This Row],[Column15]],0)</f>
        <v>0</v>
      </c>
      <c r="BS387" s="8">
        <f ca="1">IF(Table2[[#This Row],[Column4]]="IT",Table2[[#This Row],[Column15]],0)</f>
        <v>0</v>
      </c>
      <c r="BT387" s="8">
        <f ca="1">IF(Table2[[#This Row],[Column4]]="construction",Table2[[#This Row],[Column15]],0)</f>
        <v>0</v>
      </c>
      <c r="BU387" s="9">
        <f ca="1">IF(Table2[[#This Row],[Column4]]="General work",Table2[[#This Row],[Column15]],0)</f>
        <v>0</v>
      </c>
      <c r="BV387" s="19">
        <f ca="1">IF(Table2[[#This Row],[Column27]]&gt;Table2[[#This Row],[Column15]],1,0)</f>
        <v>1</v>
      </c>
      <c r="CC387" s="19">
        <f ca="1">IF(Table2[[#This Row],[Column28]]&gt;$CD$6,Table2[[#This Row],[Column2]],0)</f>
        <v>29</v>
      </c>
    </row>
    <row r="388" spans="2:81" x14ac:dyDescent="0.35">
      <c r="B388">
        <f t="shared" ca="1" si="97"/>
        <v>2</v>
      </c>
      <c r="C388" t="str">
        <f ca="1">IF(B387=1,"men","women")</f>
        <v>women</v>
      </c>
      <c r="D388">
        <f t="shared" ca="1" si="99"/>
        <v>34</v>
      </c>
      <c r="E388">
        <f t="shared" ca="1" si="100"/>
        <v>3</v>
      </c>
      <c r="F388" t="str">
        <f ca="1">VLOOKUP(E388,$K$4:$L$10,2)</f>
        <v>teaching</v>
      </c>
      <c r="G388">
        <f t="shared" ca="1" si="101"/>
        <v>4</v>
      </c>
      <c r="H388" t="str">
        <f ca="1">VLOOKUP(G388,$N$4:$O$9,2)</f>
        <v>technical</v>
      </c>
      <c r="I388">
        <f t="shared" ca="1" si="102"/>
        <v>1</v>
      </c>
      <c r="J388">
        <f t="shared" ca="1" si="98"/>
        <v>2</v>
      </c>
      <c r="Q388">
        <f t="shared" ca="1" si="103"/>
        <v>77783</v>
      </c>
      <c r="R388">
        <f t="shared" ca="1" si="104"/>
        <v>11</v>
      </c>
      <c r="S388" t="str">
        <f ca="1">VLOOKUP(R388,$Y$7:$Z$20,2)</f>
        <v>bangalore</v>
      </c>
      <c r="T388">
        <f t="shared" ca="1" si="108"/>
        <v>233349</v>
      </c>
      <c r="U388">
        <f t="shared" ca="1" si="105"/>
        <v>172541.02350759777</v>
      </c>
      <c r="V388">
        <f t="shared" ca="1" si="109"/>
        <v>108492.46613008247</v>
      </c>
      <c r="W388">
        <f t="shared" ca="1" si="106"/>
        <v>72615</v>
      </c>
      <c r="X388">
        <f t="shared" ca="1" si="110"/>
        <v>69441.984563426755</v>
      </c>
      <c r="AA388">
        <f t="shared" ca="1" si="111"/>
        <v>54895.276892420094</v>
      </c>
      <c r="AB388">
        <f t="shared" ca="1" si="112"/>
        <v>396736.74302250257</v>
      </c>
      <c r="AC388">
        <f t="shared" ca="1" si="113"/>
        <v>314598.00807102455</v>
      </c>
      <c r="AD388">
        <f t="shared" ca="1" si="114"/>
        <v>82138.734951478022</v>
      </c>
      <c r="AF388" s="7">
        <f ca="1">IF(Table2[[#This Row],[Column1]]="men",1,0)</f>
        <v>0</v>
      </c>
      <c r="AG388" s="8">
        <f ca="1">IF(Table2[[#This Row],[Column1]]="women",1,0)</f>
        <v>1</v>
      </c>
      <c r="AH388" s="8"/>
      <c r="AI388" s="8"/>
      <c r="AJ388" s="9"/>
      <c r="AM388" s="7">
        <f ca="1">IF(Table2[[#This Row],[Column4]]="teaching",1,0)</f>
        <v>1</v>
      </c>
      <c r="AN388" s="8">
        <f ca="1">IF(Table2[[#This Row],[Column4]]="health",1,0)</f>
        <v>0</v>
      </c>
      <c r="AO388" s="8">
        <f ca="1">IF(Table2[[#This Row],[Column4]]="agriculture",1,0)</f>
        <v>0</v>
      </c>
      <c r="AP388" s="8">
        <f ca="1">IF(Table2[[#This Row],[Column4]]="IT",1,0)</f>
        <v>0</v>
      </c>
      <c r="AQ388" s="8">
        <f ca="1">IF(Table2[[#This Row],[Column4]]="construction",1,0)</f>
        <v>0</v>
      </c>
      <c r="AR388" s="8">
        <f ca="1">IF(Table2[[#This Row],[Column4]]="General work",1,0)</f>
        <v>0</v>
      </c>
      <c r="AS388" s="9"/>
      <c r="AU388" s="17">
        <f ca="1">Table2[[#This Row],[Column20]]/Table2[[#This Row],[Column8]]</f>
        <v>54246.233065041233</v>
      </c>
      <c r="AW388" s="19">
        <f ca="1">IF(Table2[[#This Row],[Column27]]&gt;$AX$7,1,0)</f>
        <v>1</v>
      </c>
      <c r="AY388" s="21">
        <f ca="1">Table2[[#This Row],[Column19]]/Table2[[#This Row],[Column18]]</f>
        <v>0.73941188309184003</v>
      </c>
      <c r="AZ388" s="7">
        <f t="shared" ca="1" si="107"/>
        <v>0</v>
      </c>
      <c r="BA388" s="8"/>
      <c r="BB388" s="7">
        <f ca="1">IF(Table2[[#This Row],[Column17]]="bihar",Table2[[#This Row],[Column15]],0)</f>
        <v>0</v>
      </c>
      <c r="BC388" s="8">
        <f ca="1">IF(Table2[[#This Row],[Column17]]="UP",Table2[[#This Row],[Column15]],0)</f>
        <v>0</v>
      </c>
      <c r="BD388" s="8">
        <f ca="1">IF(Table2[[#This Row],[Column17]]="maharashtra",Table2[[#This Row],[Column15]],0)</f>
        <v>0</v>
      </c>
      <c r="BE388" s="8">
        <f ca="1">IF(Table2[[#This Row],[Column17]]="telangana",Table2[[#This Row],[Column15]],0)</f>
        <v>0</v>
      </c>
      <c r="BF388" s="8">
        <f ca="1">IF(Table2[[#This Row],[Column17]]="delhi",Table2[[#This Row],[Column15]],0)</f>
        <v>0</v>
      </c>
      <c r="BG388" s="8">
        <f ca="1">IF(Table2[[#This Row],[Column17]]="goa",Table2[[#This Row],[Column15]],0)</f>
        <v>0</v>
      </c>
      <c r="BH388" s="8">
        <f ca="1">IF(Table2[[#This Row],[Column17]]="kolkata",Table2[[#This Row],[Column15]],0)</f>
        <v>0</v>
      </c>
      <c r="BI388" s="8">
        <f ca="1">IF(Table2[[#This Row],[Column17]]="patna",Table2[[#This Row],[Column15]],0)</f>
        <v>0</v>
      </c>
      <c r="BJ388" s="8">
        <f ca="1">IF(Table2[[#This Row],[Column17]]="simultala",Table2[[#This Row],[Column15]],0)</f>
        <v>0</v>
      </c>
      <c r="BK388" s="8">
        <f ca="1">IF(Table2[[#This Row],[Column17]]="panji",Table2[[#This Row],[Column15]],0)</f>
        <v>0</v>
      </c>
      <c r="BL388" s="8">
        <f ca="1">IF(Table2[[#This Row],[Column17]]="bangalore",Table2[[#This Row],[Column15]],0)</f>
        <v>77783</v>
      </c>
      <c r="BM388" s="8">
        <f ca="1">IF(Table2[[#This Row],[Column17]]="florida",Table2[[#This Row],[Column15]],0)</f>
        <v>0</v>
      </c>
      <c r="BN388" s="8">
        <f ca="1">IF(Table2[[#This Row],[Column17]]="valmikinagar",Table2[[#This Row],[Column15]],0)</f>
        <v>0</v>
      </c>
      <c r="BO388" s="9">
        <f ca="1">IF(Table2[[#This Row],[Column17]]="gopalganj",Table2[[#This Row],[Column15]],0)</f>
        <v>0</v>
      </c>
      <c r="BP388" s="7">
        <f ca="1">IF(Table2[[#This Row],[Column4]]="teaching",Table2[[#This Row],[Column15]],0)</f>
        <v>77783</v>
      </c>
      <c r="BQ388" s="8">
        <f ca="1">IF(Table2[[#This Row],[Column4]]="health",Table2[[#This Row],[Column15]],0)</f>
        <v>0</v>
      </c>
      <c r="BR388" s="8">
        <f ca="1">IF(Table2[[#This Row],[Column4]]="agriculture",Table2[[#This Row],[Column15]],0)</f>
        <v>0</v>
      </c>
      <c r="BS388" s="8">
        <f ca="1">IF(Table2[[#This Row],[Column4]]="IT",Table2[[#This Row],[Column15]],0)</f>
        <v>0</v>
      </c>
      <c r="BT388" s="8">
        <f ca="1">IF(Table2[[#This Row],[Column4]]="construction",Table2[[#This Row],[Column15]],0)</f>
        <v>0</v>
      </c>
      <c r="BU388" s="9">
        <f ca="1">IF(Table2[[#This Row],[Column4]]="General work",Table2[[#This Row],[Column15]],0)</f>
        <v>0</v>
      </c>
      <c r="BV388" s="19">
        <f ca="1">IF(Table2[[#This Row],[Column27]]&gt;Table2[[#This Row],[Column15]],1,0)</f>
        <v>1</v>
      </c>
      <c r="CC388" s="19">
        <f ca="1">IF(Table2[[#This Row],[Column28]]&gt;$CD$6,Table2[[#This Row],[Column2]],0)</f>
        <v>34</v>
      </c>
    </row>
    <row r="389" spans="2:81" x14ac:dyDescent="0.35">
      <c r="B389">
        <f t="shared" ca="1" si="97"/>
        <v>2</v>
      </c>
      <c r="C389" t="str">
        <f ca="1">IF(B388=1,"men","women")</f>
        <v>women</v>
      </c>
      <c r="D389">
        <f t="shared" ca="1" si="99"/>
        <v>37</v>
      </c>
      <c r="E389">
        <f t="shared" ca="1" si="100"/>
        <v>4</v>
      </c>
      <c r="F389" t="str">
        <f ca="1">VLOOKUP(E389,$K$4:$L$10,2)</f>
        <v>IT</v>
      </c>
      <c r="G389">
        <f t="shared" ca="1" si="101"/>
        <v>4</v>
      </c>
      <c r="H389" t="str">
        <f ca="1">VLOOKUP(G389,$N$4:$O$9,2)</f>
        <v>technical</v>
      </c>
      <c r="I389">
        <f t="shared" ca="1" si="102"/>
        <v>1</v>
      </c>
      <c r="J389">
        <f t="shared" ca="1" si="98"/>
        <v>3</v>
      </c>
      <c r="Q389">
        <f t="shared" ca="1" si="103"/>
        <v>45852</v>
      </c>
      <c r="R389">
        <f t="shared" ca="1" si="104"/>
        <v>13</v>
      </c>
      <c r="S389" t="str">
        <f ca="1">VLOOKUP(R389,$Y$7:$Z$20,2)</f>
        <v>valmikinagar</v>
      </c>
      <c r="T389">
        <f t="shared" ca="1" si="108"/>
        <v>229260</v>
      </c>
      <c r="U389">
        <f t="shared" ca="1" si="105"/>
        <v>3040.0851788027371</v>
      </c>
      <c r="V389">
        <f t="shared" ca="1" si="109"/>
        <v>85236.072968449371</v>
      </c>
      <c r="W389">
        <f t="shared" ca="1" si="106"/>
        <v>31418</v>
      </c>
      <c r="X389">
        <f t="shared" ca="1" si="110"/>
        <v>41220.031934398699</v>
      </c>
      <c r="AA389">
        <f t="shared" ca="1" si="111"/>
        <v>55495.341092514209</v>
      </c>
      <c r="AB389">
        <f t="shared" ca="1" si="112"/>
        <v>369991.41406096361</v>
      </c>
      <c r="AC389">
        <f t="shared" ca="1" si="113"/>
        <v>75678.117113201442</v>
      </c>
      <c r="AD389">
        <f t="shared" ca="1" si="114"/>
        <v>294313.29694776214</v>
      </c>
      <c r="AF389" s="7">
        <f ca="1">IF(Table2[[#This Row],[Column1]]="men",1,0)</f>
        <v>0</v>
      </c>
      <c r="AG389" s="8">
        <f ca="1">IF(Table2[[#This Row],[Column1]]="women",1,0)</f>
        <v>1</v>
      </c>
      <c r="AH389" s="8"/>
      <c r="AI389" s="8"/>
      <c r="AJ389" s="9"/>
      <c r="AM389" s="7">
        <f ca="1">IF(Table2[[#This Row],[Column4]]="teaching",1,0)</f>
        <v>0</v>
      </c>
      <c r="AN389" s="8">
        <f ca="1">IF(Table2[[#This Row],[Column4]]="health",1,0)</f>
        <v>0</v>
      </c>
      <c r="AO389" s="8">
        <f ca="1">IF(Table2[[#This Row],[Column4]]="agriculture",1,0)</f>
        <v>0</v>
      </c>
      <c r="AP389" s="8">
        <f ca="1">IF(Table2[[#This Row],[Column4]]="IT",1,0)</f>
        <v>1</v>
      </c>
      <c r="AQ389" s="8">
        <f ca="1">IF(Table2[[#This Row],[Column4]]="construction",1,0)</f>
        <v>0</v>
      </c>
      <c r="AR389" s="8">
        <f ca="1">IF(Table2[[#This Row],[Column4]]="General work",1,0)</f>
        <v>0</v>
      </c>
      <c r="AS389" s="9"/>
      <c r="AU389" s="17">
        <f ca="1">Table2[[#This Row],[Column20]]/Table2[[#This Row],[Column8]]</f>
        <v>28412.024322816458</v>
      </c>
      <c r="AW389" s="19">
        <f ca="1">IF(Table2[[#This Row],[Column27]]&gt;$AX$7,1,0)</f>
        <v>0</v>
      </c>
      <c r="AY389" s="21">
        <f ca="1">Table2[[#This Row],[Column19]]/Table2[[#This Row],[Column18]]</f>
        <v>1.3260425625066461E-2</v>
      </c>
      <c r="AZ389" s="7">
        <f t="shared" ca="1" si="107"/>
        <v>1</v>
      </c>
      <c r="BA389" s="8"/>
      <c r="BB389" s="7">
        <f ca="1">IF(Table2[[#This Row],[Column17]]="bihar",Table2[[#This Row],[Column15]],0)</f>
        <v>0</v>
      </c>
      <c r="BC389" s="8">
        <f ca="1">IF(Table2[[#This Row],[Column17]]="UP",Table2[[#This Row],[Column15]],0)</f>
        <v>0</v>
      </c>
      <c r="BD389" s="8">
        <f ca="1">IF(Table2[[#This Row],[Column17]]="maharashtra",Table2[[#This Row],[Column15]],0)</f>
        <v>0</v>
      </c>
      <c r="BE389" s="8">
        <f ca="1">IF(Table2[[#This Row],[Column17]]="telangana",Table2[[#This Row],[Column15]],0)</f>
        <v>0</v>
      </c>
      <c r="BF389" s="8">
        <f ca="1">IF(Table2[[#This Row],[Column17]]="delhi",Table2[[#This Row],[Column15]],0)</f>
        <v>0</v>
      </c>
      <c r="BG389" s="8">
        <f ca="1">IF(Table2[[#This Row],[Column17]]="goa",Table2[[#This Row],[Column15]],0)</f>
        <v>0</v>
      </c>
      <c r="BH389" s="8">
        <f ca="1">IF(Table2[[#This Row],[Column17]]="kolkata",Table2[[#This Row],[Column15]],0)</f>
        <v>0</v>
      </c>
      <c r="BI389" s="8">
        <f ca="1">IF(Table2[[#This Row],[Column17]]="patna",Table2[[#This Row],[Column15]],0)</f>
        <v>0</v>
      </c>
      <c r="BJ389" s="8">
        <f ca="1">IF(Table2[[#This Row],[Column17]]="simultala",Table2[[#This Row],[Column15]],0)</f>
        <v>0</v>
      </c>
      <c r="BK389" s="8">
        <f ca="1">IF(Table2[[#This Row],[Column17]]="panji",Table2[[#This Row],[Column15]],0)</f>
        <v>0</v>
      </c>
      <c r="BL389" s="8">
        <f ca="1">IF(Table2[[#This Row],[Column17]]="bangalore",Table2[[#This Row],[Column15]],0)</f>
        <v>0</v>
      </c>
      <c r="BM389" s="8">
        <f ca="1">IF(Table2[[#This Row],[Column17]]="florida",Table2[[#This Row],[Column15]],0)</f>
        <v>0</v>
      </c>
      <c r="BN389" s="8">
        <f ca="1">IF(Table2[[#This Row],[Column17]]="valmikinagar",Table2[[#This Row],[Column15]],0)</f>
        <v>45852</v>
      </c>
      <c r="BO389" s="9">
        <f ca="1">IF(Table2[[#This Row],[Column17]]="gopalganj",Table2[[#This Row],[Column15]],0)</f>
        <v>0</v>
      </c>
      <c r="BP389" s="7">
        <f ca="1">IF(Table2[[#This Row],[Column4]]="teaching",Table2[[#This Row],[Column15]],0)</f>
        <v>0</v>
      </c>
      <c r="BQ389" s="8">
        <f ca="1">IF(Table2[[#This Row],[Column4]]="health",Table2[[#This Row],[Column15]],0)</f>
        <v>0</v>
      </c>
      <c r="BR389" s="8">
        <f ca="1">IF(Table2[[#This Row],[Column4]]="agriculture",Table2[[#This Row],[Column15]],0)</f>
        <v>0</v>
      </c>
      <c r="BS389" s="8">
        <f ca="1">IF(Table2[[#This Row],[Column4]]="IT",Table2[[#This Row],[Column15]],0)</f>
        <v>45852</v>
      </c>
      <c r="BT389" s="8">
        <f ca="1">IF(Table2[[#This Row],[Column4]]="construction",Table2[[#This Row],[Column15]],0)</f>
        <v>0</v>
      </c>
      <c r="BU389" s="9">
        <f ca="1">IF(Table2[[#This Row],[Column4]]="General work",Table2[[#This Row],[Column15]],0)</f>
        <v>0</v>
      </c>
      <c r="BV389" s="19">
        <f ca="1">IF(Table2[[#This Row],[Column27]]&gt;Table2[[#This Row],[Column15]],1,0)</f>
        <v>1</v>
      </c>
      <c r="CC389" s="19">
        <f ca="1">IF(Table2[[#This Row],[Column28]]&gt;$CD$6,Table2[[#This Row],[Column2]],0)</f>
        <v>37</v>
      </c>
    </row>
    <row r="390" spans="2:81" x14ac:dyDescent="0.35">
      <c r="B390">
        <f t="shared" ca="1" si="97"/>
        <v>2</v>
      </c>
      <c r="C390" t="str">
        <f ca="1">IF(B389=1,"men","women")</f>
        <v>women</v>
      </c>
      <c r="D390">
        <f t="shared" ca="1" si="99"/>
        <v>32</v>
      </c>
      <c r="E390">
        <f t="shared" ca="1" si="100"/>
        <v>2</v>
      </c>
      <c r="F390" t="str">
        <f ca="1">VLOOKUP(E390,$K$4:$L$10,2)</f>
        <v>construction</v>
      </c>
      <c r="G390">
        <f t="shared" ca="1" si="101"/>
        <v>3</v>
      </c>
      <c r="H390" t="str">
        <f ca="1">VLOOKUP(G390,$N$4:$O$9,2)</f>
        <v>university</v>
      </c>
      <c r="I390">
        <f t="shared" ca="1" si="102"/>
        <v>2</v>
      </c>
      <c r="J390">
        <f t="shared" ca="1" si="98"/>
        <v>2</v>
      </c>
      <c r="Q390">
        <f t="shared" ca="1" si="103"/>
        <v>70229</v>
      </c>
      <c r="R390">
        <f t="shared" ca="1" si="104"/>
        <v>9</v>
      </c>
      <c r="S390" t="str">
        <f ca="1">VLOOKUP(R390,$Y$7:$Z$20,2)</f>
        <v>simultala</v>
      </c>
      <c r="T390">
        <f t="shared" ca="1" si="108"/>
        <v>351145</v>
      </c>
      <c r="U390">
        <f t="shared" ca="1" si="105"/>
        <v>22589.206654117625</v>
      </c>
      <c r="V390">
        <f t="shared" ca="1" si="109"/>
        <v>18784.693485048807</v>
      </c>
      <c r="W390">
        <f t="shared" ca="1" si="106"/>
        <v>15775</v>
      </c>
      <c r="X390">
        <f t="shared" ca="1" si="110"/>
        <v>120789.00390266941</v>
      </c>
      <c r="AA390">
        <f t="shared" ca="1" si="111"/>
        <v>57216.229214574356</v>
      </c>
      <c r="AB390">
        <f t="shared" ca="1" si="112"/>
        <v>427145.92269962316</v>
      </c>
      <c r="AC390">
        <f t="shared" ca="1" si="113"/>
        <v>159153.21055678703</v>
      </c>
      <c r="AD390">
        <f t="shared" ca="1" si="114"/>
        <v>267992.71214283613</v>
      </c>
      <c r="AF390" s="7">
        <f ca="1">IF(Table2[[#This Row],[Column1]]="men",1,0)</f>
        <v>0</v>
      </c>
      <c r="AG390" s="8">
        <f ca="1">IF(Table2[[#This Row],[Column1]]="women",1,0)</f>
        <v>1</v>
      </c>
      <c r="AH390" s="8"/>
      <c r="AI390" s="8"/>
      <c r="AJ390" s="9"/>
      <c r="AM390" s="7">
        <f ca="1">IF(Table2[[#This Row],[Column4]]="teaching",1,0)</f>
        <v>0</v>
      </c>
      <c r="AN390" s="8">
        <f ca="1">IF(Table2[[#This Row],[Column4]]="health",1,0)</f>
        <v>0</v>
      </c>
      <c r="AO390" s="8">
        <f ca="1">IF(Table2[[#This Row],[Column4]]="agriculture",1,0)</f>
        <v>0</v>
      </c>
      <c r="AP390" s="8">
        <f ca="1">IF(Table2[[#This Row],[Column4]]="IT",1,0)</f>
        <v>0</v>
      </c>
      <c r="AQ390" s="8">
        <f ca="1">IF(Table2[[#This Row],[Column4]]="construction",1,0)</f>
        <v>1</v>
      </c>
      <c r="AR390" s="8">
        <f ca="1">IF(Table2[[#This Row],[Column4]]="General work",1,0)</f>
        <v>0</v>
      </c>
      <c r="AS390" s="9"/>
      <c r="AU390" s="17">
        <f ca="1">Table2[[#This Row],[Column20]]/Table2[[#This Row],[Column8]]</f>
        <v>9392.3467425244035</v>
      </c>
      <c r="AW390" s="19">
        <f ca="1">IF(Table2[[#This Row],[Column27]]&gt;$AX$7,1,0)</f>
        <v>1</v>
      </c>
      <c r="AY390" s="21">
        <f ca="1">Table2[[#This Row],[Column19]]/Table2[[#This Row],[Column18]]</f>
        <v>6.4330138985654428E-2</v>
      </c>
      <c r="AZ390" s="7">
        <f t="shared" ca="1" si="107"/>
        <v>1</v>
      </c>
      <c r="BA390" s="8"/>
      <c r="BB390" s="7">
        <f ca="1">IF(Table2[[#This Row],[Column17]]="bihar",Table2[[#This Row],[Column15]],0)</f>
        <v>0</v>
      </c>
      <c r="BC390" s="8">
        <f ca="1">IF(Table2[[#This Row],[Column17]]="UP",Table2[[#This Row],[Column15]],0)</f>
        <v>0</v>
      </c>
      <c r="BD390" s="8">
        <f ca="1">IF(Table2[[#This Row],[Column17]]="maharashtra",Table2[[#This Row],[Column15]],0)</f>
        <v>0</v>
      </c>
      <c r="BE390" s="8">
        <f ca="1">IF(Table2[[#This Row],[Column17]]="telangana",Table2[[#This Row],[Column15]],0)</f>
        <v>0</v>
      </c>
      <c r="BF390" s="8">
        <f ca="1">IF(Table2[[#This Row],[Column17]]="delhi",Table2[[#This Row],[Column15]],0)</f>
        <v>0</v>
      </c>
      <c r="BG390" s="8">
        <f ca="1">IF(Table2[[#This Row],[Column17]]="goa",Table2[[#This Row],[Column15]],0)</f>
        <v>0</v>
      </c>
      <c r="BH390" s="8">
        <f ca="1">IF(Table2[[#This Row],[Column17]]="kolkata",Table2[[#This Row],[Column15]],0)</f>
        <v>0</v>
      </c>
      <c r="BI390" s="8">
        <f ca="1">IF(Table2[[#This Row],[Column17]]="patna",Table2[[#This Row],[Column15]],0)</f>
        <v>0</v>
      </c>
      <c r="BJ390" s="8">
        <f ca="1">IF(Table2[[#This Row],[Column17]]="simultala",Table2[[#This Row],[Column15]],0)</f>
        <v>70229</v>
      </c>
      <c r="BK390" s="8">
        <f ca="1">IF(Table2[[#This Row],[Column17]]="panji",Table2[[#This Row],[Column15]],0)</f>
        <v>0</v>
      </c>
      <c r="BL390" s="8">
        <f ca="1">IF(Table2[[#This Row],[Column17]]="bangalore",Table2[[#This Row],[Column15]],0)</f>
        <v>0</v>
      </c>
      <c r="BM390" s="8">
        <f ca="1">IF(Table2[[#This Row],[Column17]]="florida",Table2[[#This Row],[Column15]],0)</f>
        <v>0</v>
      </c>
      <c r="BN390" s="8">
        <f ca="1">IF(Table2[[#This Row],[Column17]]="valmikinagar",Table2[[#This Row],[Column15]],0)</f>
        <v>0</v>
      </c>
      <c r="BO390" s="9">
        <f ca="1">IF(Table2[[#This Row],[Column17]]="gopalganj",Table2[[#This Row],[Column15]],0)</f>
        <v>0</v>
      </c>
      <c r="BP390" s="7">
        <f ca="1">IF(Table2[[#This Row],[Column4]]="teaching",Table2[[#This Row],[Column15]],0)</f>
        <v>0</v>
      </c>
      <c r="BQ390" s="8">
        <f ca="1">IF(Table2[[#This Row],[Column4]]="health",Table2[[#This Row],[Column15]],0)</f>
        <v>0</v>
      </c>
      <c r="BR390" s="8">
        <f ca="1">IF(Table2[[#This Row],[Column4]]="agriculture",Table2[[#This Row],[Column15]],0)</f>
        <v>0</v>
      </c>
      <c r="BS390" s="8">
        <f ca="1">IF(Table2[[#This Row],[Column4]]="IT",Table2[[#This Row],[Column15]],0)</f>
        <v>0</v>
      </c>
      <c r="BT390" s="8">
        <f ca="1">IF(Table2[[#This Row],[Column4]]="construction",Table2[[#This Row],[Column15]],0)</f>
        <v>70229</v>
      </c>
      <c r="BU390" s="9">
        <f ca="1">IF(Table2[[#This Row],[Column4]]="General work",Table2[[#This Row],[Column15]],0)</f>
        <v>0</v>
      </c>
      <c r="BV390" s="19">
        <f ca="1">IF(Table2[[#This Row],[Column27]]&gt;Table2[[#This Row],[Column15]],1,0)</f>
        <v>1</v>
      </c>
      <c r="CC390" s="19">
        <f ca="1">IF(Table2[[#This Row],[Column28]]&gt;$CD$6,Table2[[#This Row],[Column2]],0)</f>
        <v>32</v>
      </c>
    </row>
    <row r="391" spans="2:81" x14ac:dyDescent="0.35">
      <c r="B391">
        <f t="shared" ref="B391:B454" ca="1" si="115">RANDBETWEEN(1,2)</f>
        <v>2</v>
      </c>
      <c r="C391" t="str">
        <f ca="1">IF(B390=1,"men","women")</f>
        <v>women</v>
      </c>
      <c r="D391">
        <f t="shared" ca="1" si="99"/>
        <v>45</v>
      </c>
      <c r="E391">
        <f t="shared" ca="1" si="100"/>
        <v>6</v>
      </c>
      <c r="F391" t="str">
        <f ca="1">VLOOKUP(E391,$K$4:$L$10,2)</f>
        <v>agriculture</v>
      </c>
      <c r="G391">
        <f t="shared" ca="1" si="101"/>
        <v>5</v>
      </c>
      <c r="H391" t="str">
        <f ca="1">VLOOKUP(G391,$N$4:$O$9,2)</f>
        <v>other</v>
      </c>
      <c r="I391">
        <f t="shared" ca="1" si="102"/>
        <v>4</v>
      </c>
      <c r="J391">
        <f t="shared" ref="J391:J454" ca="1" si="116">RANDBETWEEN(1,3)</f>
        <v>2</v>
      </c>
      <c r="Q391">
        <f t="shared" ca="1" si="103"/>
        <v>41392</v>
      </c>
      <c r="R391">
        <f t="shared" ca="1" si="104"/>
        <v>9</v>
      </c>
      <c r="S391" t="str">
        <f ca="1">VLOOKUP(R391,$Y$7:$Z$20,2)</f>
        <v>simultala</v>
      </c>
      <c r="T391">
        <f t="shared" ca="1" si="108"/>
        <v>206960</v>
      </c>
      <c r="U391">
        <f t="shared" ca="1" si="105"/>
        <v>150246.76488459672</v>
      </c>
      <c r="V391">
        <f t="shared" ca="1" si="109"/>
        <v>37854.384139077818</v>
      </c>
      <c r="W391">
        <f t="shared" ca="1" si="106"/>
        <v>26813</v>
      </c>
      <c r="X391">
        <f t="shared" ca="1" si="110"/>
        <v>1624.4322268073727</v>
      </c>
      <c r="AA391">
        <f t="shared" ca="1" si="111"/>
        <v>49753.009478447886</v>
      </c>
      <c r="AB391">
        <f t="shared" ca="1" si="112"/>
        <v>294567.3936175257</v>
      </c>
      <c r="AC391">
        <f t="shared" ca="1" si="113"/>
        <v>178684.19711140409</v>
      </c>
      <c r="AD391">
        <f t="shared" ca="1" si="114"/>
        <v>115883.1965061216</v>
      </c>
      <c r="AF391" s="7">
        <f ca="1">IF(Table2[[#This Row],[Column1]]="men",1,0)</f>
        <v>0</v>
      </c>
      <c r="AG391" s="8">
        <f ca="1">IF(Table2[[#This Row],[Column1]]="women",1,0)</f>
        <v>1</v>
      </c>
      <c r="AH391" s="8"/>
      <c r="AI391" s="8"/>
      <c r="AJ391" s="9"/>
      <c r="AM391" s="7">
        <f ca="1">IF(Table2[[#This Row],[Column4]]="teaching",1,0)</f>
        <v>0</v>
      </c>
      <c r="AN391" s="8">
        <f ca="1">IF(Table2[[#This Row],[Column4]]="health",1,0)</f>
        <v>0</v>
      </c>
      <c r="AO391" s="8">
        <f ca="1">IF(Table2[[#This Row],[Column4]]="agriculture",1,0)</f>
        <v>1</v>
      </c>
      <c r="AP391" s="8">
        <f ca="1">IF(Table2[[#This Row],[Column4]]="IT",1,0)</f>
        <v>0</v>
      </c>
      <c r="AQ391" s="8">
        <f ca="1">IF(Table2[[#This Row],[Column4]]="construction",1,0)</f>
        <v>0</v>
      </c>
      <c r="AR391" s="8">
        <f ca="1">IF(Table2[[#This Row],[Column4]]="General work",1,0)</f>
        <v>0</v>
      </c>
      <c r="AS391" s="9"/>
      <c r="AU391" s="17">
        <f ca="1">Table2[[#This Row],[Column20]]/Table2[[#This Row],[Column8]]</f>
        <v>18927.192069538909</v>
      </c>
      <c r="AW391" s="19">
        <f ca="1">IF(Table2[[#This Row],[Column27]]&gt;$AX$7,1,0)</f>
        <v>1</v>
      </c>
      <c r="AY391" s="21">
        <f ca="1">Table2[[#This Row],[Column19]]/Table2[[#This Row],[Column18]]</f>
        <v>0.72597006612194004</v>
      </c>
      <c r="AZ391" s="7">
        <f t="shared" ca="1" si="107"/>
        <v>0</v>
      </c>
      <c r="BA391" s="8"/>
      <c r="BB391" s="7">
        <f ca="1">IF(Table2[[#This Row],[Column17]]="bihar",Table2[[#This Row],[Column15]],0)</f>
        <v>0</v>
      </c>
      <c r="BC391" s="8">
        <f ca="1">IF(Table2[[#This Row],[Column17]]="UP",Table2[[#This Row],[Column15]],0)</f>
        <v>0</v>
      </c>
      <c r="BD391" s="8">
        <f ca="1">IF(Table2[[#This Row],[Column17]]="maharashtra",Table2[[#This Row],[Column15]],0)</f>
        <v>0</v>
      </c>
      <c r="BE391" s="8">
        <f ca="1">IF(Table2[[#This Row],[Column17]]="telangana",Table2[[#This Row],[Column15]],0)</f>
        <v>0</v>
      </c>
      <c r="BF391" s="8">
        <f ca="1">IF(Table2[[#This Row],[Column17]]="delhi",Table2[[#This Row],[Column15]],0)</f>
        <v>0</v>
      </c>
      <c r="BG391" s="8">
        <f ca="1">IF(Table2[[#This Row],[Column17]]="goa",Table2[[#This Row],[Column15]],0)</f>
        <v>0</v>
      </c>
      <c r="BH391" s="8">
        <f ca="1">IF(Table2[[#This Row],[Column17]]="kolkata",Table2[[#This Row],[Column15]],0)</f>
        <v>0</v>
      </c>
      <c r="BI391" s="8">
        <f ca="1">IF(Table2[[#This Row],[Column17]]="patna",Table2[[#This Row],[Column15]],0)</f>
        <v>0</v>
      </c>
      <c r="BJ391" s="8">
        <f ca="1">IF(Table2[[#This Row],[Column17]]="simultala",Table2[[#This Row],[Column15]],0)</f>
        <v>41392</v>
      </c>
      <c r="BK391" s="8">
        <f ca="1">IF(Table2[[#This Row],[Column17]]="panji",Table2[[#This Row],[Column15]],0)</f>
        <v>0</v>
      </c>
      <c r="BL391" s="8">
        <f ca="1">IF(Table2[[#This Row],[Column17]]="bangalore",Table2[[#This Row],[Column15]],0)</f>
        <v>0</v>
      </c>
      <c r="BM391" s="8">
        <f ca="1">IF(Table2[[#This Row],[Column17]]="florida",Table2[[#This Row],[Column15]],0)</f>
        <v>0</v>
      </c>
      <c r="BN391" s="8">
        <f ca="1">IF(Table2[[#This Row],[Column17]]="valmikinagar",Table2[[#This Row],[Column15]],0)</f>
        <v>0</v>
      </c>
      <c r="BO391" s="9">
        <f ca="1">IF(Table2[[#This Row],[Column17]]="gopalganj",Table2[[#This Row],[Column15]],0)</f>
        <v>0</v>
      </c>
      <c r="BP391" s="7">
        <f ca="1">IF(Table2[[#This Row],[Column4]]="teaching",Table2[[#This Row],[Column15]],0)</f>
        <v>0</v>
      </c>
      <c r="BQ391" s="8">
        <f ca="1">IF(Table2[[#This Row],[Column4]]="health",Table2[[#This Row],[Column15]],0)</f>
        <v>0</v>
      </c>
      <c r="BR391" s="8">
        <f ca="1">IF(Table2[[#This Row],[Column4]]="agriculture",Table2[[#This Row],[Column15]],0)</f>
        <v>41392</v>
      </c>
      <c r="BS391" s="8">
        <f ca="1">IF(Table2[[#This Row],[Column4]]="IT",Table2[[#This Row],[Column15]],0)</f>
        <v>0</v>
      </c>
      <c r="BT391" s="8">
        <f ca="1">IF(Table2[[#This Row],[Column4]]="construction",Table2[[#This Row],[Column15]],0)</f>
        <v>0</v>
      </c>
      <c r="BU391" s="9">
        <f ca="1">IF(Table2[[#This Row],[Column4]]="General work",Table2[[#This Row],[Column15]],0)</f>
        <v>0</v>
      </c>
      <c r="BV391" s="19">
        <f ca="1">IF(Table2[[#This Row],[Column27]]&gt;Table2[[#This Row],[Column15]],1,0)</f>
        <v>1</v>
      </c>
      <c r="CC391" s="19">
        <f ca="1">IF(Table2[[#This Row],[Column28]]&gt;$CD$6,Table2[[#This Row],[Column2]],0)</f>
        <v>45</v>
      </c>
    </row>
    <row r="392" spans="2:81" x14ac:dyDescent="0.35">
      <c r="B392">
        <f t="shared" ca="1" si="115"/>
        <v>2</v>
      </c>
      <c r="C392" t="str">
        <f ca="1">IF(B391=1,"men","women")</f>
        <v>women</v>
      </c>
      <c r="D392">
        <f t="shared" ref="D392:D455" ca="1" si="117">RANDBETWEEN(25,45)</f>
        <v>34</v>
      </c>
      <c r="E392">
        <f t="shared" ref="E392:E455" ca="1" si="118">RANDBETWEEN(1,6)</f>
        <v>5</v>
      </c>
      <c r="F392" t="str">
        <f ca="1">VLOOKUP(E392,$K$4:$L$10,2)</f>
        <v>General work</v>
      </c>
      <c r="G392">
        <f t="shared" ref="G392:G455" ca="1" si="119">RANDBETWEEN(1,5)</f>
        <v>5</v>
      </c>
      <c r="H392" t="str">
        <f ca="1">VLOOKUP(G392,$N$4:$O$9,2)</f>
        <v>other</v>
      </c>
      <c r="I392">
        <f t="shared" ref="I392:I455" ca="1" si="120">RANDBETWEEN(0,4)</f>
        <v>1</v>
      </c>
      <c r="J392">
        <f t="shared" ca="1" si="116"/>
        <v>1</v>
      </c>
      <c r="Q392">
        <f t="shared" ref="Q392:Q455" ca="1" si="121">RANDBETWEEN(25000,90000)</f>
        <v>34329</v>
      </c>
      <c r="R392">
        <f t="shared" ref="R392:R455" ca="1" si="122">RANDBETWEEN(1,14)</f>
        <v>14</v>
      </c>
      <c r="S392" t="str">
        <f ca="1">VLOOKUP(R392,$Y$7:$Z$20,2)</f>
        <v>gopalganj</v>
      </c>
      <c r="T392">
        <f t="shared" ca="1" si="108"/>
        <v>102987</v>
      </c>
      <c r="U392">
        <f t="shared" ref="U392:U455" ca="1" si="123">RAND()*T392</f>
        <v>10543.368727889449</v>
      </c>
      <c r="V392">
        <f t="shared" ca="1" si="109"/>
        <v>15852.936601884578</v>
      </c>
      <c r="W392">
        <f t="shared" ref="W392:W455" ca="1" si="124">RANDBETWEEN(0,V392)</f>
        <v>11046</v>
      </c>
      <c r="X392">
        <f t="shared" ca="1" si="110"/>
        <v>15046.626939067399</v>
      </c>
      <c r="AA392">
        <f t="shared" ca="1" si="111"/>
        <v>9333.6708201844194</v>
      </c>
      <c r="AB392">
        <f t="shared" ca="1" si="112"/>
        <v>128173.60742206899</v>
      </c>
      <c r="AC392">
        <f t="shared" ca="1" si="113"/>
        <v>36635.995666956849</v>
      </c>
      <c r="AD392">
        <f t="shared" ca="1" si="114"/>
        <v>91537.611755112142</v>
      </c>
      <c r="AF392" s="7">
        <f ca="1">IF(Table2[[#This Row],[Column1]]="men",1,0)</f>
        <v>0</v>
      </c>
      <c r="AG392" s="8">
        <f ca="1">IF(Table2[[#This Row],[Column1]]="women",1,0)</f>
        <v>1</v>
      </c>
      <c r="AH392" s="8"/>
      <c r="AI392" s="8"/>
      <c r="AJ392" s="9"/>
      <c r="AM392" s="7">
        <f ca="1">IF(Table2[[#This Row],[Column4]]="teaching",1,0)</f>
        <v>0</v>
      </c>
      <c r="AN392" s="8">
        <f ca="1">IF(Table2[[#This Row],[Column4]]="health",1,0)</f>
        <v>0</v>
      </c>
      <c r="AO392" s="8">
        <f ca="1">IF(Table2[[#This Row],[Column4]]="agriculture",1,0)</f>
        <v>0</v>
      </c>
      <c r="AP392" s="8">
        <f ca="1">IF(Table2[[#This Row],[Column4]]="IT",1,0)</f>
        <v>0</v>
      </c>
      <c r="AQ392" s="8">
        <f ca="1">IF(Table2[[#This Row],[Column4]]="construction",1,0)</f>
        <v>0</v>
      </c>
      <c r="AR392" s="8">
        <f ca="1">IF(Table2[[#This Row],[Column4]]="General work",1,0)</f>
        <v>1</v>
      </c>
      <c r="AS392" s="9"/>
      <c r="AU392" s="17">
        <f ca="1">Table2[[#This Row],[Column20]]/Table2[[#This Row],[Column8]]</f>
        <v>15852.936601884578</v>
      </c>
      <c r="AW392" s="19">
        <f ca="1">IF(Table2[[#This Row],[Column27]]&gt;$AX$7,1,0)</f>
        <v>0</v>
      </c>
      <c r="AY392" s="21">
        <f ca="1">Table2[[#This Row],[Column19]]/Table2[[#This Row],[Column18]]</f>
        <v>0.10237572439132558</v>
      </c>
      <c r="AZ392" s="7">
        <f t="shared" ref="AZ392:AZ455" ca="1" si="125">IF(AY392&lt;$BA$6,1,0)</f>
        <v>1</v>
      </c>
      <c r="BA392" s="8"/>
      <c r="BB392" s="7">
        <f ca="1">IF(Table2[[#This Row],[Column17]]="bihar",Table2[[#This Row],[Column15]],0)</f>
        <v>0</v>
      </c>
      <c r="BC392" s="8">
        <f ca="1">IF(Table2[[#This Row],[Column17]]="UP",Table2[[#This Row],[Column15]],0)</f>
        <v>0</v>
      </c>
      <c r="BD392" s="8">
        <f ca="1">IF(Table2[[#This Row],[Column17]]="maharashtra",Table2[[#This Row],[Column15]],0)</f>
        <v>0</v>
      </c>
      <c r="BE392" s="8">
        <f ca="1">IF(Table2[[#This Row],[Column17]]="telangana",Table2[[#This Row],[Column15]],0)</f>
        <v>0</v>
      </c>
      <c r="BF392" s="8">
        <f ca="1">IF(Table2[[#This Row],[Column17]]="delhi",Table2[[#This Row],[Column15]],0)</f>
        <v>0</v>
      </c>
      <c r="BG392" s="8">
        <f ca="1">IF(Table2[[#This Row],[Column17]]="goa",Table2[[#This Row],[Column15]],0)</f>
        <v>0</v>
      </c>
      <c r="BH392" s="8">
        <f ca="1">IF(Table2[[#This Row],[Column17]]="kolkata",Table2[[#This Row],[Column15]],0)</f>
        <v>0</v>
      </c>
      <c r="BI392" s="8">
        <f ca="1">IF(Table2[[#This Row],[Column17]]="patna",Table2[[#This Row],[Column15]],0)</f>
        <v>0</v>
      </c>
      <c r="BJ392" s="8">
        <f ca="1">IF(Table2[[#This Row],[Column17]]="simultala",Table2[[#This Row],[Column15]],0)</f>
        <v>0</v>
      </c>
      <c r="BK392" s="8">
        <f ca="1">IF(Table2[[#This Row],[Column17]]="panji",Table2[[#This Row],[Column15]],0)</f>
        <v>0</v>
      </c>
      <c r="BL392" s="8">
        <f ca="1">IF(Table2[[#This Row],[Column17]]="bangalore",Table2[[#This Row],[Column15]],0)</f>
        <v>0</v>
      </c>
      <c r="BM392" s="8">
        <f ca="1">IF(Table2[[#This Row],[Column17]]="florida",Table2[[#This Row],[Column15]],0)</f>
        <v>0</v>
      </c>
      <c r="BN392" s="8">
        <f ca="1">IF(Table2[[#This Row],[Column17]]="valmikinagar",Table2[[#This Row],[Column15]],0)</f>
        <v>0</v>
      </c>
      <c r="BO392" s="9">
        <f ca="1">IF(Table2[[#This Row],[Column17]]="gopalganj",Table2[[#This Row],[Column15]],0)</f>
        <v>34329</v>
      </c>
      <c r="BP392" s="7">
        <f ca="1">IF(Table2[[#This Row],[Column4]]="teaching",Table2[[#This Row],[Column15]],0)</f>
        <v>0</v>
      </c>
      <c r="BQ392" s="8">
        <f ca="1">IF(Table2[[#This Row],[Column4]]="health",Table2[[#This Row],[Column15]],0)</f>
        <v>0</v>
      </c>
      <c r="BR392" s="8">
        <f ca="1">IF(Table2[[#This Row],[Column4]]="agriculture",Table2[[#This Row],[Column15]],0)</f>
        <v>0</v>
      </c>
      <c r="BS392" s="8">
        <f ca="1">IF(Table2[[#This Row],[Column4]]="IT",Table2[[#This Row],[Column15]],0)</f>
        <v>0</v>
      </c>
      <c r="BT392" s="8">
        <f ca="1">IF(Table2[[#This Row],[Column4]]="construction",Table2[[#This Row],[Column15]],0)</f>
        <v>0</v>
      </c>
      <c r="BU392" s="9">
        <f ca="1">IF(Table2[[#This Row],[Column4]]="General work",Table2[[#This Row],[Column15]],0)</f>
        <v>34329</v>
      </c>
      <c r="BV392" s="19">
        <f ca="1">IF(Table2[[#This Row],[Column27]]&gt;Table2[[#This Row],[Column15]],1,0)</f>
        <v>1</v>
      </c>
      <c r="CC392" s="19">
        <f ca="1">IF(Table2[[#This Row],[Column28]]&gt;$CD$6,Table2[[#This Row],[Column2]],0)</f>
        <v>34</v>
      </c>
    </row>
    <row r="393" spans="2:81" x14ac:dyDescent="0.35">
      <c r="B393">
        <f t="shared" ca="1" si="115"/>
        <v>1</v>
      </c>
      <c r="C393" t="str">
        <f ca="1">IF(B392=1,"men","women")</f>
        <v>women</v>
      </c>
      <c r="D393">
        <f t="shared" ca="1" si="117"/>
        <v>32</v>
      </c>
      <c r="E393">
        <f t="shared" ca="1" si="118"/>
        <v>5</v>
      </c>
      <c r="F393" t="str">
        <f ca="1">VLOOKUP(E393,$K$4:$L$10,2)</f>
        <v>General work</v>
      </c>
      <c r="G393">
        <f t="shared" ca="1" si="119"/>
        <v>5</v>
      </c>
      <c r="H393" t="str">
        <f ca="1">VLOOKUP(G393,$N$4:$O$9,2)</f>
        <v>other</v>
      </c>
      <c r="I393">
        <f t="shared" ca="1" si="120"/>
        <v>2</v>
      </c>
      <c r="J393">
        <f t="shared" ca="1" si="116"/>
        <v>3</v>
      </c>
      <c r="Q393">
        <f t="shared" ca="1" si="121"/>
        <v>61243</v>
      </c>
      <c r="R393">
        <f t="shared" ca="1" si="122"/>
        <v>6</v>
      </c>
      <c r="S393" t="str">
        <f ca="1">VLOOKUP(R393,$Y$7:$Z$20,2)</f>
        <v>goa</v>
      </c>
      <c r="T393">
        <f t="shared" ca="1" si="108"/>
        <v>306215</v>
      </c>
      <c r="U393">
        <f t="shared" ca="1" si="123"/>
        <v>210520.60878423613</v>
      </c>
      <c r="V393">
        <f t="shared" ca="1" si="109"/>
        <v>19046.660196453508</v>
      </c>
      <c r="W393">
        <f t="shared" ca="1" si="124"/>
        <v>14665</v>
      </c>
      <c r="X393">
        <f t="shared" ca="1" si="110"/>
        <v>25794.328016524178</v>
      </c>
      <c r="AA393">
        <f t="shared" ca="1" si="111"/>
        <v>13003.180872561326</v>
      </c>
      <c r="AB393">
        <f t="shared" ca="1" si="112"/>
        <v>338264.84106901486</v>
      </c>
      <c r="AC393">
        <f t="shared" ca="1" si="113"/>
        <v>250979.9368007603</v>
      </c>
      <c r="AD393">
        <f t="shared" ca="1" si="114"/>
        <v>87284.904268254555</v>
      </c>
      <c r="AF393" s="7">
        <f ca="1">IF(Table2[[#This Row],[Column1]]="men",1,0)</f>
        <v>0</v>
      </c>
      <c r="AG393" s="8">
        <f ca="1">IF(Table2[[#This Row],[Column1]]="women",1,0)</f>
        <v>1</v>
      </c>
      <c r="AH393" s="8"/>
      <c r="AI393" s="8"/>
      <c r="AJ393" s="9"/>
      <c r="AM393" s="7">
        <f ca="1">IF(Table2[[#This Row],[Column4]]="teaching",1,0)</f>
        <v>0</v>
      </c>
      <c r="AN393" s="8">
        <f ca="1">IF(Table2[[#This Row],[Column4]]="health",1,0)</f>
        <v>0</v>
      </c>
      <c r="AO393" s="8">
        <f ca="1">IF(Table2[[#This Row],[Column4]]="agriculture",1,0)</f>
        <v>0</v>
      </c>
      <c r="AP393" s="8">
        <f ca="1">IF(Table2[[#This Row],[Column4]]="IT",1,0)</f>
        <v>0</v>
      </c>
      <c r="AQ393" s="8">
        <f ca="1">IF(Table2[[#This Row],[Column4]]="construction",1,0)</f>
        <v>0</v>
      </c>
      <c r="AR393" s="8">
        <f ca="1">IF(Table2[[#This Row],[Column4]]="General work",1,0)</f>
        <v>1</v>
      </c>
      <c r="AS393" s="9"/>
      <c r="AU393" s="17">
        <f ca="1">Table2[[#This Row],[Column20]]/Table2[[#This Row],[Column8]]</f>
        <v>6348.8867321511689</v>
      </c>
      <c r="AW393" s="19">
        <f ca="1">IF(Table2[[#This Row],[Column27]]&gt;$AX$7,1,0)</f>
        <v>1</v>
      </c>
      <c r="AY393" s="21">
        <f ca="1">Table2[[#This Row],[Column19]]/Table2[[#This Row],[Column18]]</f>
        <v>0.6874928033709522</v>
      </c>
      <c r="AZ393" s="7">
        <f t="shared" ca="1" si="125"/>
        <v>0</v>
      </c>
      <c r="BA393" s="8"/>
      <c r="BB393" s="7">
        <f ca="1">IF(Table2[[#This Row],[Column17]]="bihar",Table2[[#This Row],[Column15]],0)</f>
        <v>0</v>
      </c>
      <c r="BC393" s="8">
        <f ca="1">IF(Table2[[#This Row],[Column17]]="UP",Table2[[#This Row],[Column15]],0)</f>
        <v>0</v>
      </c>
      <c r="BD393" s="8">
        <f ca="1">IF(Table2[[#This Row],[Column17]]="maharashtra",Table2[[#This Row],[Column15]],0)</f>
        <v>0</v>
      </c>
      <c r="BE393" s="8">
        <f ca="1">IF(Table2[[#This Row],[Column17]]="telangana",Table2[[#This Row],[Column15]],0)</f>
        <v>0</v>
      </c>
      <c r="BF393" s="8">
        <f ca="1">IF(Table2[[#This Row],[Column17]]="delhi",Table2[[#This Row],[Column15]],0)</f>
        <v>0</v>
      </c>
      <c r="BG393" s="8">
        <f ca="1">IF(Table2[[#This Row],[Column17]]="goa",Table2[[#This Row],[Column15]],0)</f>
        <v>61243</v>
      </c>
      <c r="BH393" s="8">
        <f ca="1">IF(Table2[[#This Row],[Column17]]="kolkata",Table2[[#This Row],[Column15]],0)</f>
        <v>0</v>
      </c>
      <c r="BI393" s="8">
        <f ca="1">IF(Table2[[#This Row],[Column17]]="patna",Table2[[#This Row],[Column15]],0)</f>
        <v>0</v>
      </c>
      <c r="BJ393" s="8">
        <f ca="1">IF(Table2[[#This Row],[Column17]]="simultala",Table2[[#This Row],[Column15]],0)</f>
        <v>0</v>
      </c>
      <c r="BK393" s="8">
        <f ca="1">IF(Table2[[#This Row],[Column17]]="panji",Table2[[#This Row],[Column15]],0)</f>
        <v>0</v>
      </c>
      <c r="BL393" s="8">
        <f ca="1">IF(Table2[[#This Row],[Column17]]="bangalore",Table2[[#This Row],[Column15]],0)</f>
        <v>0</v>
      </c>
      <c r="BM393" s="8">
        <f ca="1">IF(Table2[[#This Row],[Column17]]="florida",Table2[[#This Row],[Column15]],0)</f>
        <v>0</v>
      </c>
      <c r="BN393" s="8">
        <f ca="1">IF(Table2[[#This Row],[Column17]]="valmikinagar",Table2[[#This Row],[Column15]],0)</f>
        <v>0</v>
      </c>
      <c r="BO393" s="9">
        <f ca="1">IF(Table2[[#This Row],[Column17]]="gopalganj",Table2[[#This Row],[Column15]],0)</f>
        <v>0</v>
      </c>
      <c r="BP393" s="7">
        <f ca="1">IF(Table2[[#This Row],[Column4]]="teaching",Table2[[#This Row],[Column15]],0)</f>
        <v>0</v>
      </c>
      <c r="BQ393" s="8">
        <f ca="1">IF(Table2[[#This Row],[Column4]]="health",Table2[[#This Row],[Column15]],0)</f>
        <v>0</v>
      </c>
      <c r="BR393" s="8">
        <f ca="1">IF(Table2[[#This Row],[Column4]]="agriculture",Table2[[#This Row],[Column15]],0)</f>
        <v>0</v>
      </c>
      <c r="BS393" s="8">
        <f ca="1">IF(Table2[[#This Row],[Column4]]="IT",Table2[[#This Row],[Column15]],0)</f>
        <v>0</v>
      </c>
      <c r="BT393" s="8">
        <f ca="1">IF(Table2[[#This Row],[Column4]]="construction",Table2[[#This Row],[Column15]],0)</f>
        <v>0</v>
      </c>
      <c r="BU393" s="9">
        <f ca="1">IF(Table2[[#This Row],[Column4]]="General work",Table2[[#This Row],[Column15]],0)</f>
        <v>61243</v>
      </c>
      <c r="BV393" s="19">
        <f ca="1">IF(Table2[[#This Row],[Column27]]&gt;Table2[[#This Row],[Column15]],1,0)</f>
        <v>1</v>
      </c>
      <c r="CC393" s="19">
        <f ca="1">IF(Table2[[#This Row],[Column28]]&gt;$CD$6,Table2[[#This Row],[Column2]],0)</f>
        <v>32</v>
      </c>
    </row>
    <row r="394" spans="2:81" x14ac:dyDescent="0.35">
      <c r="B394">
        <f t="shared" ca="1" si="115"/>
        <v>2</v>
      </c>
      <c r="C394" t="str">
        <f ca="1">IF(B393=1,"men","women")</f>
        <v>men</v>
      </c>
      <c r="D394">
        <f t="shared" ca="1" si="117"/>
        <v>40</v>
      </c>
      <c r="E394">
        <f t="shared" ca="1" si="118"/>
        <v>3</v>
      </c>
      <c r="F394" t="str">
        <f ca="1">VLOOKUP(E394,$K$4:$L$10,2)</f>
        <v>teaching</v>
      </c>
      <c r="G394">
        <f t="shared" ca="1" si="119"/>
        <v>2</v>
      </c>
      <c r="H394" t="str">
        <f ca="1">VLOOKUP(G394,$N$4:$O$9,2)</f>
        <v>college</v>
      </c>
      <c r="I394">
        <f t="shared" ca="1" si="120"/>
        <v>2</v>
      </c>
      <c r="J394">
        <f t="shared" ca="1" si="116"/>
        <v>3</v>
      </c>
      <c r="Q394">
        <f t="shared" ca="1" si="121"/>
        <v>26156</v>
      </c>
      <c r="R394">
        <f t="shared" ca="1" si="122"/>
        <v>14</v>
      </c>
      <c r="S394" t="str">
        <f ca="1">VLOOKUP(R394,$Y$7:$Z$20,2)</f>
        <v>gopalganj</v>
      </c>
      <c r="T394">
        <f t="shared" ca="1" si="108"/>
        <v>78468</v>
      </c>
      <c r="U394">
        <f t="shared" ca="1" si="123"/>
        <v>35903.634137237525</v>
      </c>
      <c r="V394">
        <f t="shared" ca="1" si="109"/>
        <v>59039.059468792424</v>
      </c>
      <c r="W394">
        <f t="shared" ca="1" si="124"/>
        <v>5649</v>
      </c>
      <c r="X394">
        <f t="shared" ca="1" si="110"/>
        <v>52043.655949854961</v>
      </c>
      <c r="AA394">
        <f t="shared" ca="1" si="111"/>
        <v>29580.519116733572</v>
      </c>
      <c r="AB394">
        <f t="shared" ca="1" si="112"/>
        <v>167087.578585526</v>
      </c>
      <c r="AC394">
        <f t="shared" ca="1" si="113"/>
        <v>93596.290087092493</v>
      </c>
      <c r="AD394">
        <f t="shared" ca="1" si="114"/>
        <v>73491.288498433511</v>
      </c>
      <c r="AF394" s="7">
        <f ca="1">IF(Table2[[#This Row],[Column1]]="men",1,0)</f>
        <v>1</v>
      </c>
      <c r="AG394" s="8">
        <f ca="1">IF(Table2[[#This Row],[Column1]]="women",1,0)</f>
        <v>0</v>
      </c>
      <c r="AH394" s="8"/>
      <c r="AI394" s="8"/>
      <c r="AJ394" s="9"/>
      <c r="AM394" s="7">
        <f ca="1">IF(Table2[[#This Row],[Column4]]="teaching",1,0)</f>
        <v>1</v>
      </c>
      <c r="AN394" s="8">
        <f ca="1">IF(Table2[[#This Row],[Column4]]="health",1,0)</f>
        <v>0</v>
      </c>
      <c r="AO394" s="8">
        <f ca="1">IF(Table2[[#This Row],[Column4]]="agriculture",1,0)</f>
        <v>0</v>
      </c>
      <c r="AP394" s="8">
        <f ca="1">IF(Table2[[#This Row],[Column4]]="IT",1,0)</f>
        <v>0</v>
      </c>
      <c r="AQ394" s="8">
        <f ca="1">IF(Table2[[#This Row],[Column4]]="construction",1,0)</f>
        <v>0</v>
      </c>
      <c r="AR394" s="8">
        <f ca="1">IF(Table2[[#This Row],[Column4]]="General work",1,0)</f>
        <v>0</v>
      </c>
      <c r="AS394" s="9"/>
      <c r="AU394" s="17">
        <f ca="1">Table2[[#This Row],[Column20]]/Table2[[#This Row],[Column8]]</f>
        <v>19679.686489597476</v>
      </c>
      <c r="AW394" s="19">
        <f ca="1">IF(Table2[[#This Row],[Column27]]&gt;$AX$7,1,0)</f>
        <v>0</v>
      </c>
      <c r="AY394" s="21">
        <f ca="1">Table2[[#This Row],[Column19]]/Table2[[#This Row],[Column18]]</f>
        <v>0.45755765582450841</v>
      </c>
      <c r="AZ394" s="7">
        <f t="shared" ca="1" si="125"/>
        <v>0</v>
      </c>
      <c r="BA394" s="8"/>
      <c r="BB394" s="7">
        <f ca="1">IF(Table2[[#This Row],[Column17]]="bihar",Table2[[#This Row],[Column15]],0)</f>
        <v>0</v>
      </c>
      <c r="BC394" s="8">
        <f ca="1">IF(Table2[[#This Row],[Column17]]="UP",Table2[[#This Row],[Column15]],0)</f>
        <v>0</v>
      </c>
      <c r="BD394" s="8">
        <f ca="1">IF(Table2[[#This Row],[Column17]]="maharashtra",Table2[[#This Row],[Column15]],0)</f>
        <v>0</v>
      </c>
      <c r="BE394" s="8">
        <f ca="1">IF(Table2[[#This Row],[Column17]]="telangana",Table2[[#This Row],[Column15]],0)</f>
        <v>0</v>
      </c>
      <c r="BF394" s="8">
        <f ca="1">IF(Table2[[#This Row],[Column17]]="delhi",Table2[[#This Row],[Column15]],0)</f>
        <v>0</v>
      </c>
      <c r="BG394" s="8">
        <f ca="1">IF(Table2[[#This Row],[Column17]]="goa",Table2[[#This Row],[Column15]],0)</f>
        <v>0</v>
      </c>
      <c r="BH394" s="8">
        <f ca="1">IF(Table2[[#This Row],[Column17]]="kolkata",Table2[[#This Row],[Column15]],0)</f>
        <v>0</v>
      </c>
      <c r="BI394" s="8">
        <f ca="1">IF(Table2[[#This Row],[Column17]]="patna",Table2[[#This Row],[Column15]],0)</f>
        <v>0</v>
      </c>
      <c r="BJ394" s="8">
        <f ca="1">IF(Table2[[#This Row],[Column17]]="simultala",Table2[[#This Row],[Column15]],0)</f>
        <v>0</v>
      </c>
      <c r="BK394" s="8">
        <f ca="1">IF(Table2[[#This Row],[Column17]]="panji",Table2[[#This Row],[Column15]],0)</f>
        <v>0</v>
      </c>
      <c r="BL394" s="8">
        <f ca="1">IF(Table2[[#This Row],[Column17]]="bangalore",Table2[[#This Row],[Column15]],0)</f>
        <v>0</v>
      </c>
      <c r="BM394" s="8">
        <f ca="1">IF(Table2[[#This Row],[Column17]]="florida",Table2[[#This Row],[Column15]],0)</f>
        <v>0</v>
      </c>
      <c r="BN394" s="8">
        <f ca="1">IF(Table2[[#This Row],[Column17]]="valmikinagar",Table2[[#This Row],[Column15]],0)</f>
        <v>0</v>
      </c>
      <c r="BO394" s="9">
        <f ca="1">IF(Table2[[#This Row],[Column17]]="gopalganj",Table2[[#This Row],[Column15]],0)</f>
        <v>26156</v>
      </c>
      <c r="BP394" s="7">
        <f ca="1">IF(Table2[[#This Row],[Column4]]="teaching",Table2[[#This Row],[Column15]],0)</f>
        <v>26156</v>
      </c>
      <c r="BQ394" s="8">
        <f ca="1">IF(Table2[[#This Row],[Column4]]="health",Table2[[#This Row],[Column15]],0)</f>
        <v>0</v>
      </c>
      <c r="BR394" s="8">
        <f ca="1">IF(Table2[[#This Row],[Column4]]="agriculture",Table2[[#This Row],[Column15]],0)</f>
        <v>0</v>
      </c>
      <c r="BS394" s="8">
        <f ca="1">IF(Table2[[#This Row],[Column4]]="IT",Table2[[#This Row],[Column15]],0)</f>
        <v>0</v>
      </c>
      <c r="BT394" s="8">
        <f ca="1">IF(Table2[[#This Row],[Column4]]="construction",Table2[[#This Row],[Column15]],0)</f>
        <v>0</v>
      </c>
      <c r="BU394" s="9">
        <f ca="1">IF(Table2[[#This Row],[Column4]]="General work",Table2[[#This Row],[Column15]],0)</f>
        <v>0</v>
      </c>
      <c r="BV394" s="19">
        <f ca="1">IF(Table2[[#This Row],[Column27]]&gt;Table2[[#This Row],[Column15]],1,0)</f>
        <v>1</v>
      </c>
      <c r="CC394" s="19">
        <f ca="1">IF(Table2[[#This Row],[Column28]]&gt;$CD$6,Table2[[#This Row],[Column2]],0)</f>
        <v>40</v>
      </c>
    </row>
    <row r="395" spans="2:81" x14ac:dyDescent="0.35">
      <c r="B395">
        <f t="shared" ca="1" si="115"/>
        <v>2</v>
      </c>
      <c r="C395" t="str">
        <f ca="1">IF(B394=1,"men","women")</f>
        <v>women</v>
      </c>
      <c r="D395">
        <f t="shared" ca="1" si="117"/>
        <v>37</v>
      </c>
      <c r="E395">
        <f t="shared" ca="1" si="118"/>
        <v>5</v>
      </c>
      <c r="F395" t="str">
        <f ca="1">VLOOKUP(E395,$K$4:$L$10,2)</f>
        <v>General work</v>
      </c>
      <c r="G395">
        <f t="shared" ca="1" si="119"/>
        <v>5</v>
      </c>
      <c r="H395" t="str">
        <f ca="1">VLOOKUP(G395,$N$4:$O$9,2)</f>
        <v>other</v>
      </c>
      <c r="I395">
        <f t="shared" ca="1" si="120"/>
        <v>2</v>
      </c>
      <c r="J395">
        <f t="shared" ca="1" si="116"/>
        <v>3</v>
      </c>
      <c r="Q395">
        <f t="shared" ca="1" si="121"/>
        <v>32587</v>
      </c>
      <c r="R395">
        <f t="shared" ca="1" si="122"/>
        <v>14</v>
      </c>
      <c r="S395" t="str">
        <f ca="1">VLOOKUP(R395,$Y$7:$Z$20,2)</f>
        <v>gopalganj</v>
      </c>
      <c r="T395">
        <f t="shared" ca="1" si="108"/>
        <v>97761</v>
      </c>
      <c r="U395">
        <f t="shared" ca="1" si="123"/>
        <v>75053.659225169627</v>
      </c>
      <c r="V395">
        <f t="shared" ca="1" si="109"/>
        <v>58800.745986577684</v>
      </c>
      <c r="W395">
        <f t="shared" ca="1" si="124"/>
        <v>44705</v>
      </c>
      <c r="X395">
        <f t="shared" ca="1" si="110"/>
        <v>10949.126078759182</v>
      </c>
      <c r="AA395">
        <f t="shared" ca="1" si="111"/>
        <v>28964.116531659398</v>
      </c>
      <c r="AB395">
        <f t="shared" ca="1" si="112"/>
        <v>185525.86251823709</v>
      </c>
      <c r="AC395">
        <f t="shared" ca="1" si="113"/>
        <v>130707.7853039288</v>
      </c>
      <c r="AD395">
        <f t="shared" ca="1" si="114"/>
        <v>54818.077214308287</v>
      </c>
      <c r="AF395" s="7">
        <f ca="1">IF(Table2[[#This Row],[Column1]]="men",1,0)</f>
        <v>0</v>
      </c>
      <c r="AG395" s="8">
        <f ca="1">IF(Table2[[#This Row],[Column1]]="women",1,0)</f>
        <v>1</v>
      </c>
      <c r="AH395" s="8"/>
      <c r="AI395" s="8"/>
      <c r="AJ395" s="9"/>
      <c r="AM395" s="7">
        <f ca="1">IF(Table2[[#This Row],[Column4]]="teaching",1,0)</f>
        <v>0</v>
      </c>
      <c r="AN395" s="8">
        <f ca="1">IF(Table2[[#This Row],[Column4]]="health",1,0)</f>
        <v>0</v>
      </c>
      <c r="AO395" s="8">
        <f ca="1">IF(Table2[[#This Row],[Column4]]="agriculture",1,0)</f>
        <v>0</v>
      </c>
      <c r="AP395" s="8">
        <f ca="1">IF(Table2[[#This Row],[Column4]]="IT",1,0)</f>
        <v>0</v>
      </c>
      <c r="AQ395" s="8">
        <f ca="1">IF(Table2[[#This Row],[Column4]]="construction",1,0)</f>
        <v>0</v>
      </c>
      <c r="AR395" s="8">
        <f ca="1">IF(Table2[[#This Row],[Column4]]="General work",1,0)</f>
        <v>1</v>
      </c>
      <c r="AS395" s="9"/>
      <c r="AU395" s="17">
        <f ca="1">Table2[[#This Row],[Column20]]/Table2[[#This Row],[Column8]]</f>
        <v>19600.24866219256</v>
      </c>
      <c r="AW395" s="19">
        <f ca="1">IF(Table2[[#This Row],[Column27]]&gt;$AX$7,1,0)</f>
        <v>1</v>
      </c>
      <c r="AY395" s="21">
        <f ca="1">Table2[[#This Row],[Column19]]/Table2[[#This Row],[Column18]]</f>
        <v>0.76772597687390298</v>
      </c>
      <c r="AZ395" s="7">
        <f t="shared" ca="1" si="125"/>
        <v>0</v>
      </c>
      <c r="BA395" s="8"/>
      <c r="BB395" s="7">
        <f ca="1">IF(Table2[[#This Row],[Column17]]="bihar",Table2[[#This Row],[Column15]],0)</f>
        <v>0</v>
      </c>
      <c r="BC395" s="8">
        <f ca="1">IF(Table2[[#This Row],[Column17]]="UP",Table2[[#This Row],[Column15]],0)</f>
        <v>0</v>
      </c>
      <c r="BD395" s="8">
        <f ca="1">IF(Table2[[#This Row],[Column17]]="maharashtra",Table2[[#This Row],[Column15]],0)</f>
        <v>0</v>
      </c>
      <c r="BE395" s="8">
        <f ca="1">IF(Table2[[#This Row],[Column17]]="telangana",Table2[[#This Row],[Column15]],0)</f>
        <v>0</v>
      </c>
      <c r="BF395" s="8">
        <f ca="1">IF(Table2[[#This Row],[Column17]]="delhi",Table2[[#This Row],[Column15]],0)</f>
        <v>0</v>
      </c>
      <c r="BG395" s="8">
        <f ca="1">IF(Table2[[#This Row],[Column17]]="goa",Table2[[#This Row],[Column15]],0)</f>
        <v>0</v>
      </c>
      <c r="BH395" s="8">
        <f ca="1">IF(Table2[[#This Row],[Column17]]="kolkata",Table2[[#This Row],[Column15]],0)</f>
        <v>0</v>
      </c>
      <c r="BI395" s="8">
        <f ca="1">IF(Table2[[#This Row],[Column17]]="patna",Table2[[#This Row],[Column15]],0)</f>
        <v>0</v>
      </c>
      <c r="BJ395" s="8">
        <f ca="1">IF(Table2[[#This Row],[Column17]]="simultala",Table2[[#This Row],[Column15]],0)</f>
        <v>0</v>
      </c>
      <c r="BK395" s="8">
        <f ca="1">IF(Table2[[#This Row],[Column17]]="panji",Table2[[#This Row],[Column15]],0)</f>
        <v>0</v>
      </c>
      <c r="BL395" s="8">
        <f ca="1">IF(Table2[[#This Row],[Column17]]="bangalore",Table2[[#This Row],[Column15]],0)</f>
        <v>0</v>
      </c>
      <c r="BM395" s="8">
        <f ca="1">IF(Table2[[#This Row],[Column17]]="florida",Table2[[#This Row],[Column15]],0)</f>
        <v>0</v>
      </c>
      <c r="BN395" s="8">
        <f ca="1">IF(Table2[[#This Row],[Column17]]="valmikinagar",Table2[[#This Row],[Column15]],0)</f>
        <v>0</v>
      </c>
      <c r="BO395" s="9">
        <f ca="1">IF(Table2[[#This Row],[Column17]]="gopalganj",Table2[[#This Row],[Column15]],0)</f>
        <v>32587</v>
      </c>
      <c r="BP395" s="7">
        <f ca="1">IF(Table2[[#This Row],[Column4]]="teaching",Table2[[#This Row],[Column15]],0)</f>
        <v>0</v>
      </c>
      <c r="BQ395" s="8">
        <f ca="1">IF(Table2[[#This Row],[Column4]]="health",Table2[[#This Row],[Column15]],0)</f>
        <v>0</v>
      </c>
      <c r="BR395" s="8">
        <f ca="1">IF(Table2[[#This Row],[Column4]]="agriculture",Table2[[#This Row],[Column15]],0)</f>
        <v>0</v>
      </c>
      <c r="BS395" s="8">
        <f ca="1">IF(Table2[[#This Row],[Column4]]="IT",Table2[[#This Row],[Column15]],0)</f>
        <v>0</v>
      </c>
      <c r="BT395" s="8">
        <f ca="1">IF(Table2[[#This Row],[Column4]]="construction",Table2[[#This Row],[Column15]],0)</f>
        <v>0</v>
      </c>
      <c r="BU395" s="9">
        <f ca="1">IF(Table2[[#This Row],[Column4]]="General work",Table2[[#This Row],[Column15]],0)</f>
        <v>32587</v>
      </c>
      <c r="BV395" s="19">
        <f ca="1">IF(Table2[[#This Row],[Column27]]&gt;Table2[[#This Row],[Column15]],1,0)</f>
        <v>1</v>
      </c>
      <c r="CC395" s="19">
        <f ca="1">IF(Table2[[#This Row],[Column28]]&gt;$CD$6,Table2[[#This Row],[Column2]],0)</f>
        <v>37</v>
      </c>
    </row>
    <row r="396" spans="2:81" x14ac:dyDescent="0.35">
      <c r="B396">
        <f t="shared" ca="1" si="115"/>
        <v>2</v>
      </c>
      <c r="C396" t="str">
        <f ca="1">IF(B395=1,"men","women")</f>
        <v>women</v>
      </c>
      <c r="D396">
        <f t="shared" ca="1" si="117"/>
        <v>41</v>
      </c>
      <c r="E396">
        <f t="shared" ca="1" si="118"/>
        <v>1</v>
      </c>
      <c r="F396" t="str">
        <f ca="1">VLOOKUP(E396,$K$4:$L$10,2)</f>
        <v xml:space="preserve">health </v>
      </c>
      <c r="G396">
        <f t="shared" ca="1" si="119"/>
        <v>2</v>
      </c>
      <c r="H396" t="str">
        <f ca="1">VLOOKUP(G396,$N$4:$O$9,2)</f>
        <v>college</v>
      </c>
      <c r="I396">
        <f t="shared" ca="1" si="120"/>
        <v>4</v>
      </c>
      <c r="J396">
        <f t="shared" ca="1" si="116"/>
        <v>3</v>
      </c>
      <c r="Q396">
        <f t="shared" ca="1" si="121"/>
        <v>64818</v>
      </c>
      <c r="R396">
        <f t="shared" ca="1" si="122"/>
        <v>14</v>
      </c>
      <c r="S396" t="str">
        <f ca="1">VLOOKUP(R396,$Y$7:$Z$20,2)</f>
        <v>gopalganj</v>
      </c>
      <c r="T396">
        <f t="shared" ca="1" si="108"/>
        <v>194454</v>
      </c>
      <c r="U396">
        <f t="shared" ca="1" si="123"/>
        <v>191304.97981714597</v>
      </c>
      <c r="V396">
        <f t="shared" ca="1" si="109"/>
        <v>64041.460770997917</v>
      </c>
      <c r="W396">
        <f t="shared" ca="1" si="124"/>
        <v>55559</v>
      </c>
      <c r="X396">
        <f t="shared" ca="1" si="110"/>
        <v>49647.545801925378</v>
      </c>
      <c r="AA396">
        <f t="shared" ca="1" si="111"/>
        <v>24568.446664248168</v>
      </c>
      <c r="AB396">
        <f t="shared" ca="1" si="112"/>
        <v>283063.9074352461</v>
      </c>
      <c r="AC396">
        <f t="shared" ca="1" si="113"/>
        <v>296511.52561907133</v>
      </c>
      <c r="AD396">
        <f t="shared" ca="1" si="114"/>
        <v>-13447.618183825223</v>
      </c>
      <c r="AF396" s="7">
        <f ca="1">IF(Table2[[#This Row],[Column1]]="men",1,0)</f>
        <v>0</v>
      </c>
      <c r="AG396" s="8">
        <f ca="1">IF(Table2[[#This Row],[Column1]]="women",1,0)</f>
        <v>1</v>
      </c>
      <c r="AH396" s="8"/>
      <c r="AI396" s="8"/>
      <c r="AJ396" s="9"/>
      <c r="AM396" s="7">
        <f ca="1">IF(Table2[[#This Row],[Column4]]="teaching",1,0)</f>
        <v>0</v>
      </c>
      <c r="AN396" s="8">
        <f ca="1">IF(Table2[[#This Row],[Column4]]="health",1,0)</f>
        <v>0</v>
      </c>
      <c r="AO396" s="8">
        <f ca="1">IF(Table2[[#This Row],[Column4]]="agriculture",1,0)</f>
        <v>0</v>
      </c>
      <c r="AP396" s="8">
        <f ca="1">IF(Table2[[#This Row],[Column4]]="IT",1,0)</f>
        <v>0</v>
      </c>
      <c r="AQ396" s="8">
        <f ca="1">IF(Table2[[#This Row],[Column4]]="construction",1,0)</f>
        <v>0</v>
      </c>
      <c r="AR396" s="8">
        <f ca="1">IF(Table2[[#This Row],[Column4]]="General work",1,0)</f>
        <v>0</v>
      </c>
      <c r="AS396" s="9"/>
      <c r="AU396" s="17">
        <f ca="1">Table2[[#This Row],[Column20]]/Table2[[#This Row],[Column8]]</f>
        <v>21347.15359033264</v>
      </c>
      <c r="AW396" s="19">
        <f ca="1">IF(Table2[[#This Row],[Column27]]&gt;$AX$7,1,0)</f>
        <v>1</v>
      </c>
      <c r="AY396" s="21">
        <f ca="1">Table2[[#This Row],[Column19]]/Table2[[#This Row],[Column18]]</f>
        <v>0.98380583488715057</v>
      </c>
      <c r="AZ396" s="7">
        <f t="shared" ca="1" si="125"/>
        <v>0</v>
      </c>
      <c r="BA396" s="8"/>
      <c r="BB396" s="7">
        <f ca="1">IF(Table2[[#This Row],[Column17]]="bihar",Table2[[#This Row],[Column15]],0)</f>
        <v>0</v>
      </c>
      <c r="BC396" s="8">
        <f ca="1">IF(Table2[[#This Row],[Column17]]="UP",Table2[[#This Row],[Column15]],0)</f>
        <v>0</v>
      </c>
      <c r="BD396" s="8">
        <f ca="1">IF(Table2[[#This Row],[Column17]]="maharashtra",Table2[[#This Row],[Column15]],0)</f>
        <v>0</v>
      </c>
      <c r="BE396" s="8">
        <f ca="1">IF(Table2[[#This Row],[Column17]]="telangana",Table2[[#This Row],[Column15]],0)</f>
        <v>0</v>
      </c>
      <c r="BF396" s="8">
        <f ca="1">IF(Table2[[#This Row],[Column17]]="delhi",Table2[[#This Row],[Column15]],0)</f>
        <v>0</v>
      </c>
      <c r="BG396" s="8">
        <f ca="1">IF(Table2[[#This Row],[Column17]]="goa",Table2[[#This Row],[Column15]],0)</f>
        <v>0</v>
      </c>
      <c r="BH396" s="8">
        <f ca="1">IF(Table2[[#This Row],[Column17]]="kolkata",Table2[[#This Row],[Column15]],0)</f>
        <v>0</v>
      </c>
      <c r="BI396" s="8">
        <f ca="1">IF(Table2[[#This Row],[Column17]]="patna",Table2[[#This Row],[Column15]],0)</f>
        <v>0</v>
      </c>
      <c r="BJ396" s="8">
        <f ca="1">IF(Table2[[#This Row],[Column17]]="simultala",Table2[[#This Row],[Column15]],0)</f>
        <v>0</v>
      </c>
      <c r="BK396" s="8">
        <f ca="1">IF(Table2[[#This Row],[Column17]]="panji",Table2[[#This Row],[Column15]],0)</f>
        <v>0</v>
      </c>
      <c r="BL396" s="8">
        <f ca="1">IF(Table2[[#This Row],[Column17]]="bangalore",Table2[[#This Row],[Column15]],0)</f>
        <v>0</v>
      </c>
      <c r="BM396" s="8">
        <f ca="1">IF(Table2[[#This Row],[Column17]]="florida",Table2[[#This Row],[Column15]],0)</f>
        <v>0</v>
      </c>
      <c r="BN396" s="8">
        <f ca="1">IF(Table2[[#This Row],[Column17]]="valmikinagar",Table2[[#This Row],[Column15]],0)</f>
        <v>0</v>
      </c>
      <c r="BO396" s="9">
        <f ca="1">IF(Table2[[#This Row],[Column17]]="gopalganj",Table2[[#This Row],[Column15]],0)</f>
        <v>64818</v>
      </c>
      <c r="BP396" s="7">
        <f ca="1">IF(Table2[[#This Row],[Column4]]="teaching",Table2[[#This Row],[Column15]],0)</f>
        <v>0</v>
      </c>
      <c r="BQ396" s="8">
        <f ca="1">IF(Table2[[#This Row],[Column4]]="health",Table2[[#This Row],[Column15]],0)</f>
        <v>0</v>
      </c>
      <c r="BR396" s="8">
        <f ca="1">IF(Table2[[#This Row],[Column4]]="agriculture",Table2[[#This Row],[Column15]],0)</f>
        <v>0</v>
      </c>
      <c r="BS396" s="8">
        <f ca="1">IF(Table2[[#This Row],[Column4]]="IT",Table2[[#This Row],[Column15]],0)</f>
        <v>0</v>
      </c>
      <c r="BT396" s="8">
        <f ca="1">IF(Table2[[#This Row],[Column4]]="construction",Table2[[#This Row],[Column15]],0)</f>
        <v>0</v>
      </c>
      <c r="BU396" s="9">
        <f ca="1">IF(Table2[[#This Row],[Column4]]="General work",Table2[[#This Row],[Column15]],0)</f>
        <v>0</v>
      </c>
      <c r="BV396" s="19">
        <f ca="1">IF(Table2[[#This Row],[Column27]]&gt;Table2[[#This Row],[Column15]],1,0)</f>
        <v>1</v>
      </c>
      <c r="CC396" s="19">
        <f ca="1">IF(Table2[[#This Row],[Column28]]&gt;$CD$6,Table2[[#This Row],[Column2]],0)</f>
        <v>0</v>
      </c>
    </row>
    <row r="397" spans="2:81" x14ac:dyDescent="0.35">
      <c r="B397">
        <f t="shared" ca="1" si="115"/>
        <v>2</v>
      </c>
      <c r="C397" t="str">
        <f ca="1">IF(B396=1,"men","women")</f>
        <v>women</v>
      </c>
      <c r="D397">
        <f t="shared" ca="1" si="117"/>
        <v>27</v>
      </c>
      <c r="E397">
        <f t="shared" ca="1" si="118"/>
        <v>6</v>
      </c>
      <c r="F397" t="str">
        <f ca="1">VLOOKUP(E397,$K$4:$L$10,2)</f>
        <v>agriculture</v>
      </c>
      <c r="G397">
        <f t="shared" ca="1" si="119"/>
        <v>2</v>
      </c>
      <c r="H397" t="str">
        <f ca="1">VLOOKUP(G397,$N$4:$O$9,2)</f>
        <v>college</v>
      </c>
      <c r="I397">
        <f t="shared" ca="1" si="120"/>
        <v>2</v>
      </c>
      <c r="J397">
        <f t="shared" ca="1" si="116"/>
        <v>1</v>
      </c>
      <c r="Q397">
        <f t="shared" ca="1" si="121"/>
        <v>27764</v>
      </c>
      <c r="R397">
        <f t="shared" ca="1" si="122"/>
        <v>9</v>
      </c>
      <c r="S397" t="str">
        <f ca="1">VLOOKUP(R397,$Y$7:$Z$20,2)</f>
        <v>simultala</v>
      </c>
      <c r="T397">
        <f t="shared" ca="1" si="108"/>
        <v>166584</v>
      </c>
      <c r="U397">
        <f t="shared" ca="1" si="123"/>
        <v>133309.37233348601</v>
      </c>
      <c r="V397">
        <f t="shared" ca="1" si="109"/>
        <v>2241.7667224809179</v>
      </c>
      <c r="W397">
        <f t="shared" ca="1" si="124"/>
        <v>950</v>
      </c>
      <c r="X397">
        <f t="shared" ca="1" si="110"/>
        <v>19153.471510335756</v>
      </c>
      <c r="AA397">
        <f t="shared" ca="1" si="111"/>
        <v>2660.4795197193698</v>
      </c>
      <c r="AB397">
        <f t="shared" ca="1" si="112"/>
        <v>171486.24624220029</v>
      </c>
      <c r="AC397">
        <f t="shared" ca="1" si="113"/>
        <v>153412.84384382176</v>
      </c>
      <c r="AD397">
        <f t="shared" ca="1" si="114"/>
        <v>18073.40239837853</v>
      </c>
      <c r="AF397" s="7">
        <f ca="1">IF(Table2[[#This Row],[Column1]]="men",1,0)</f>
        <v>0</v>
      </c>
      <c r="AG397" s="8">
        <f ca="1">IF(Table2[[#This Row],[Column1]]="women",1,0)</f>
        <v>1</v>
      </c>
      <c r="AH397" s="8"/>
      <c r="AI397" s="8"/>
      <c r="AJ397" s="9"/>
      <c r="AM397" s="7">
        <f ca="1">IF(Table2[[#This Row],[Column4]]="teaching",1,0)</f>
        <v>0</v>
      </c>
      <c r="AN397" s="8">
        <f ca="1">IF(Table2[[#This Row],[Column4]]="health",1,0)</f>
        <v>0</v>
      </c>
      <c r="AO397" s="8">
        <f ca="1">IF(Table2[[#This Row],[Column4]]="agriculture",1,0)</f>
        <v>1</v>
      </c>
      <c r="AP397" s="8">
        <f ca="1">IF(Table2[[#This Row],[Column4]]="IT",1,0)</f>
        <v>0</v>
      </c>
      <c r="AQ397" s="8">
        <f ca="1">IF(Table2[[#This Row],[Column4]]="construction",1,0)</f>
        <v>0</v>
      </c>
      <c r="AR397" s="8">
        <f ca="1">IF(Table2[[#This Row],[Column4]]="General work",1,0)</f>
        <v>0</v>
      </c>
      <c r="AS397" s="9"/>
      <c r="AU397" s="17">
        <f ca="1">Table2[[#This Row],[Column20]]/Table2[[#This Row],[Column8]]</f>
        <v>2241.7667224809179</v>
      </c>
      <c r="AW397" s="19">
        <f ca="1">IF(Table2[[#This Row],[Column27]]&gt;$AX$7,1,0)</f>
        <v>1</v>
      </c>
      <c r="AY397" s="21">
        <f ca="1">Table2[[#This Row],[Column19]]/Table2[[#This Row],[Column18]]</f>
        <v>0.80025315956806187</v>
      </c>
      <c r="AZ397" s="7">
        <f t="shared" ca="1" si="125"/>
        <v>0</v>
      </c>
      <c r="BA397" s="8"/>
      <c r="BB397" s="7">
        <f ca="1">IF(Table2[[#This Row],[Column17]]="bihar",Table2[[#This Row],[Column15]],0)</f>
        <v>0</v>
      </c>
      <c r="BC397" s="8">
        <f ca="1">IF(Table2[[#This Row],[Column17]]="UP",Table2[[#This Row],[Column15]],0)</f>
        <v>0</v>
      </c>
      <c r="BD397" s="8">
        <f ca="1">IF(Table2[[#This Row],[Column17]]="maharashtra",Table2[[#This Row],[Column15]],0)</f>
        <v>0</v>
      </c>
      <c r="BE397" s="8">
        <f ca="1">IF(Table2[[#This Row],[Column17]]="telangana",Table2[[#This Row],[Column15]],0)</f>
        <v>0</v>
      </c>
      <c r="BF397" s="8">
        <f ca="1">IF(Table2[[#This Row],[Column17]]="delhi",Table2[[#This Row],[Column15]],0)</f>
        <v>0</v>
      </c>
      <c r="BG397" s="8">
        <f ca="1">IF(Table2[[#This Row],[Column17]]="goa",Table2[[#This Row],[Column15]],0)</f>
        <v>0</v>
      </c>
      <c r="BH397" s="8">
        <f ca="1">IF(Table2[[#This Row],[Column17]]="kolkata",Table2[[#This Row],[Column15]],0)</f>
        <v>0</v>
      </c>
      <c r="BI397" s="8">
        <f ca="1">IF(Table2[[#This Row],[Column17]]="patna",Table2[[#This Row],[Column15]],0)</f>
        <v>0</v>
      </c>
      <c r="BJ397" s="8">
        <f ca="1">IF(Table2[[#This Row],[Column17]]="simultala",Table2[[#This Row],[Column15]],0)</f>
        <v>27764</v>
      </c>
      <c r="BK397" s="8">
        <f ca="1">IF(Table2[[#This Row],[Column17]]="panji",Table2[[#This Row],[Column15]],0)</f>
        <v>0</v>
      </c>
      <c r="BL397" s="8">
        <f ca="1">IF(Table2[[#This Row],[Column17]]="bangalore",Table2[[#This Row],[Column15]],0)</f>
        <v>0</v>
      </c>
      <c r="BM397" s="8">
        <f ca="1">IF(Table2[[#This Row],[Column17]]="florida",Table2[[#This Row],[Column15]],0)</f>
        <v>0</v>
      </c>
      <c r="BN397" s="8">
        <f ca="1">IF(Table2[[#This Row],[Column17]]="valmikinagar",Table2[[#This Row],[Column15]],0)</f>
        <v>0</v>
      </c>
      <c r="BO397" s="9">
        <f ca="1">IF(Table2[[#This Row],[Column17]]="gopalganj",Table2[[#This Row],[Column15]],0)</f>
        <v>0</v>
      </c>
      <c r="BP397" s="7">
        <f ca="1">IF(Table2[[#This Row],[Column4]]="teaching",Table2[[#This Row],[Column15]],0)</f>
        <v>0</v>
      </c>
      <c r="BQ397" s="8">
        <f ca="1">IF(Table2[[#This Row],[Column4]]="health",Table2[[#This Row],[Column15]],0)</f>
        <v>0</v>
      </c>
      <c r="BR397" s="8">
        <f ca="1">IF(Table2[[#This Row],[Column4]]="agriculture",Table2[[#This Row],[Column15]],0)</f>
        <v>27764</v>
      </c>
      <c r="BS397" s="8">
        <f ca="1">IF(Table2[[#This Row],[Column4]]="IT",Table2[[#This Row],[Column15]],0)</f>
        <v>0</v>
      </c>
      <c r="BT397" s="8">
        <f ca="1">IF(Table2[[#This Row],[Column4]]="construction",Table2[[#This Row],[Column15]],0)</f>
        <v>0</v>
      </c>
      <c r="BU397" s="9">
        <f ca="1">IF(Table2[[#This Row],[Column4]]="General work",Table2[[#This Row],[Column15]],0)</f>
        <v>0</v>
      </c>
      <c r="BV397" s="19">
        <f ca="1">IF(Table2[[#This Row],[Column27]]&gt;Table2[[#This Row],[Column15]],1,0)</f>
        <v>1</v>
      </c>
      <c r="CC397" s="19">
        <f ca="1">IF(Table2[[#This Row],[Column28]]&gt;$CD$6,Table2[[#This Row],[Column2]],0)</f>
        <v>27</v>
      </c>
    </row>
    <row r="398" spans="2:81" x14ac:dyDescent="0.35">
      <c r="B398">
        <f t="shared" ca="1" si="115"/>
        <v>2</v>
      </c>
      <c r="C398" t="str">
        <f ca="1">IF(B397=1,"men","women")</f>
        <v>women</v>
      </c>
      <c r="D398">
        <f t="shared" ca="1" si="117"/>
        <v>39</v>
      </c>
      <c r="E398">
        <f t="shared" ca="1" si="118"/>
        <v>1</v>
      </c>
      <c r="F398" t="str">
        <f ca="1">VLOOKUP(E398,$K$4:$L$10,2)</f>
        <v xml:space="preserve">health </v>
      </c>
      <c r="G398">
        <f t="shared" ca="1" si="119"/>
        <v>2</v>
      </c>
      <c r="H398" t="str">
        <f ca="1">VLOOKUP(G398,$N$4:$O$9,2)</f>
        <v>college</v>
      </c>
      <c r="I398">
        <f t="shared" ca="1" si="120"/>
        <v>3</v>
      </c>
      <c r="J398">
        <f t="shared" ca="1" si="116"/>
        <v>2</v>
      </c>
      <c r="Q398">
        <f t="shared" ca="1" si="121"/>
        <v>38522</v>
      </c>
      <c r="R398">
        <f t="shared" ca="1" si="122"/>
        <v>1</v>
      </c>
      <c r="S398" t="str">
        <f ca="1">VLOOKUP(R398,$Y$7:$Z$20,2)</f>
        <v>bihar</v>
      </c>
      <c r="T398">
        <f t="shared" ca="1" si="108"/>
        <v>154088</v>
      </c>
      <c r="U398">
        <f t="shared" ca="1" si="123"/>
        <v>61838.737972898118</v>
      </c>
      <c r="V398">
        <f t="shared" ca="1" si="109"/>
        <v>55780.858323672881</v>
      </c>
      <c r="W398">
        <f t="shared" ca="1" si="124"/>
        <v>15062</v>
      </c>
      <c r="X398">
        <f t="shared" ca="1" si="110"/>
        <v>4454.2961353096798</v>
      </c>
      <c r="AA398">
        <f t="shared" ca="1" si="111"/>
        <v>46825.904363245863</v>
      </c>
      <c r="AB398">
        <f t="shared" ca="1" si="112"/>
        <v>256694.76268691872</v>
      </c>
      <c r="AC398">
        <f t="shared" ca="1" si="113"/>
        <v>81355.034108207794</v>
      </c>
      <c r="AD398">
        <f t="shared" ca="1" si="114"/>
        <v>175339.72857871093</v>
      </c>
      <c r="AF398" s="7">
        <f ca="1">IF(Table2[[#This Row],[Column1]]="men",1,0)</f>
        <v>0</v>
      </c>
      <c r="AG398" s="8">
        <f ca="1">IF(Table2[[#This Row],[Column1]]="women",1,0)</f>
        <v>1</v>
      </c>
      <c r="AH398" s="8"/>
      <c r="AI398" s="8"/>
      <c r="AJ398" s="9"/>
      <c r="AM398" s="7">
        <f ca="1">IF(Table2[[#This Row],[Column4]]="teaching",1,0)</f>
        <v>0</v>
      </c>
      <c r="AN398" s="8">
        <f ca="1">IF(Table2[[#This Row],[Column4]]="health",1,0)</f>
        <v>0</v>
      </c>
      <c r="AO398" s="8">
        <f ca="1">IF(Table2[[#This Row],[Column4]]="agriculture",1,0)</f>
        <v>0</v>
      </c>
      <c r="AP398" s="8">
        <f ca="1">IF(Table2[[#This Row],[Column4]]="IT",1,0)</f>
        <v>0</v>
      </c>
      <c r="AQ398" s="8">
        <f ca="1">IF(Table2[[#This Row],[Column4]]="construction",1,0)</f>
        <v>0</v>
      </c>
      <c r="AR398" s="8">
        <f ca="1">IF(Table2[[#This Row],[Column4]]="General work",1,0)</f>
        <v>0</v>
      </c>
      <c r="AS398" s="9"/>
      <c r="AU398" s="17">
        <f ca="1">Table2[[#This Row],[Column20]]/Table2[[#This Row],[Column8]]</f>
        <v>27890.42916183644</v>
      </c>
      <c r="AW398" s="19">
        <f ca="1">IF(Table2[[#This Row],[Column27]]&gt;$AX$7,1,0)</f>
        <v>0</v>
      </c>
      <c r="AY398" s="21">
        <f ca="1">Table2[[#This Row],[Column19]]/Table2[[#This Row],[Column18]]</f>
        <v>0.4013209203370679</v>
      </c>
      <c r="AZ398" s="7">
        <f t="shared" ca="1" si="125"/>
        <v>0</v>
      </c>
      <c r="BA398" s="8"/>
      <c r="BB398" s="7">
        <f ca="1">IF(Table2[[#This Row],[Column17]]="bihar",Table2[[#This Row],[Column15]],0)</f>
        <v>38522</v>
      </c>
      <c r="BC398" s="8">
        <f ca="1">IF(Table2[[#This Row],[Column17]]="UP",Table2[[#This Row],[Column15]],0)</f>
        <v>0</v>
      </c>
      <c r="BD398" s="8">
        <f ca="1">IF(Table2[[#This Row],[Column17]]="maharashtra",Table2[[#This Row],[Column15]],0)</f>
        <v>0</v>
      </c>
      <c r="BE398" s="8">
        <f ca="1">IF(Table2[[#This Row],[Column17]]="telangana",Table2[[#This Row],[Column15]],0)</f>
        <v>0</v>
      </c>
      <c r="BF398" s="8">
        <f ca="1">IF(Table2[[#This Row],[Column17]]="delhi",Table2[[#This Row],[Column15]],0)</f>
        <v>0</v>
      </c>
      <c r="BG398" s="8">
        <f ca="1">IF(Table2[[#This Row],[Column17]]="goa",Table2[[#This Row],[Column15]],0)</f>
        <v>0</v>
      </c>
      <c r="BH398" s="8">
        <f ca="1">IF(Table2[[#This Row],[Column17]]="kolkata",Table2[[#This Row],[Column15]],0)</f>
        <v>0</v>
      </c>
      <c r="BI398" s="8">
        <f ca="1">IF(Table2[[#This Row],[Column17]]="patna",Table2[[#This Row],[Column15]],0)</f>
        <v>0</v>
      </c>
      <c r="BJ398" s="8">
        <f ca="1">IF(Table2[[#This Row],[Column17]]="simultala",Table2[[#This Row],[Column15]],0)</f>
        <v>0</v>
      </c>
      <c r="BK398" s="8">
        <f ca="1">IF(Table2[[#This Row],[Column17]]="panji",Table2[[#This Row],[Column15]],0)</f>
        <v>0</v>
      </c>
      <c r="BL398" s="8">
        <f ca="1">IF(Table2[[#This Row],[Column17]]="bangalore",Table2[[#This Row],[Column15]],0)</f>
        <v>0</v>
      </c>
      <c r="BM398" s="8">
        <f ca="1">IF(Table2[[#This Row],[Column17]]="florida",Table2[[#This Row],[Column15]],0)</f>
        <v>0</v>
      </c>
      <c r="BN398" s="8">
        <f ca="1">IF(Table2[[#This Row],[Column17]]="valmikinagar",Table2[[#This Row],[Column15]],0)</f>
        <v>0</v>
      </c>
      <c r="BO398" s="9">
        <f ca="1">IF(Table2[[#This Row],[Column17]]="gopalganj",Table2[[#This Row],[Column15]],0)</f>
        <v>0</v>
      </c>
      <c r="BP398" s="7">
        <f ca="1">IF(Table2[[#This Row],[Column4]]="teaching",Table2[[#This Row],[Column15]],0)</f>
        <v>0</v>
      </c>
      <c r="BQ398" s="8">
        <f ca="1">IF(Table2[[#This Row],[Column4]]="health",Table2[[#This Row],[Column15]],0)</f>
        <v>0</v>
      </c>
      <c r="BR398" s="8">
        <f ca="1">IF(Table2[[#This Row],[Column4]]="agriculture",Table2[[#This Row],[Column15]],0)</f>
        <v>0</v>
      </c>
      <c r="BS398" s="8">
        <f ca="1">IF(Table2[[#This Row],[Column4]]="IT",Table2[[#This Row],[Column15]],0)</f>
        <v>0</v>
      </c>
      <c r="BT398" s="8">
        <f ca="1">IF(Table2[[#This Row],[Column4]]="construction",Table2[[#This Row],[Column15]],0)</f>
        <v>0</v>
      </c>
      <c r="BU398" s="9">
        <f ca="1">IF(Table2[[#This Row],[Column4]]="General work",Table2[[#This Row],[Column15]],0)</f>
        <v>0</v>
      </c>
      <c r="BV398" s="19">
        <f ca="1">IF(Table2[[#This Row],[Column27]]&gt;Table2[[#This Row],[Column15]],1,0)</f>
        <v>1</v>
      </c>
      <c r="CC398" s="19">
        <f ca="1">IF(Table2[[#This Row],[Column28]]&gt;$CD$6,Table2[[#This Row],[Column2]],0)</f>
        <v>39</v>
      </c>
    </row>
    <row r="399" spans="2:81" x14ac:dyDescent="0.35">
      <c r="B399">
        <f t="shared" ca="1" si="115"/>
        <v>1</v>
      </c>
      <c r="C399" t="str">
        <f ca="1">IF(B398=1,"men","women")</f>
        <v>women</v>
      </c>
      <c r="D399">
        <f t="shared" ca="1" si="117"/>
        <v>28</v>
      </c>
      <c r="E399">
        <f t="shared" ca="1" si="118"/>
        <v>5</v>
      </c>
      <c r="F399" t="str">
        <f ca="1">VLOOKUP(E399,$K$4:$L$10,2)</f>
        <v>General work</v>
      </c>
      <c r="G399">
        <f t="shared" ca="1" si="119"/>
        <v>3</v>
      </c>
      <c r="H399" t="str">
        <f ca="1">VLOOKUP(G399,$N$4:$O$9,2)</f>
        <v>university</v>
      </c>
      <c r="I399">
        <f t="shared" ca="1" si="120"/>
        <v>4</v>
      </c>
      <c r="J399">
        <f t="shared" ca="1" si="116"/>
        <v>2</v>
      </c>
      <c r="Q399">
        <f t="shared" ca="1" si="121"/>
        <v>31424</v>
      </c>
      <c r="R399">
        <f t="shared" ca="1" si="122"/>
        <v>9</v>
      </c>
      <c r="S399" t="str">
        <f ca="1">VLOOKUP(R399,$Y$7:$Z$20,2)</f>
        <v>simultala</v>
      </c>
      <c r="T399">
        <f t="shared" ca="1" si="108"/>
        <v>157120</v>
      </c>
      <c r="U399">
        <f t="shared" ca="1" si="123"/>
        <v>84989.697393901428</v>
      </c>
      <c r="V399">
        <f t="shared" ca="1" si="109"/>
        <v>5756.166729850811</v>
      </c>
      <c r="W399">
        <f t="shared" ca="1" si="124"/>
        <v>1649</v>
      </c>
      <c r="X399">
        <f t="shared" ca="1" si="110"/>
        <v>41308.446294013323</v>
      </c>
      <c r="AA399">
        <f t="shared" ca="1" si="111"/>
        <v>16873.937019426572</v>
      </c>
      <c r="AB399">
        <f t="shared" ca="1" si="112"/>
        <v>179750.10374927739</v>
      </c>
      <c r="AC399">
        <f t="shared" ca="1" si="113"/>
        <v>127947.14368791475</v>
      </c>
      <c r="AD399">
        <f t="shared" ca="1" si="114"/>
        <v>51802.960061362639</v>
      </c>
      <c r="AF399" s="7">
        <f ca="1">IF(Table2[[#This Row],[Column1]]="men",1,0)</f>
        <v>0</v>
      </c>
      <c r="AG399" s="8">
        <f ca="1">IF(Table2[[#This Row],[Column1]]="women",1,0)</f>
        <v>1</v>
      </c>
      <c r="AH399" s="8"/>
      <c r="AI399" s="8"/>
      <c r="AJ399" s="9"/>
      <c r="AM399" s="7">
        <f ca="1">IF(Table2[[#This Row],[Column4]]="teaching",1,0)</f>
        <v>0</v>
      </c>
      <c r="AN399" s="8">
        <f ca="1">IF(Table2[[#This Row],[Column4]]="health",1,0)</f>
        <v>0</v>
      </c>
      <c r="AO399" s="8">
        <f ca="1">IF(Table2[[#This Row],[Column4]]="agriculture",1,0)</f>
        <v>0</v>
      </c>
      <c r="AP399" s="8">
        <f ca="1">IF(Table2[[#This Row],[Column4]]="IT",1,0)</f>
        <v>0</v>
      </c>
      <c r="AQ399" s="8">
        <f ca="1">IF(Table2[[#This Row],[Column4]]="construction",1,0)</f>
        <v>0</v>
      </c>
      <c r="AR399" s="8">
        <f ca="1">IF(Table2[[#This Row],[Column4]]="General work",1,0)</f>
        <v>1</v>
      </c>
      <c r="AS399" s="9"/>
      <c r="AU399" s="17">
        <f ca="1">Table2[[#This Row],[Column20]]/Table2[[#This Row],[Column8]]</f>
        <v>2878.0833649254055</v>
      </c>
      <c r="AW399" s="19">
        <f ca="1">IF(Table2[[#This Row],[Column27]]&gt;$AX$7,1,0)</f>
        <v>1</v>
      </c>
      <c r="AY399" s="21">
        <f ca="1">Table2[[#This Row],[Column19]]/Table2[[#This Row],[Column18]]</f>
        <v>0.54092220846424022</v>
      </c>
      <c r="AZ399" s="7">
        <f t="shared" ca="1" si="125"/>
        <v>0</v>
      </c>
      <c r="BA399" s="8"/>
      <c r="BB399" s="7">
        <f ca="1">IF(Table2[[#This Row],[Column17]]="bihar",Table2[[#This Row],[Column15]],0)</f>
        <v>0</v>
      </c>
      <c r="BC399" s="8">
        <f ca="1">IF(Table2[[#This Row],[Column17]]="UP",Table2[[#This Row],[Column15]],0)</f>
        <v>0</v>
      </c>
      <c r="BD399" s="8">
        <f ca="1">IF(Table2[[#This Row],[Column17]]="maharashtra",Table2[[#This Row],[Column15]],0)</f>
        <v>0</v>
      </c>
      <c r="BE399" s="8">
        <f ca="1">IF(Table2[[#This Row],[Column17]]="telangana",Table2[[#This Row],[Column15]],0)</f>
        <v>0</v>
      </c>
      <c r="BF399" s="8">
        <f ca="1">IF(Table2[[#This Row],[Column17]]="delhi",Table2[[#This Row],[Column15]],0)</f>
        <v>0</v>
      </c>
      <c r="BG399" s="8">
        <f ca="1">IF(Table2[[#This Row],[Column17]]="goa",Table2[[#This Row],[Column15]],0)</f>
        <v>0</v>
      </c>
      <c r="BH399" s="8">
        <f ca="1">IF(Table2[[#This Row],[Column17]]="kolkata",Table2[[#This Row],[Column15]],0)</f>
        <v>0</v>
      </c>
      <c r="BI399" s="8">
        <f ca="1">IF(Table2[[#This Row],[Column17]]="patna",Table2[[#This Row],[Column15]],0)</f>
        <v>0</v>
      </c>
      <c r="BJ399" s="8">
        <f ca="1">IF(Table2[[#This Row],[Column17]]="simultala",Table2[[#This Row],[Column15]],0)</f>
        <v>31424</v>
      </c>
      <c r="BK399" s="8">
        <f ca="1">IF(Table2[[#This Row],[Column17]]="panji",Table2[[#This Row],[Column15]],0)</f>
        <v>0</v>
      </c>
      <c r="BL399" s="8">
        <f ca="1">IF(Table2[[#This Row],[Column17]]="bangalore",Table2[[#This Row],[Column15]],0)</f>
        <v>0</v>
      </c>
      <c r="BM399" s="8">
        <f ca="1">IF(Table2[[#This Row],[Column17]]="florida",Table2[[#This Row],[Column15]],0)</f>
        <v>0</v>
      </c>
      <c r="BN399" s="8">
        <f ca="1">IF(Table2[[#This Row],[Column17]]="valmikinagar",Table2[[#This Row],[Column15]],0)</f>
        <v>0</v>
      </c>
      <c r="BO399" s="9">
        <f ca="1">IF(Table2[[#This Row],[Column17]]="gopalganj",Table2[[#This Row],[Column15]],0)</f>
        <v>0</v>
      </c>
      <c r="BP399" s="7">
        <f ca="1">IF(Table2[[#This Row],[Column4]]="teaching",Table2[[#This Row],[Column15]],0)</f>
        <v>0</v>
      </c>
      <c r="BQ399" s="8">
        <f ca="1">IF(Table2[[#This Row],[Column4]]="health",Table2[[#This Row],[Column15]],0)</f>
        <v>0</v>
      </c>
      <c r="BR399" s="8">
        <f ca="1">IF(Table2[[#This Row],[Column4]]="agriculture",Table2[[#This Row],[Column15]],0)</f>
        <v>0</v>
      </c>
      <c r="BS399" s="8">
        <f ca="1">IF(Table2[[#This Row],[Column4]]="IT",Table2[[#This Row],[Column15]],0)</f>
        <v>0</v>
      </c>
      <c r="BT399" s="8">
        <f ca="1">IF(Table2[[#This Row],[Column4]]="construction",Table2[[#This Row],[Column15]],0)</f>
        <v>0</v>
      </c>
      <c r="BU399" s="9">
        <f ca="1">IF(Table2[[#This Row],[Column4]]="General work",Table2[[#This Row],[Column15]],0)</f>
        <v>31424</v>
      </c>
      <c r="BV399" s="19">
        <f ca="1">IF(Table2[[#This Row],[Column27]]&gt;Table2[[#This Row],[Column15]],1,0)</f>
        <v>1</v>
      </c>
      <c r="CC399" s="19">
        <f ca="1">IF(Table2[[#This Row],[Column28]]&gt;$CD$6,Table2[[#This Row],[Column2]],0)</f>
        <v>28</v>
      </c>
    </row>
    <row r="400" spans="2:81" x14ac:dyDescent="0.35">
      <c r="B400">
        <f t="shared" ca="1" si="115"/>
        <v>1</v>
      </c>
      <c r="C400" t="str">
        <f ca="1">IF(B399=1,"men","women")</f>
        <v>men</v>
      </c>
      <c r="D400">
        <f t="shared" ca="1" si="117"/>
        <v>33</v>
      </c>
      <c r="E400">
        <f t="shared" ca="1" si="118"/>
        <v>1</v>
      </c>
      <c r="F400" t="str">
        <f ca="1">VLOOKUP(E400,$K$4:$L$10,2)</f>
        <v xml:space="preserve">health </v>
      </c>
      <c r="G400">
        <f t="shared" ca="1" si="119"/>
        <v>1</v>
      </c>
      <c r="H400" t="str">
        <f ca="1">VLOOKUP(G400,$N$4:$O$9,2)</f>
        <v>high school</v>
      </c>
      <c r="I400">
        <f t="shared" ca="1" si="120"/>
        <v>4</v>
      </c>
      <c r="J400">
        <f t="shared" ca="1" si="116"/>
        <v>2</v>
      </c>
      <c r="Q400">
        <f t="shared" ca="1" si="121"/>
        <v>32920</v>
      </c>
      <c r="R400">
        <f t="shared" ca="1" si="122"/>
        <v>7</v>
      </c>
      <c r="S400" t="str">
        <f ca="1">VLOOKUP(R400,$Y$7:$Z$20,2)</f>
        <v>kolkata</v>
      </c>
      <c r="T400">
        <f t="shared" ca="1" si="108"/>
        <v>131680</v>
      </c>
      <c r="U400">
        <f t="shared" ca="1" si="123"/>
        <v>100870.21416751185</v>
      </c>
      <c r="V400">
        <f t="shared" ca="1" si="109"/>
        <v>26758.370125117093</v>
      </c>
      <c r="W400">
        <f t="shared" ca="1" si="124"/>
        <v>2313</v>
      </c>
      <c r="X400">
        <f t="shared" ca="1" si="110"/>
        <v>13390.347637814413</v>
      </c>
      <c r="AA400">
        <f t="shared" ca="1" si="111"/>
        <v>15631.057327847277</v>
      </c>
      <c r="AB400">
        <f t="shared" ca="1" si="112"/>
        <v>174069.42745296439</v>
      </c>
      <c r="AC400">
        <f t="shared" ca="1" si="113"/>
        <v>116573.56180532626</v>
      </c>
      <c r="AD400">
        <f t="shared" ca="1" si="114"/>
        <v>57495.865647638129</v>
      </c>
      <c r="AF400" s="7">
        <f ca="1">IF(Table2[[#This Row],[Column1]]="men",1,0)</f>
        <v>1</v>
      </c>
      <c r="AG400" s="8">
        <f ca="1">IF(Table2[[#This Row],[Column1]]="women",1,0)</f>
        <v>0</v>
      </c>
      <c r="AH400" s="8"/>
      <c r="AI400" s="8"/>
      <c r="AJ400" s="9"/>
      <c r="AM400" s="7">
        <f ca="1">IF(Table2[[#This Row],[Column4]]="teaching",1,0)</f>
        <v>0</v>
      </c>
      <c r="AN400" s="8">
        <f ca="1">IF(Table2[[#This Row],[Column4]]="health",1,0)</f>
        <v>0</v>
      </c>
      <c r="AO400" s="8">
        <f ca="1">IF(Table2[[#This Row],[Column4]]="agriculture",1,0)</f>
        <v>0</v>
      </c>
      <c r="AP400" s="8">
        <f ca="1">IF(Table2[[#This Row],[Column4]]="IT",1,0)</f>
        <v>0</v>
      </c>
      <c r="AQ400" s="8">
        <f ca="1">IF(Table2[[#This Row],[Column4]]="construction",1,0)</f>
        <v>0</v>
      </c>
      <c r="AR400" s="8">
        <f ca="1">IF(Table2[[#This Row],[Column4]]="General work",1,0)</f>
        <v>0</v>
      </c>
      <c r="AS400" s="9"/>
      <c r="AU400" s="17">
        <f ca="1">Table2[[#This Row],[Column20]]/Table2[[#This Row],[Column8]]</f>
        <v>13379.185062558547</v>
      </c>
      <c r="AW400" s="19">
        <f ca="1">IF(Table2[[#This Row],[Column27]]&gt;$AX$7,1,0)</f>
        <v>1</v>
      </c>
      <c r="AY400" s="21">
        <f ca="1">Table2[[#This Row],[Column19]]/Table2[[#This Row],[Column18]]</f>
        <v>0.76602532022715564</v>
      </c>
      <c r="AZ400" s="7">
        <f t="shared" ca="1" si="125"/>
        <v>0</v>
      </c>
      <c r="BA400" s="8"/>
      <c r="BB400" s="7">
        <f ca="1">IF(Table2[[#This Row],[Column17]]="bihar",Table2[[#This Row],[Column15]],0)</f>
        <v>0</v>
      </c>
      <c r="BC400" s="8">
        <f ca="1">IF(Table2[[#This Row],[Column17]]="UP",Table2[[#This Row],[Column15]],0)</f>
        <v>0</v>
      </c>
      <c r="BD400" s="8">
        <f ca="1">IF(Table2[[#This Row],[Column17]]="maharashtra",Table2[[#This Row],[Column15]],0)</f>
        <v>0</v>
      </c>
      <c r="BE400" s="8">
        <f ca="1">IF(Table2[[#This Row],[Column17]]="telangana",Table2[[#This Row],[Column15]],0)</f>
        <v>0</v>
      </c>
      <c r="BF400" s="8">
        <f ca="1">IF(Table2[[#This Row],[Column17]]="delhi",Table2[[#This Row],[Column15]],0)</f>
        <v>0</v>
      </c>
      <c r="BG400" s="8">
        <f ca="1">IF(Table2[[#This Row],[Column17]]="goa",Table2[[#This Row],[Column15]],0)</f>
        <v>0</v>
      </c>
      <c r="BH400" s="8">
        <f ca="1">IF(Table2[[#This Row],[Column17]]="kolkata",Table2[[#This Row],[Column15]],0)</f>
        <v>32920</v>
      </c>
      <c r="BI400" s="8">
        <f ca="1">IF(Table2[[#This Row],[Column17]]="patna",Table2[[#This Row],[Column15]],0)</f>
        <v>0</v>
      </c>
      <c r="BJ400" s="8">
        <f ca="1">IF(Table2[[#This Row],[Column17]]="simultala",Table2[[#This Row],[Column15]],0)</f>
        <v>0</v>
      </c>
      <c r="BK400" s="8">
        <f ca="1">IF(Table2[[#This Row],[Column17]]="panji",Table2[[#This Row],[Column15]],0)</f>
        <v>0</v>
      </c>
      <c r="BL400" s="8">
        <f ca="1">IF(Table2[[#This Row],[Column17]]="bangalore",Table2[[#This Row],[Column15]],0)</f>
        <v>0</v>
      </c>
      <c r="BM400" s="8">
        <f ca="1">IF(Table2[[#This Row],[Column17]]="florida",Table2[[#This Row],[Column15]],0)</f>
        <v>0</v>
      </c>
      <c r="BN400" s="8">
        <f ca="1">IF(Table2[[#This Row],[Column17]]="valmikinagar",Table2[[#This Row],[Column15]],0)</f>
        <v>0</v>
      </c>
      <c r="BO400" s="9">
        <f ca="1">IF(Table2[[#This Row],[Column17]]="gopalganj",Table2[[#This Row],[Column15]],0)</f>
        <v>0</v>
      </c>
      <c r="BP400" s="7">
        <f ca="1">IF(Table2[[#This Row],[Column4]]="teaching",Table2[[#This Row],[Column15]],0)</f>
        <v>0</v>
      </c>
      <c r="BQ400" s="8">
        <f ca="1">IF(Table2[[#This Row],[Column4]]="health",Table2[[#This Row],[Column15]],0)</f>
        <v>0</v>
      </c>
      <c r="BR400" s="8">
        <f ca="1">IF(Table2[[#This Row],[Column4]]="agriculture",Table2[[#This Row],[Column15]],0)</f>
        <v>0</v>
      </c>
      <c r="BS400" s="8">
        <f ca="1">IF(Table2[[#This Row],[Column4]]="IT",Table2[[#This Row],[Column15]],0)</f>
        <v>0</v>
      </c>
      <c r="BT400" s="8">
        <f ca="1">IF(Table2[[#This Row],[Column4]]="construction",Table2[[#This Row],[Column15]],0)</f>
        <v>0</v>
      </c>
      <c r="BU400" s="9">
        <f ca="1">IF(Table2[[#This Row],[Column4]]="General work",Table2[[#This Row],[Column15]],0)</f>
        <v>0</v>
      </c>
      <c r="BV400" s="19">
        <f ca="1">IF(Table2[[#This Row],[Column27]]&gt;Table2[[#This Row],[Column15]],1,0)</f>
        <v>1</v>
      </c>
      <c r="CC400" s="19">
        <f ca="1">IF(Table2[[#This Row],[Column28]]&gt;$CD$6,Table2[[#This Row],[Column2]],0)</f>
        <v>33</v>
      </c>
    </row>
    <row r="401" spans="2:81" x14ac:dyDescent="0.35">
      <c r="B401">
        <f t="shared" ca="1" si="115"/>
        <v>1</v>
      </c>
      <c r="C401" t="str">
        <f ca="1">IF(B400=1,"men","women")</f>
        <v>men</v>
      </c>
      <c r="D401">
        <f t="shared" ca="1" si="117"/>
        <v>45</v>
      </c>
      <c r="E401">
        <f t="shared" ca="1" si="118"/>
        <v>4</v>
      </c>
      <c r="F401" t="str">
        <f ca="1">VLOOKUP(E401,$K$4:$L$10,2)</f>
        <v>IT</v>
      </c>
      <c r="G401">
        <f t="shared" ca="1" si="119"/>
        <v>1</v>
      </c>
      <c r="H401" t="str">
        <f ca="1">VLOOKUP(G401,$N$4:$O$9,2)</f>
        <v>high school</v>
      </c>
      <c r="I401">
        <f t="shared" ca="1" si="120"/>
        <v>0</v>
      </c>
      <c r="J401">
        <f t="shared" ca="1" si="116"/>
        <v>2</v>
      </c>
      <c r="Q401">
        <f t="shared" ca="1" si="121"/>
        <v>58452</v>
      </c>
      <c r="R401">
        <f t="shared" ca="1" si="122"/>
        <v>5</v>
      </c>
      <c r="S401" t="str">
        <f ca="1">VLOOKUP(R401,$Y$7:$Z$20,2)</f>
        <v>delhi</v>
      </c>
      <c r="T401">
        <f t="shared" ca="1" si="108"/>
        <v>233808</v>
      </c>
      <c r="U401">
        <f t="shared" ca="1" si="123"/>
        <v>106486.67232995181</v>
      </c>
      <c r="V401">
        <f t="shared" ca="1" si="109"/>
        <v>86337.239650941236</v>
      </c>
      <c r="W401">
        <f t="shared" ca="1" si="124"/>
        <v>22179</v>
      </c>
      <c r="X401">
        <f t="shared" ca="1" si="110"/>
        <v>111135.49339225763</v>
      </c>
      <c r="AA401">
        <f t="shared" ca="1" si="111"/>
        <v>21346.85645401759</v>
      </c>
      <c r="AB401">
        <f t="shared" ca="1" si="112"/>
        <v>341492.09610495879</v>
      </c>
      <c r="AC401">
        <f t="shared" ca="1" si="113"/>
        <v>239801.16572220944</v>
      </c>
      <c r="AD401">
        <f t="shared" ca="1" si="114"/>
        <v>101690.93038274936</v>
      </c>
      <c r="AF401" s="7">
        <f ca="1">IF(Table2[[#This Row],[Column1]]="men",1,0)</f>
        <v>1</v>
      </c>
      <c r="AG401" s="8">
        <f ca="1">IF(Table2[[#This Row],[Column1]]="women",1,0)</f>
        <v>0</v>
      </c>
      <c r="AH401" s="8"/>
      <c r="AI401" s="8"/>
      <c r="AJ401" s="9"/>
      <c r="AM401" s="7">
        <f ca="1">IF(Table2[[#This Row],[Column4]]="teaching",1,0)</f>
        <v>0</v>
      </c>
      <c r="AN401" s="8">
        <f ca="1">IF(Table2[[#This Row],[Column4]]="health",1,0)</f>
        <v>0</v>
      </c>
      <c r="AO401" s="8">
        <f ca="1">IF(Table2[[#This Row],[Column4]]="agriculture",1,0)</f>
        <v>0</v>
      </c>
      <c r="AP401" s="8">
        <f ca="1">IF(Table2[[#This Row],[Column4]]="IT",1,0)</f>
        <v>1</v>
      </c>
      <c r="AQ401" s="8">
        <f ca="1">IF(Table2[[#This Row],[Column4]]="construction",1,0)</f>
        <v>0</v>
      </c>
      <c r="AR401" s="8">
        <f ca="1">IF(Table2[[#This Row],[Column4]]="General work",1,0)</f>
        <v>0</v>
      </c>
      <c r="AS401" s="9"/>
      <c r="AU401" s="17">
        <f ca="1">Table2[[#This Row],[Column20]]/Table2[[#This Row],[Column8]]</f>
        <v>43168.619825470618</v>
      </c>
      <c r="AW401" s="19">
        <f ca="1">IF(Table2[[#This Row],[Column27]]&gt;$AX$7,1,0)</f>
        <v>1</v>
      </c>
      <c r="AY401" s="21">
        <f ca="1">Table2[[#This Row],[Column19]]/Table2[[#This Row],[Column18]]</f>
        <v>0.45544494769191735</v>
      </c>
      <c r="AZ401" s="7">
        <f t="shared" ca="1" si="125"/>
        <v>0</v>
      </c>
      <c r="BA401" s="8"/>
      <c r="BB401" s="7">
        <f ca="1">IF(Table2[[#This Row],[Column17]]="bihar",Table2[[#This Row],[Column15]],0)</f>
        <v>0</v>
      </c>
      <c r="BC401" s="8">
        <f ca="1">IF(Table2[[#This Row],[Column17]]="UP",Table2[[#This Row],[Column15]],0)</f>
        <v>0</v>
      </c>
      <c r="BD401" s="8">
        <f ca="1">IF(Table2[[#This Row],[Column17]]="maharashtra",Table2[[#This Row],[Column15]],0)</f>
        <v>0</v>
      </c>
      <c r="BE401" s="8">
        <f ca="1">IF(Table2[[#This Row],[Column17]]="telangana",Table2[[#This Row],[Column15]],0)</f>
        <v>0</v>
      </c>
      <c r="BF401" s="8">
        <f ca="1">IF(Table2[[#This Row],[Column17]]="delhi",Table2[[#This Row],[Column15]],0)</f>
        <v>58452</v>
      </c>
      <c r="BG401" s="8">
        <f ca="1">IF(Table2[[#This Row],[Column17]]="goa",Table2[[#This Row],[Column15]],0)</f>
        <v>0</v>
      </c>
      <c r="BH401" s="8">
        <f ca="1">IF(Table2[[#This Row],[Column17]]="kolkata",Table2[[#This Row],[Column15]],0)</f>
        <v>0</v>
      </c>
      <c r="BI401" s="8">
        <f ca="1">IF(Table2[[#This Row],[Column17]]="patna",Table2[[#This Row],[Column15]],0)</f>
        <v>0</v>
      </c>
      <c r="BJ401" s="8">
        <f ca="1">IF(Table2[[#This Row],[Column17]]="simultala",Table2[[#This Row],[Column15]],0)</f>
        <v>0</v>
      </c>
      <c r="BK401" s="8">
        <f ca="1">IF(Table2[[#This Row],[Column17]]="panji",Table2[[#This Row],[Column15]],0)</f>
        <v>0</v>
      </c>
      <c r="BL401" s="8">
        <f ca="1">IF(Table2[[#This Row],[Column17]]="bangalore",Table2[[#This Row],[Column15]],0)</f>
        <v>0</v>
      </c>
      <c r="BM401" s="8">
        <f ca="1">IF(Table2[[#This Row],[Column17]]="florida",Table2[[#This Row],[Column15]],0)</f>
        <v>0</v>
      </c>
      <c r="BN401" s="8">
        <f ca="1">IF(Table2[[#This Row],[Column17]]="valmikinagar",Table2[[#This Row],[Column15]],0)</f>
        <v>0</v>
      </c>
      <c r="BO401" s="9">
        <f ca="1">IF(Table2[[#This Row],[Column17]]="gopalganj",Table2[[#This Row],[Column15]],0)</f>
        <v>0</v>
      </c>
      <c r="BP401" s="7">
        <f ca="1">IF(Table2[[#This Row],[Column4]]="teaching",Table2[[#This Row],[Column15]],0)</f>
        <v>0</v>
      </c>
      <c r="BQ401" s="8">
        <f ca="1">IF(Table2[[#This Row],[Column4]]="health",Table2[[#This Row],[Column15]],0)</f>
        <v>0</v>
      </c>
      <c r="BR401" s="8">
        <f ca="1">IF(Table2[[#This Row],[Column4]]="agriculture",Table2[[#This Row],[Column15]],0)</f>
        <v>0</v>
      </c>
      <c r="BS401" s="8">
        <f ca="1">IF(Table2[[#This Row],[Column4]]="IT",Table2[[#This Row],[Column15]],0)</f>
        <v>58452</v>
      </c>
      <c r="BT401" s="8">
        <f ca="1">IF(Table2[[#This Row],[Column4]]="construction",Table2[[#This Row],[Column15]],0)</f>
        <v>0</v>
      </c>
      <c r="BU401" s="9">
        <f ca="1">IF(Table2[[#This Row],[Column4]]="General work",Table2[[#This Row],[Column15]],0)</f>
        <v>0</v>
      </c>
      <c r="BV401" s="19">
        <f ca="1">IF(Table2[[#This Row],[Column27]]&gt;Table2[[#This Row],[Column15]],1,0)</f>
        <v>1</v>
      </c>
      <c r="CC401" s="19">
        <f ca="1">IF(Table2[[#This Row],[Column28]]&gt;$CD$6,Table2[[#This Row],[Column2]],0)</f>
        <v>45</v>
      </c>
    </row>
    <row r="402" spans="2:81" x14ac:dyDescent="0.35">
      <c r="B402">
        <f t="shared" ca="1" si="115"/>
        <v>1</v>
      </c>
      <c r="C402" t="str">
        <f ca="1">IF(B401=1,"men","women")</f>
        <v>men</v>
      </c>
      <c r="D402">
        <f t="shared" ca="1" si="117"/>
        <v>38</v>
      </c>
      <c r="E402">
        <f t="shared" ca="1" si="118"/>
        <v>2</v>
      </c>
      <c r="F402" t="str">
        <f ca="1">VLOOKUP(E402,$K$4:$L$10,2)</f>
        <v>construction</v>
      </c>
      <c r="G402">
        <f t="shared" ca="1" si="119"/>
        <v>5</v>
      </c>
      <c r="H402" t="str">
        <f ca="1">VLOOKUP(G402,$N$4:$O$9,2)</f>
        <v>other</v>
      </c>
      <c r="I402">
        <f t="shared" ca="1" si="120"/>
        <v>0</v>
      </c>
      <c r="J402">
        <f t="shared" ca="1" si="116"/>
        <v>2</v>
      </c>
      <c r="Q402">
        <f t="shared" ca="1" si="121"/>
        <v>87615</v>
      </c>
      <c r="R402">
        <f t="shared" ca="1" si="122"/>
        <v>14</v>
      </c>
      <c r="S402" t="str">
        <f ca="1">VLOOKUP(R402,$Y$7:$Z$20,2)</f>
        <v>gopalganj</v>
      </c>
      <c r="T402">
        <f t="shared" ca="1" si="108"/>
        <v>525690</v>
      </c>
      <c r="U402">
        <f t="shared" ca="1" si="123"/>
        <v>497974.04373169638</v>
      </c>
      <c r="V402">
        <f t="shared" ca="1" si="109"/>
        <v>69913.882225911817</v>
      </c>
      <c r="W402">
        <f t="shared" ca="1" si="124"/>
        <v>38712</v>
      </c>
      <c r="X402">
        <f t="shared" ca="1" si="110"/>
        <v>131312.72348082758</v>
      </c>
      <c r="AA402">
        <f t="shared" ca="1" si="111"/>
        <v>6525.6372593657106</v>
      </c>
      <c r="AB402">
        <f t="shared" ca="1" si="112"/>
        <v>602129.51948527759</v>
      </c>
      <c r="AC402">
        <f t="shared" ca="1" si="113"/>
        <v>667998.76721252408</v>
      </c>
      <c r="AD402">
        <f t="shared" ca="1" si="114"/>
        <v>-65869.247727246489</v>
      </c>
      <c r="AF402" s="7">
        <f ca="1">IF(Table2[[#This Row],[Column1]]="men",1,0)</f>
        <v>1</v>
      </c>
      <c r="AG402" s="8">
        <f ca="1">IF(Table2[[#This Row],[Column1]]="women",1,0)</f>
        <v>0</v>
      </c>
      <c r="AH402" s="8"/>
      <c r="AI402" s="8"/>
      <c r="AJ402" s="9"/>
      <c r="AM402" s="7">
        <f ca="1">IF(Table2[[#This Row],[Column4]]="teaching",1,0)</f>
        <v>0</v>
      </c>
      <c r="AN402" s="8">
        <f ca="1">IF(Table2[[#This Row],[Column4]]="health",1,0)</f>
        <v>0</v>
      </c>
      <c r="AO402" s="8">
        <f ca="1">IF(Table2[[#This Row],[Column4]]="agriculture",1,0)</f>
        <v>0</v>
      </c>
      <c r="AP402" s="8">
        <f ca="1">IF(Table2[[#This Row],[Column4]]="IT",1,0)</f>
        <v>0</v>
      </c>
      <c r="AQ402" s="8">
        <f ca="1">IF(Table2[[#This Row],[Column4]]="construction",1,0)</f>
        <v>1</v>
      </c>
      <c r="AR402" s="8">
        <f ca="1">IF(Table2[[#This Row],[Column4]]="General work",1,0)</f>
        <v>0</v>
      </c>
      <c r="AS402" s="9"/>
      <c r="AU402" s="17">
        <f ca="1">Table2[[#This Row],[Column20]]/Table2[[#This Row],[Column8]]</f>
        <v>34956.941112955908</v>
      </c>
      <c r="AW402" s="19">
        <f ca="1">IF(Table2[[#This Row],[Column27]]&gt;$AX$7,1,0)</f>
        <v>1</v>
      </c>
      <c r="AY402" s="21">
        <f ca="1">Table2[[#This Row],[Column19]]/Table2[[#This Row],[Column18]]</f>
        <v>0.94727699543779864</v>
      </c>
      <c r="AZ402" s="7">
        <f t="shared" ca="1" si="125"/>
        <v>0</v>
      </c>
      <c r="BA402" s="8"/>
      <c r="BB402" s="7">
        <f ca="1">IF(Table2[[#This Row],[Column17]]="bihar",Table2[[#This Row],[Column15]],0)</f>
        <v>0</v>
      </c>
      <c r="BC402" s="8">
        <f ca="1">IF(Table2[[#This Row],[Column17]]="UP",Table2[[#This Row],[Column15]],0)</f>
        <v>0</v>
      </c>
      <c r="BD402" s="8">
        <f ca="1">IF(Table2[[#This Row],[Column17]]="maharashtra",Table2[[#This Row],[Column15]],0)</f>
        <v>0</v>
      </c>
      <c r="BE402" s="8">
        <f ca="1">IF(Table2[[#This Row],[Column17]]="telangana",Table2[[#This Row],[Column15]],0)</f>
        <v>0</v>
      </c>
      <c r="BF402" s="8">
        <f ca="1">IF(Table2[[#This Row],[Column17]]="delhi",Table2[[#This Row],[Column15]],0)</f>
        <v>0</v>
      </c>
      <c r="BG402" s="8">
        <f ca="1">IF(Table2[[#This Row],[Column17]]="goa",Table2[[#This Row],[Column15]],0)</f>
        <v>0</v>
      </c>
      <c r="BH402" s="8">
        <f ca="1">IF(Table2[[#This Row],[Column17]]="kolkata",Table2[[#This Row],[Column15]],0)</f>
        <v>0</v>
      </c>
      <c r="BI402" s="8">
        <f ca="1">IF(Table2[[#This Row],[Column17]]="patna",Table2[[#This Row],[Column15]],0)</f>
        <v>0</v>
      </c>
      <c r="BJ402" s="8">
        <f ca="1">IF(Table2[[#This Row],[Column17]]="simultala",Table2[[#This Row],[Column15]],0)</f>
        <v>0</v>
      </c>
      <c r="BK402" s="8">
        <f ca="1">IF(Table2[[#This Row],[Column17]]="panji",Table2[[#This Row],[Column15]],0)</f>
        <v>0</v>
      </c>
      <c r="BL402" s="8">
        <f ca="1">IF(Table2[[#This Row],[Column17]]="bangalore",Table2[[#This Row],[Column15]],0)</f>
        <v>0</v>
      </c>
      <c r="BM402" s="8">
        <f ca="1">IF(Table2[[#This Row],[Column17]]="florida",Table2[[#This Row],[Column15]],0)</f>
        <v>0</v>
      </c>
      <c r="BN402" s="8">
        <f ca="1">IF(Table2[[#This Row],[Column17]]="valmikinagar",Table2[[#This Row],[Column15]],0)</f>
        <v>0</v>
      </c>
      <c r="BO402" s="9">
        <f ca="1">IF(Table2[[#This Row],[Column17]]="gopalganj",Table2[[#This Row],[Column15]],0)</f>
        <v>87615</v>
      </c>
      <c r="BP402" s="7">
        <f ca="1">IF(Table2[[#This Row],[Column4]]="teaching",Table2[[#This Row],[Column15]],0)</f>
        <v>0</v>
      </c>
      <c r="BQ402" s="8">
        <f ca="1">IF(Table2[[#This Row],[Column4]]="health",Table2[[#This Row],[Column15]],0)</f>
        <v>0</v>
      </c>
      <c r="BR402" s="8">
        <f ca="1">IF(Table2[[#This Row],[Column4]]="agriculture",Table2[[#This Row],[Column15]],0)</f>
        <v>0</v>
      </c>
      <c r="BS402" s="8">
        <f ca="1">IF(Table2[[#This Row],[Column4]]="IT",Table2[[#This Row],[Column15]],0)</f>
        <v>0</v>
      </c>
      <c r="BT402" s="8">
        <f ca="1">IF(Table2[[#This Row],[Column4]]="construction",Table2[[#This Row],[Column15]],0)</f>
        <v>87615</v>
      </c>
      <c r="BU402" s="9">
        <f ca="1">IF(Table2[[#This Row],[Column4]]="General work",Table2[[#This Row],[Column15]],0)</f>
        <v>0</v>
      </c>
      <c r="BV402" s="19">
        <f ca="1">IF(Table2[[#This Row],[Column27]]&gt;Table2[[#This Row],[Column15]],1,0)</f>
        <v>1</v>
      </c>
      <c r="CC402" s="19">
        <f ca="1">IF(Table2[[#This Row],[Column28]]&gt;$CD$6,Table2[[#This Row],[Column2]],0)</f>
        <v>0</v>
      </c>
    </row>
    <row r="403" spans="2:81" x14ac:dyDescent="0.35">
      <c r="B403">
        <f t="shared" ca="1" si="115"/>
        <v>2</v>
      </c>
      <c r="C403" t="str">
        <f ca="1">IF(B402=1,"men","women")</f>
        <v>men</v>
      </c>
      <c r="D403">
        <f t="shared" ca="1" si="117"/>
        <v>35</v>
      </c>
      <c r="E403">
        <f t="shared" ca="1" si="118"/>
        <v>2</v>
      </c>
      <c r="F403" t="str">
        <f ca="1">VLOOKUP(E403,$K$4:$L$10,2)</f>
        <v>construction</v>
      </c>
      <c r="G403">
        <f t="shared" ca="1" si="119"/>
        <v>3</v>
      </c>
      <c r="H403" t="str">
        <f ca="1">VLOOKUP(G403,$N$4:$O$9,2)</f>
        <v>university</v>
      </c>
      <c r="I403">
        <f t="shared" ca="1" si="120"/>
        <v>3</v>
      </c>
      <c r="J403">
        <f t="shared" ca="1" si="116"/>
        <v>1</v>
      </c>
      <c r="Q403">
        <f t="shared" ca="1" si="121"/>
        <v>34913</v>
      </c>
      <c r="R403">
        <f t="shared" ca="1" si="122"/>
        <v>7</v>
      </c>
      <c r="S403" t="str">
        <f ca="1">VLOOKUP(R403,$Y$7:$Z$20,2)</f>
        <v>kolkata</v>
      </c>
      <c r="T403">
        <f t="shared" ca="1" si="108"/>
        <v>174565</v>
      </c>
      <c r="U403">
        <f t="shared" ca="1" si="123"/>
        <v>56830.341203470125</v>
      </c>
      <c r="V403">
        <f t="shared" ca="1" si="109"/>
        <v>16451.570075219377</v>
      </c>
      <c r="W403">
        <f t="shared" ca="1" si="124"/>
        <v>1247</v>
      </c>
      <c r="X403">
        <f t="shared" ca="1" si="110"/>
        <v>63718.555606280701</v>
      </c>
      <c r="AA403">
        <f t="shared" ca="1" si="111"/>
        <v>24594.664527622812</v>
      </c>
      <c r="AB403">
        <f t="shared" ca="1" si="112"/>
        <v>215611.23460284219</v>
      </c>
      <c r="AC403">
        <f t="shared" ca="1" si="113"/>
        <v>121795.89680975082</v>
      </c>
      <c r="AD403">
        <f t="shared" ca="1" si="114"/>
        <v>93815.33779309137</v>
      </c>
      <c r="AF403" s="7">
        <f ca="1">IF(Table2[[#This Row],[Column1]]="men",1,0)</f>
        <v>1</v>
      </c>
      <c r="AG403" s="8">
        <f ca="1">IF(Table2[[#This Row],[Column1]]="women",1,0)</f>
        <v>0</v>
      </c>
      <c r="AH403" s="8"/>
      <c r="AI403" s="8"/>
      <c r="AJ403" s="9"/>
      <c r="AM403" s="7">
        <f ca="1">IF(Table2[[#This Row],[Column4]]="teaching",1,0)</f>
        <v>0</v>
      </c>
      <c r="AN403" s="8">
        <f ca="1">IF(Table2[[#This Row],[Column4]]="health",1,0)</f>
        <v>0</v>
      </c>
      <c r="AO403" s="8">
        <f ca="1">IF(Table2[[#This Row],[Column4]]="agriculture",1,0)</f>
        <v>0</v>
      </c>
      <c r="AP403" s="8">
        <f ca="1">IF(Table2[[#This Row],[Column4]]="IT",1,0)</f>
        <v>0</v>
      </c>
      <c r="AQ403" s="8">
        <f ca="1">IF(Table2[[#This Row],[Column4]]="construction",1,0)</f>
        <v>1</v>
      </c>
      <c r="AR403" s="8">
        <f ca="1">IF(Table2[[#This Row],[Column4]]="General work",1,0)</f>
        <v>0</v>
      </c>
      <c r="AS403" s="9"/>
      <c r="AU403" s="17">
        <f ca="1">Table2[[#This Row],[Column20]]/Table2[[#This Row],[Column8]]</f>
        <v>16451.570075219377</v>
      </c>
      <c r="AW403" s="19">
        <f ca="1">IF(Table2[[#This Row],[Column27]]&gt;$AX$7,1,0)</f>
        <v>1</v>
      </c>
      <c r="AY403" s="21">
        <f ca="1">Table2[[#This Row],[Column19]]/Table2[[#This Row],[Column18]]</f>
        <v>0.32555404120797482</v>
      </c>
      <c r="AZ403" s="7">
        <f t="shared" ca="1" si="125"/>
        <v>0</v>
      </c>
      <c r="BA403" s="8"/>
      <c r="BB403" s="7">
        <f ca="1">IF(Table2[[#This Row],[Column17]]="bihar",Table2[[#This Row],[Column15]],0)</f>
        <v>0</v>
      </c>
      <c r="BC403" s="8">
        <f ca="1">IF(Table2[[#This Row],[Column17]]="UP",Table2[[#This Row],[Column15]],0)</f>
        <v>0</v>
      </c>
      <c r="BD403" s="8">
        <f ca="1">IF(Table2[[#This Row],[Column17]]="maharashtra",Table2[[#This Row],[Column15]],0)</f>
        <v>0</v>
      </c>
      <c r="BE403" s="8">
        <f ca="1">IF(Table2[[#This Row],[Column17]]="telangana",Table2[[#This Row],[Column15]],0)</f>
        <v>0</v>
      </c>
      <c r="BF403" s="8">
        <f ca="1">IF(Table2[[#This Row],[Column17]]="delhi",Table2[[#This Row],[Column15]],0)</f>
        <v>0</v>
      </c>
      <c r="BG403" s="8">
        <f ca="1">IF(Table2[[#This Row],[Column17]]="goa",Table2[[#This Row],[Column15]],0)</f>
        <v>0</v>
      </c>
      <c r="BH403" s="8">
        <f ca="1">IF(Table2[[#This Row],[Column17]]="kolkata",Table2[[#This Row],[Column15]],0)</f>
        <v>34913</v>
      </c>
      <c r="BI403" s="8">
        <f ca="1">IF(Table2[[#This Row],[Column17]]="patna",Table2[[#This Row],[Column15]],0)</f>
        <v>0</v>
      </c>
      <c r="BJ403" s="8">
        <f ca="1">IF(Table2[[#This Row],[Column17]]="simultala",Table2[[#This Row],[Column15]],0)</f>
        <v>0</v>
      </c>
      <c r="BK403" s="8">
        <f ca="1">IF(Table2[[#This Row],[Column17]]="panji",Table2[[#This Row],[Column15]],0)</f>
        <v>0</v>
      </c>
      <c r="BL403" s="8">
        <f ca="1">IF(Table2[[#This Row],[Column17]]="bangalore",Table2[[#This Row],[Column15]],0)</f>
        <v>0</v>
      </c>
      <c r="BM403" s="8">
        <f ca="1">IF(Table2[[#This Row],[Column17]]="florida",Table2[[#This Row],[Column15]],0)</f>
        <v>0</v>
      </c>
      <c r="BN403" s="8">
        <f ca="1">IF(Table2[[#This Row],[Column17]]="valmikinagar",Table2[[#This Row],[Column15]],0)</f>
        <v>0</v>
      </c>
      <c r="BO403" s="9">
        <f ca="1">IF(Table2[[#This Row],[Column17]]="gopalganj",Table2[[#This Row],[Column15]],0)</f>
        <v>0</v>
      </c>
      <c r="BP403" s="7">
        <f ca="1">IF(Table2[[#This Row],[Column4]]="teaching",Table2[[#This Row],[Column15]],0)</f>
        <v>0</v>
      </c>
      <c r="BQ403" s="8">
        <f ca="1">IF(Table2[[#This Row],[Column4]]="health",Table2[[#This Row],[Column15]],0)</f>
        <v>0</v>
      </c>
      <c r="BR403" s="8">
        <f ca="1">IF(Table2[[#This Row],[Column4]]="agriculture",Table2[[#This Row],[Column15]],0)</f>
        <v>0</v>
      </c>
      <c r="BS403" s="8">
        <f ca="1">IF(Table2[[#This Row],[Column4]]="IT",Table2[[#This Row],[Column15]],0)</f>
        <v>0</v>
      </c>
      <c r="BT403" s="8">
        <f ca="1">IF(Table2[[#This Row],[Column4]]="construction",Table2[[#This Row],[Column15]],0)</f>
        <v>34913</v>
      </c>
      <c r="BU403" s="9">
        <f ca="1">IF(Table2[[#This Row],[Column4]]="General work",Table2[[#This Row],[Column15]],0)</f>
        <v>0</v>
      </c>
      <c r="BV403" s="19">
        <f ca="1">IF(Table2[[#This Row],[Column27]]&gt;Table2[[#This Row],[Column15]],1,0)</f>
        <v>1</v>
      </c>
      <c r="CC403" s="19">
        <f ca="1">IF(Table2[[#This Row],[Column28]]&gt;$CD$6,Table2[[#This Row],[Column2]],0)</f>
        <v>35</v>
      </c>
    </row>
    <row r="404" spans="2:81" x14ac:dyDescent="0.35">
      <c r="B404">
        <f t="shared" ca="1" si="115"/>
        <v>1</v>
      </c>
      <c r="C404" t="str">
        <f ca="1">IF(B403=1,"men","women")</f>
        <v>women</v>
      </c>
      <c r="D404">
        <f t="shared" ca="1" si="117"/>
        <v>41</v>
      </c>
      <c r="E404">
        <f t="shared" ca="1" si="118"/>
        <v>6</v>
      </c>
      <c r="F404" t="str">
        <f ca="1">VLOOKUP(E404,$K$4:$L$10,2)</f>
        <v>agriculture</v>
      </c>
      <c r="G404">
        <f t="shared" ca="1" si="119"/>
        <v>3</v>
      </c>
      <c r="H404" t="str">
        <f ca="1">VLOOKUP(G404,$N$4:$O$9,2)</f>
        <v>university</v>
      </c>
      <c r="I404">
        <f t="shared" ca="1" si="120"/>
        <v>1</v>
      </c>
      <c r="J404">
        <f t="shared" ca="1" si="116"/>
        <v>1</v>
      </c>
      <c r="Q404">
        <f t="shared" ca="1" si="121"/>
        <v>53027</v>
      </c>
      <c r="R404">
        <f t="shared" ca="1" si="122"/>
        <v>9</v>
      </c>
      <c r="S404" t="str">
        <f ca="1">VLOOKUP(R404,$Y$7:$Z$20,2)</f>
        <v>simultala</v>
      </c>
      <c r="T404">
        <f t="shared" ca="1" si="108"/>
        <v>318162</v>
      </c>
      <c r="U404">
        <f t="shared" ca="1" si="123"/>
        <v>147473.80476988485</v>
      </c>
      <c r="V404">
        <f t="shared" ca="1" si="109"/>
        <v>22709.97643226284</v>
      </c>
      <c r="W404">
        <f t="shared" ca="1" si="124"/>
        <v>5926</v>
      </c>
      <c r="X404">
        <f t="shared" ca="1" si="110"/>
        <v>38958.22548668558</v>
      </c>
      <c r="AA404">
        <f t="shared" ca="1" si="111"/>
        <v>55540.815850959421</v>
      </c>
      <c r="AB404">
        <f t="shared" ca="1" si="112"/>
        <v>396412.79228322231</v>
      </c>
      <c r="AC404">
        <f t="shared" ca="1" si="113"/>
        <v>192358.03025657043</v>
      </c>
      <c r="AD404">
        <f t="shared" ca="1" si="114"/>
        <v>204054.76202665188</v>
      </c>
      <c r="AF404" s="7">
        <f ca="1">IF(Table2[[#This Row],[Column1]]="men",1,0)</f>
        <v>0</v>
      </c>
      <c r="AG404" s="8">
        <f ca="1">IF(Table2[[#This Row],[Column1]]="women",1,0)</f>
        <v>1</v>
      </c>
      <c r="AH404" s="8"/>
      <c r="AI404" s="8"/>
      <c r="AJ404" s="9"/>
      <c r="AM404" s="7">
        <f ca="1">IF(Table2[[#This Row],[Column4]]="teaching",1,0)</f>
        <v>0</v>
      </c>
      <c r="AN404" s="8">
        <f ca="1">IF(Table2[[#This Row],[Column4]]="health",1,0)</f>
        <v>0</v>
      </c>
      <c r="AO404" s="8">
        <f ca="1">IF(Table2[[#This Row],[Column4]]="agriculture",1,0)</f>
        <v>1</v>
      </c>
      <c r="AP404" s="8">
        <f ca="1">IF(Table2[[#This Row],[Column4]]="IT",1,0)</f>
        <v>0</v>
      </c>
      <c r="AQ404" s="8">
        <f ca="1">IF(Table2[[#This Row],[Column4]]="construction",1,0)</f>
        <v>0</v>
      </c>
      <c r="AR404" s="8">
        <f ca="1">IF(Table2[[#This Row],[Column4]]="General work",1,0)</f>
        <v>0</v>
      </c>
      <c r="AS404" s="9"/>
      <c r="AU404" s="17">
        <f ca="1">Table2[[#This Row],[Column20]]/Table2[[#This Row],[Column8]]</f>
        <v>22709.97643226284</v>
      </c>
      <c r="AW404" s="19">
        <f ca="1">IF(Table2[[#This Row],[Column27]]&gt;$AX$7,1,0)</f>
        <v>1</v>
      </c>
      <c r="AY404" s="21">
        <f ca="1">Table2[[#This Row],[Column19]]/Table2[[#This Row],[Column18]]</f>
        <v>0.46351797125327615</v>
      </c>
      <c r="AZ404" s="7">
        <f t="shared" ca="1" si="125"/>
        <v>0</v>
      </c>
      <c r="BA404" s="8"/>
      <c r="BB404" s="7">
        <f ca="1">IF(Table2[[#This Row],[Column17]]="bihar",Table2[[#This Row],[Column15]],0)</f>
        <v>0</v>
      </c>
      <c r="BC404" s="8">
        <f ca="1">IF(Table2[[#This Row],[Column17]]="UP",Table2[[#This Row],[Column15]],0)</f>
        <v>0</v>
      </c>
      <c r="BD404" s="8">
        <f ca="1">IF(Table2[[#This Row],[Column17]]="maharashtra",Table2[[#This Row],[Column15]],0)</f>
        <v>0</v>
      </c>
      <c r="BE404" s="8">
        <f ca="1">IF(Table2[[#This Row],[Column17]]="telangana",Table2[[#This Row],[Column15]],0)</f>
        <v>0</v>
      </c>
      <c r="BF404" s="8">
        <f ca="1">IF(Table2[[#This Row],[Column17]]="delhi",Table2[[#This Row],[Column15]],0)</f>
        <v>0</v>
      </c>
      <c r="BG404" s="8">
        <f ca="1">IF(Table2[[#This Row],[Column17]]="goa",Table2[[#This Row],[Column15]],0)</f>
        <v>0</v>
      </c>
      <c r="BH404" s="8">
        <f ca="1">IF(Table2[[#This Row],[Column17]]="kolkata",Table2[[#This Row],[Column15]],0)</f>
        <v>0</v>
      </c>
      <c r="BI404" s="8">
        <f ca="1">IF(Table2[[#This Row],[Column17]]="patna",Table2[[#This Row],[Column15]],0)</f>
        <v>0</v>
      </c>
      <c r="BJ404" s="8">
        <f ca="1">IF(Table2[[#This Row],[Column17]]="simultala",Table2[[#This Row],[Column15]],0)</f>
        <v>53027</v>
      </c>
      <c r="BK404" s="8">
        <f ca="1">IF(Table2[[#This Row],[Column17]]="panji",Table2[[#This Row],[Column15]],0)</f>
        <v>0</v>
      </c>
      <c r="BL404" s="8">
        <f ca="1">IF(Table2[[#This Row],[Column17]]="bangalore",Table2[[#This Row],[Column15]],0)</f>
        <v>0</v>
      </c>
      <c r="BM404" s="8">
        <f ca="1">IF(Table2[[#This Row],[Column17]]="florida",Table2[[#This Row],[Column15]],0)</f>
        <v>0</v>
      </c>
      <c r="BN404" s="8">
        <f ca="1">IF(Table2[[#This Row],[Column17]]="valmikinagar",Table2[[#This Row],[Column15]],0)</f>
        <v>0</v>
      </c>
      <c r="BO404" s="9">
        <f ca="1">IF(Table2[[#This Row],[Column17]]="gopalganj",Table2[[#This Row],[Column15]],0)</f>
        <v>0</v>
      </c>
      <c r="BP404" s="7">
        <f ca="1">IF(Table2[[#This Row],[Column4]]="teaching",Table2[[#This Row],[Column15]],0)</f>
        <v>0</v>
      </c>
      <c r="BQ404" s="8">
        <f ca="1">IF(Table2[[#This Row],[Column4]]="health",Table2[[#This Row],[Column15]],0)</f>
        <v>0</v>
      </c>
      <c r="BR404" s="8">
        <f ca="1">IF(Table2[[#This Row],[Column4]]="agriculture",Table2[[#This Row],[Column15]],0)</f>
        <v>53027</v>
      </c>
      <c r="BS404" s="8">
        <f ca="1">IF(Table2[[#This Row],[Column4]]="IT",Table2[[#This Row],[Column15]],0)</f>
        <v>0</v>
      </c>
      <c r="BT404" s="8">
        <f ca="1">IF(Table2[[#This Row],[Column4]]="construction",Table2[[#This Row],[Column15]],0)</f>
        <v>0</v>
      </c>
      <c r="BU404" s="9">
        <f ca="1">IF(Table2[[#This Row],[Column4]]="General work",Table2[[#This Row],[Column15]],0)</f>
        <v>0</v>
      </c>
      <c r="BV404" s="19">
        <f ca="1">IF(Table2[[#This Row],[Column27]]&gt;Table2[[#This Row],[Column15]],1,0)</f>
        <v>1</v>
      </c>
      <c r="CC404" s="19">
        <f ca="1">IF(Table2[[#This Row],[Column28]]&gt;$CD$6,Table2[[#This Row],[Column2]],0)</f>
        <v>41</v>
      </c>
    </row>
    <row r="405" spans="2:81" x14ac:dyDescent="0.35">
      <c r="B405">
        <f t="shared" ca="1" si="115"/>
        <v>1</v>
      </c>
      <c r="C405" t="str">
        <f ca="1">IF(B404=1,"men","women")</f>
        <v>men</v>
      </c>
      <c r="D405">
        <f t="shared" ca="1" si="117"/>
        <v>34</v>
      </c>
      <c r="E405">
        <f t="shared" ca="1" si="118"/>
        <v>2</v>
      </c>
      <c r="F405" t="str">
        <f ca="1">VLOOKUP(E405,$K$4:$L$10,2)</f>
        <v>construction</v>
      </c>
      <c r="G405">
        <f t="shared" ca="1" si="119"/>
        <v>1</v>
      </c>
      <c r="H405" t="str">
        <f ca="1">VLOOKUP(G405,$N$4:$O$9,2)</f>
        <v>high school</v>
      </c>
      <c r="I405">
        <f t="shared" ca="1" si="120"/>
        <v>1</v>
      </c>
      <c r="J405">
        <f t="shared" ca="1" si="116"/>
        <v>3</v>
      </c>
      <c r="Q405">
        <f t="shared" ca="1" si="121"/>
        <v>28420</v>
      </c>
      <c r="R405">
        <f t="shared" ca="1" si="122"/>
        <v>12</v>
      </c>
      <c r="S405" t="str">
        <f ca="1">VLOOKUP(R405,$Y$7:$Z$20,2)</f>
        <v>florida</v>
      </c>
      <c r="T405">
        <f t="shared" ca="1" si="108"/>
        <v>85260</v>
      </c>
      <c r="U405">
        <f t="shared" ca="1" si="123"/>
        <v>56553.128448910349</v>
      </c>
      <c r="V405">
        <f t="shared" ca="1" si="109"/>
        <v>70563.072343216685</v>
      </c>
      <c r="W405">
        <f t="shared" ca="1" si="124"/>
        <v>56150</v>
      </c>
      <c r="X405">
        <f t="shared" ca="1" si="110"/>
        <v>41345.849141178544</v>
      </c>
      <c r="AA405">
        <f t="shared" ca="1" si="111"/>
        <v>41558.968957328383</v>
      </c>
      <c r="AB405">
        <f t="shared" ca="1" si="112"/>
        <v>197382.04130054507</v>
      </c>
      <c r="AC405">
        <f t="shared" ca="1" si="113"/>
        <v>154048.97759008888</v>
      </c>
      <c r="AD405">
        <f t="shared" ca="1" si="114"/>
        <v>43333.06371045619</v>
      </c>
      <c r="AF405" s="7">
        <f ca="1">IF(Table2[[#This Row],[Column1]]="men",1,0)</f>
        <v>1</v>
      </c>
      <c r="AG405" s="8">
        <f ca="1">IF(Table2[[#This Row],[Column1]]="women",1,0)</f>
        <v>0</v>
      </c>
      <c r="AH405" s="8"/>
      <c r="AI405" s="8"/>
      <c r="AJ405" s="9"/>
      <c r="AM405" s="7">
        <f ca="1">IF(Table2[[#This Row],[Column4]]="teaching",1,0)</f>
        <v>0</v>
      </c>
      <c r="AN405" s="8">
        <f ca="1">IF(Table2[[#This Row],[Column4]]="health",1,0)</f>
        <v>0</v>
      </c>
      <c r="AO405" s="8">
        <f ca="1">IF(Table2[[#This Row],[Column4]]="agriculture",1,0)</f>
        <v>0</v>
      </c>
      <c r="AP405" s="8">
        <f ca="1">IF(Table2[[#This Row],[Column4]]="IT",1,0)</f>
        <v>0</v>
      </c>
      <c r="AQ405" s="8">
        <f ca="1">IF(Table2[[#This Row],[Column4]]="construction",1,0)</f>
        <v>1</v>
      </c>
      <c r="AR405" s="8">
        <f ca="1">IF(Table2[[#This Row],[Column4]]="General work",1,0)</f>
        <v>0</v>
      </c>
      <c r="AS405" s="9"/>
      <c r="AU405" s="17">
        <f ca="1">Table2[[#This Row],[Column20]]/Table2[[#This Row],[Column8]]</f>
        <v>23521.024114405562</v>
      </c>
      <c r="AW405" s="19">
        <f ca="1">IF(Table2[[#This Row],[Column27]]&gt;$AX$7,1,0)</f>
        <v>1</v>
      </c>
      <c r="AY405" s="21">
        <f ca="1">Table2[[#This Row],[Column19]]/Table2[[#This Row],[Column18]]</f>
        <v>0.66330199916620158</v>
      </c>
      <c r="AZ405" s="7">
        <f t="shared" ca="1" si="125"/>
        <v>0</v>
      </c>
      <c r="BA405" s="8"/>
      <c r="BB405" s="7">
        <f ca="1">IF(Table2[[#This Row],[Column17]]="bihar",Table2[[#This Row],[Column15]],0)</f>
        <v>0</v>
      </c>
      <c r="BC405" s="8">
        <f ca="1">IF(Table2[[#This Row],[Column17]]="UP",Table2[[#This Row],[Column15]],0)</f>
        <v>0</v>
      </c>
      <c r="BD405" s="8">
        <f ca="1">IF(Table2[[#This Row],[Column17]]="maharashtra",Table2[[#This Row],[Column15]],0)</f>
        <v>0</v>
      </c>
      <c r="BE405" s="8">
        <f ca="1">IF(Table2[[#This Row],[Column17]]="telangana",Table2[[#This Row],[Column15]],0)</f>
        <v>0</v>
      </c>
      <c r="BF405" s="8">
        <f ca="1">IF(Table2[[#This Row],[Column17]]="delhi",Table2[[#This Row],[Column15]],0)</f>
        <v>0</v>
      </c>
      <c r="BG405" s="8">
        <f ca="1">IF(Table2[[#This Row],[Column17]]="goa",Table2[[#This Row],[Column15]],0)</f>
        <v>0</v>
      </c>
      <c r="BH405" s="8">
        <f ca="1">IF(Table2[[#This Row],[Column17]]="kolkata",Table2[[#This Row],[Column15]],0)</f>
        <v>0</v>
      </c>
      <c r="BI405" s="8">
        <f ca="1">IF(Table2[[#This Row],[Column17]]="patna",Table2[[#This Row],[Column15]],0)</f>
        <v>0</v>
      </c>
      <c r="BJ405" s="8">
        <f ca="1">IF(Table2[[#This Row],[Column17]]="simultala",Table2[[#This Row],[Column15]],0)</f>
        <v>0</v>
      </c>
      <c r="BK405" s="8">
        <f ca="1">IF(Table2[[#This Row],[Column17]]="panji",Table2[[#This Row],[Column15]],0)</f>
        <v>0</v>
      </c>
      <c r="BL405" s="8">
        <f ca="1">IF(Table2[[#This Row],[Column17]]="bangalore",Table2[[#This Row],[Column15]],0)</f>
        <v>0</v>
      </c>
      <c r="BM405" s="8">
        <f ca="1">IF(Table2[[#This Row],[Column17]]="florida",Table2[[#This Row],[Column15]],0)</f>
        <v>28420</v>
      </c>
      <c r="BN405" s="8">
        <f ca="1">IF(Table2[[#This Row],[Column17]]="valmikinagar",Table2[[#This Row],[Column15]],0)</f>
        <v>0</v>
      </c>
      <c r="BO405" s="9">
        <f ca="1">IF(Table2[[#This Row],[Column17]]="gopalganj",Table2[[#This Row],[Column15]],0)</f>
        <v>0</v>
      </c>
      <c r="BP405" s="7">
        <f ca="1">IF(Table2[[#This Row],[Column4]]="teaching",Table2[[#This Row],[Column15]],0)</f>
        <v>0</v>
      </c>
      <c r="BQ405" s="8">
        <f ca="1">IF(Table2[[#This Row],[Column4]]="health",Table2[[#This Row],[Column15]],0)</f>
        <v>0</v>
      </c>
      <c r="BR405" s="8">
        <f ca="1">IF(Table2[[#This Row],[Column4]]="agriculture",Table2[[#This Row],[Column15]],0)</f>
        <v>0</v>
      </c>
      <c r="BS405" s="8">
        <f ca="1">IF(Table2[[#This Row],[Column4]]="IT",Table2[[#This Row],[Column15]],0)</f>
        <v>0</v>
      </c>
      <c r="BT405" s="8">
        <f ca="1">IF(Table2[[#This Row],[Column4]]="construction",Table2[[#This Row],[Column15]],0)</f>
        <v>28420</v>
      </c>
      <c r="BU405" s="9">
        <f ca="1">IF(Table2[[#This Row],[Column4]]="General work",Table2[[#This Row],[Column15]],0)</f>
        <v>0</v>
      </c>
      <c r="BV405" s="19">
        <f ca="1">IF(Table2[[#This Row],[Column27]]&gt;Table2[[#This Row],[Column15]],1,0)</f>
        <v>1</v>
      </c>
      <c r="CC405" s="19">
        <f ca="1">IF(Table2[[#This Row],[Column28]]&gt;$CD$6,Table2[[#This Row],[Column2]],0)</f>
        <v>34</v>
      </c>
    </row>
    <row r="406" spans="2:81" x14ac:dyDescent="0.35">
      <c r="B406">
        <f t="shared" ca="1" si="115"/>
        <v>1</v>
      </c>
      <c r="C406" t="str">
        <f ca="1">IF(B405=1,"men","women")</f>
        <v>men</v>
      </c>
      <c r="D406">
        <f t="shared" ca="1" si="117"/>
        <v>38</v>
      </c>
      <c r="E406">
        <f t="shared" ca="1" si="118"/>
        <v>5</v>
      </c>
      <c r="F406" t="str">
        <f ca="1">VLOOKUP(E406,$K$4:$L$10,2)</f>
        <v>General work</v>
      </c>
      <c r="G406">
        <f t="shared" ca="1" si="119"/>
        <v>1</v>
      </c>
      <c r="H406" t="str">
        <f ca="1">VLOOKUP(G406,$N$4:$O$9,2)</f>
        <v>high school</v>
      </c>
      <c r="I406">
        <f t="shared" ca="1" si="120"/>
        <v>0</v>
      </c>
      <c r="J406">
        <f t="shared" ca="1" si="116"/>
        <v>1</v>
      </c>
      <c r="Q406">
        <f t="shared" ca="1" si="121"/>
        <v>67276</v>
      </c>
      <c r="R406">
        <f t="shared" ca="1" si="122"/>
        <v>13</v>
      </c>
      <c r="S406" t="str">
        <f ca="1">VLOOKUP(R406,$Y$7:$Z$20,2)</f>
        <v>valmikinagar</v>
      </c>
      <c r="T406">
        <f t="shared" ca="1" si="108"/>
        <v>336380</v>
      </c>
      <c r="U406">
        <f t="shared" ca="1" si="123"/>
        <v>245523.92413784133</v>
      </c>
      <c r="V406">
        <f t="shared" ca="1" si="109"/>
        <v>6322.08791575142</v>
      </c>
      <c r="W406">
        <f t="shared" ca="1" si="124"/>
        <v>3611</v>
      </c>
      <c r="X406">
        <f t="shared" ca="1" si="110"/>
        <v>9330.9544517154172</v>
      </c>
      <c r="AA406">
        <f t="shared" ca="1" si="111"/>
        <v>18098.808711250051</v>
      </c>
      <c r="AB406">
        <f t="shared" ca="1" si="112"/>
        <v>360800.89662700146</v>
      </c>
      <c r="AC406">
        <f t="shared" ca="1" si="113"/>
        <v>258465.87858955676</v>
      </c>
      <c r="AD406">
        <f t="shared" ca="1" si="114"/>
        <v>102335.01803744471</v>
      </c>
      <c r="AF406" s="7">
        <f ca="1">IF(Table2[[#This Row],[Column1]]="men",1,0)</f>
        <v>1</v>
      </c>
      <c r="AG406" s="8">
        <f ca="1">IF(Table2[[#This Row],[Column1]]="women",1,0)</f>
        <v>0</v>
      </c>
      <c r="AH406" s="8"/>
      <c r="AI406" s="8"/>
      <c r="AJ406" s="9"/>
      <c r="AM406" s="7">
        <f ca="1">IF(Table2[[#This Row],[Column4]]="teaching",1,0)</f>
        <v>0</v>
      </c>
      <c r="AN406" s="8">
        <f ca="1">IF(Table2[[#This Row],[Column4]]="health",1,0)</f>
        <v>0</v>
      </c>
      <c r="AO406" s="8">
        <f ca="1">IF(Table2[[#This Row],[Column4]]="agriculture",1,0)</f>
        <v>0</v>
      </c>
      <c r="AP406" s="8">
        <f ca="1">IF(Table2[[#This Row],[Column4]]="IT",1,0)</f>
        <v>0</v>
      </c>
      <c r="AQ406" s="8">
        <f ca="1">IF(Table2[[#This Row],[Column4]]="construction",1,0)</f>
        <v>0</v>
      </c>
      <c r="AR406" s="8">
        <f ca="1">IF(Table2[[#This Row],[Column4]]="General work",1,0)</f>
        <v>1</v>
      </c>
      <c r="AS406" s="9"/>
      <c r="AU406" s="17">
        <f ca="1">Table2[[#This Row],[Column20]]/Table2[[#This Row],[Column8]]</f>
        <v>6322.08791575142</v>
      </c>
      <c r="AW406" s="19">
        <f ca="1">IF(Table2[[#This Row],[Column27]]&gt;$AX$7,1,0)</f>
        <v>1</v>
      </c>
      <c r="AY406" s="21">
        <f ca="1">Table2[[#This Row],[Column19]]/Table2[[#This Row],[Column18]]</f>
        <v>0.72990048200797109</v>
      </c>
      <c r="AZ406" s="7">
        <f t="shared" ca="1" si="125"/>
        <v>0</v>
      </c>
      <c r="BA406" s="8"/>
      <c r="BB406" s="7">
        <f ca="1">IF(Table2[[#This Row],[Column17]]="bihar",Table2[[#This Row],[Column15]],0)</f>
        <v>0</v>
      </c>
      <c r="BC406" s="8">
        <f ca="1">IF(Table2[[#This Row],[Column17]]="UP",Table2[[#This Row],[Column15]],0)</f>
        <v>0</v>
      </c>
      <c r="BD406" s="8">
        <f ca="1">IF(Table2[[#This Row],[Column17]]="maharashtra",Table2[[#This Row],[Column15]],0)</f>
        <v>0</v>
      </c>
      <c r="BE406" s="8">
        <f ca="1">IF(Table2[[#This Row],[Column17]]="telangana",Table2[[#This Row],[Column15]],0)</f>
        <v>0</v>
      </c>
      <c r="BF406" s="8">
        <f ca="1">IF(Table2[[#This Row],[Column17]]="delhi",Table2[[#This Row],[Column15]],0)</f>
        <v>0</v>
      </c>
      <c r="BG406" s="8">
        <f ca="1">IF(Table2[[#This Row],[Column17]]="goa",Table2[[#This Row],[Column15]],0)</f>
        <v>0</v>
      </c>
      <c r="BH406" s="8">
        <f ca="1">IF(Table2[[#This Row],[Column17]]="kolkata",Table2[[#This Row],[Column15]],0)</f>
        <v>0</v>
      </c>
      <c r="BI406" s="8">
        <f ca="1">IF(Table2[[#This Row],[Column17]]="patna",Table2[[#This Row],[Column15]],0)</f>
        <v>0</v>
      </c>
      <c r="BJ406" s="8">
        <f ca="1">IF(Table2[[#This Row],[Column17]]="simultala",Table2[[#This Row],[Column15]],0)</f>
        <v>0</v>
      </c>
      <c r="BK406" s="8">
        <f ca="1">IF(Table2[[#This Row],[Column17]]="panji",Table2[[#This Row],[Column15]],0)</f>
        <v>0</v>
      </c>
      <c r="BL406" s="8">
        <f ca="1">IF(Table2[[#This Row],[Column17]]="bangalore",Table2[[#This Row],[Column15]],0)</f>
        <v>0</v>
      </c>
      <c r="BM406" s="8">
        <f ca="1">IF(Table2[[#This Row],[Column17]]="florida",Table2[[#This Row],[Column15]],0)</f>
        <v>0</v>
      </c>
      <c r="BN406" s="8">
        <f ca="1">IF(Table2[[#This Row],[Column17]]="valmikinagar",Table2[[#This Row],[Column15]],0)</f>
        <v>67276</v>
      </c>
      <c r="BO406" s="9">
        <f ca="1">IF(Table2[[#This Row],[Column17]]="gopalganj",Table2[[#This Row],[Column15]],0)</f>
        <v>0</v>
      </c>
      <c r="BP406" s="7">
        <f ca="1">IF(Table2[[#This Row],[Column4]]="teaching",Table2[[#This Row],[Column15]],0)</f>
        <v>0</v>
      </c>
      <c r="BQ406" s="8">
        <f ca="1">IF(Table2[[#This Row],[Column4]]="health",Table2[[#This Row],[Column15]],0)</f>
        <v>0</v>
      </c>
      <c r="BR406" s="8">
        <f ca="1">IF(Table2[[#This Row],[Column4]]="agriculture",Table2[[#This Row],[Column15]],0)</f>
        <v>0</v>
      </c>
      <c r="BS406" s="8">
        <f ca="1">IF(Table2[[#This Row],[Column4]]="IT",Table2[[#This Row],[Column15]],0)</f>
        <v>0</v>
      </c>
      <c r="BT406" s="8">
        <f ca="1">IF(Table2[[#This Row],[Column4]]="construction",Table2[[#This Row],[Column15]],0)</f>
        <v>0</v>
      </c>
      <c r="BU406" s="9">
        <f ca="1">IF(Table2[[#This Row],[Column4]]="General work",Table2[[#This Row],[Column15]],0)</f>
        <v>67276</v>
      </c>
      <c r="BV406" s="19">
        <f ca="1">IF(Table2[[#This Row],[Column27]]&gt;Table2[[#This Row],[Column15]],1,0)</f>
        <v>1</v>
      </c>
      <c r="CC406" s="19">
        <f ca="1">IF(Table2[[#This Row],[Column28]]&gt;$CD$6,Table2[[#This Row],[Column2]],0)</f>
        <v>38</v>
      </c>
    </row>
    <row r="407" spans="2:81" x14ac:dyDescent="0.35">
      <c r="B407">
        <f t="shared" ca="1" si="115"/>
        <v>2</v>
      </c>
      <c r="C407" t="str">
        <f ca="1">IF(B406=1,"men","women")</f>
        <v>men</v>
      </c>
      <c r="D407">
        <f t="shared" ca="1" si="117"/>
        <v>45</v>
      </c>
      <c r="E407">
        <f t="shared" ca="1" si="118"/>
        <v>4</v>
      </c>
      <c r="F407" t="str">
        <f ca="1">VLOOKUP(E407,$K$4:$L$10,2)</f>
        <v>IT</v>
      </c>
      <c r="G407">
        <f t="shared" ca="1" si="119"/>
        <v>3</v>
      </c>
      <c r="H407" t="str">
        <f ca="1">VLOOKUP(G407,$N$4:$O$9,2)</f>
        <v>university</v>
      </c>
      <c r="I407">
        <f t="shared" ca="1" si="120"/>
        <v>2</v>
      </c>
      <c r="J407">
        <f t="shared" ca="1" si="116"/>
        <v>1</v>
      </c>
      <c r="Q407">
        <f t="shared" ca="1" si="121"/>
        <v>77402</v>
      </c>
      <c r="R407">
        <f t="shared" ca="1" si="122"/>
        <v>1</v>
      </c>
      <c r="S407" t="str">
        <f ca="1">VLOOKUP(R407,$Y$7:$Z$20,2)</f>
        <v>bihar</v>
      </c>
      <c r="T407">
        <f t="shared" ca="1" si="108"/>
        <v>464412</v>
      </c>
      <c r="U407">
        <f t="shared" ca="1" si="123"/>
        <v>213286.54868146189</v>
      </c>
      <c r="V407">
        <f t="shared" ca="1" si="109"/>
        <v>15807.427267239997</v>
      </c>
      <c r="W407">
        <f t="shared" ca="1" si="124"/>
        <v>3937</v>
      </c>
      <c r="X407">
        <f t="shared" ca="1" si="110"/>
        <v>114948.34876292641</v>
      </c>
      <c r="AA407">
        <f t="shared" ca="1" si="111"/>
        <v>65788.970054241101</v>
      </c>
      <c r="AB407">
        <f t="shared" ca="1" si="112"/>
        <v>546008.39732148114</v>
      </c>
      <c r="AC407">
        <f t="shared" ca="1" si="113"/>
        <v>332171.89744438831</v>
      </c>
      <c r="AD407">
        <f t="shared" ca="1" si="114"/>
        <v>213836.49987709284</v>
      </c>
      <c r="AF407" s="7">
        <f ca="1">IF(Table2[[#This Row],[Column1]]="men",1,0)</f>
        <v>1</v>
      </c>
      <c r="AG407" s="8">
        <f ca="1">IF(Table2[[#This Row],[Column1]]="women",1,0)</f>
        <v>0</v>
      </c>
      <c r="AH407" s="8"/>
      <c r="AI407" s="8"/>
      <c r="AJ407" s="9"/>
      <c r="AM407" s="7">
        <f ca="1">IF(Table2[[#This Row],[Column4]]="teaching",1,0)</f>
        <v>0</v>
      </c>
      <c r="AN407" s="8">
        <f ca="1">IF(Table2[[#This Row],[Column4]]="health",1,0)</f>
        <v>0</v>
      </c>
      <c r="AO407" s="8">
        <f ca="1">IF(Table2[[#This Row],[Column4]]="agriculture",1,0)</f>
        <v>0</v>
      </c>
      <c r="AP407" s="8">
        <f ca="1">IF(Table2[[#This Row],[Column4]]="IT",1,0)</f>
        <v>1</v>
      </c>
      <c r="AQ407" s="8">
        <f ca="1">IF(Table2[[#This Row],[Column4]]="construction",1,0)</f>
        <v>0</v>
      </c>
      <c r="AR407" s="8">
        <f ca="1">IF(Table2[[#This Row],[Column4]]="General work",1,0)</f>
        <v>0</v>
      </c>
      <c r="AS407" s="9"/>
      <c r="AU407" s="17">
        <f ca="1">Table2[[#This Row],[Column20]]/Table2[[#This Row],[Column8]]</f>
        <v>15807.427267239997</v>
      </c>
      <c r="AW407" s="19">
        <f ca="1">IF(Table2[[#This Row],[Column27]]&gt;$AX$7,1,0)</f>
        <v>1</v>
      </c>
      <c r="AY407" s="21">
        <f ca="1">Table2[[#This Row],[Column19]]/Table2[[#This Row],[Column18]]</f>
        <v>0.45926149341847733</v>
      </c>
      <c r="AZ407" s="7">
        <f t="shared" ca="1" si="125"/>
        <v>0</v>
      </c>
      <c r="BA407" s="8"/>
      <c r="BB407" s="7">
        <f ca="1">IF(Table2[[#This Row],[Column17]]="bihar",Table2[[#This Row],[Column15]],0)</f>
        <v>77402</v>
      </c>
      <c r="BC407" s="8">
        <f ca="1">IF(Table2[[#This Row],[Column17]]="UP",Table2[[#This Row],[Column15]],0)</f>
        <v>0</v>
      </c>
      <c r="BD407" s="8">
        <f ca="1">IF(Table2[[#This Row],[Column17]]="maharashtra",Table2[[#This Row],[Column15]],0)</f>
        <v>0</v>
      </c>
      <c r="BE407" s="8">
        <f ca="1">IF(Table2[[#This Row],[Column17]]="telangana",Table2[[#This Row],[Column15]],0)</f>
        <v>0</v>
      </c>
      <c r="BF407" s="8">
        <f ca="1">IF(Table2[[#This Row],[Column17]]="delhi",Table2[[#This Row],[Column15]],0)</f>
        <v>0</v>
      </c>
      <c r="BG407" s="8">
        <f ca="1">IF(Table2[[#This Row],[Column17]]="goa",Table2[[#This Row],[Column15]],0)</f>
        <v>0</v>
      </c>
      <c r="BH407" s="8">
        <f ca="1">IF(Table2[[#This Row],[Column17]]="kolkata",Table2[[#This Row],[Column15]],0)</f>
        <v>0</v>
      </c>
      <c r="BI407" s="8">
        <f ca="1">IF(Table2[[#This Row],[Column17]]="patna",Table2[[#This Row],[Column15]],0)</f>
        <v>0</v>
      </c>
      <c r="BJ407" s="8">
        <f ca="1">IF(Table2[[#This Row],[Column17]]="simultala",Table2[[#This Row],[Column15]],0)</f>
        <v>0</v>
      </c>
      <c r="BK407" s="8">
        <f ca="1">IF(Table2[[#This Row],[Column17]]="panji",Table2[[#This Row],[Column15]],0)</f>
        <v>0</v>
      </c>
      <c r="BL407" s="8">
        <f ca="1">IF(Table2[[#This Row],[Column17]]="bangalore",Table2[[#This Row],[Column15]],0)</f>
        <v>0</v>
      </c>
      <c r="BM407" s="8">
        <f ca="1">IF(Table2[[#This Row],[Column17]]="florida",Table2[[#This Row],[Column15]],0)</f>
        <v>0</v>
      </c>
      <c r="BN407" s="8">
        <f ca="1">IF(Table2[[#This Row],[Column17]]="valmikinagar",Table2[[#This Row],[Column15]],0)</f>
        <v>0</v>
      </c>
      <c r="BO407" s="9">
        <f ca="1">IF(Table2[[#This Row],[Column17]]="gopalganj",Table2[[#This Row],[Column15]],0)</f>
        <v>0</v>
      </c>
      <c r="BP407" s="7">
        <f ca="1">IF(Table2[[#This Row],[Column4]]="teaching",Table2[[#This Row],[Column15]],0)</f>
        <v>0</v>
      </c>
      <c r="BQ407" s="8">
        <f ca="1">IF(Table2[[#This Row],[Column4]]="health",Table2[[#This Row],[Column15]],0)</f>
        <v>0</v>
      </c>
      <c r="BR407" s="8">
        <f ca="1">IF(Table2[[#This Row],[Column4]]="agriculture",Table2[[#This Row],[Column15]],0)</f>
        <v>0</v>
      </c>
      <c r="BS407" s="8">
        <f ca="1">IF(Table2[[#This Row],[Column4]]="IT",Table2[[#This Row],[Column15]],0)</f>
        <v>77402</v>
      </c>
      <c r="BT407" s="8">
        <f ca="1">IF(Table2[[#This Row],[Column4]]="construction",Table2[[#This Row],[Column15]],0)</f>
        <v>0</v>
      </c>
      <c r="BU407" s="9">
        <f ca="1">IF(Table2[[#This Row],[Column4]]="General work",Table2[[#This Row],[Column15]],0)</f>
        <v>0</v>
      </c>
      <c r="BV407" s="19">
        <f ca="1">IF(Table2[[#This Row],[Column27]]&gt;Table2[[#This Row],[Column15]],1,0)</f>
        <v>1</v>
      </c>
      <c r="CC407" s="19">
        <f ca="1">IF(Table2[[#This Row],[Column28]]&gt;$CD$6,Table2[[#This Row],[Column2]],0)</f>
        <v>45</v>
      </c>
    </row>
    <row r="408" spans="2:81" x14ac:dyDescent="0.35">
      <c r="B408">
        <f t="shared" ca="1" si="115"/>
        <v>1</v>
      </c>
      <c r="C408" t="str">
        <f ca="1">IF(B407=1,"men","women")</f>
        <v>women</v>
      </c>
      <c r="D408">
        <f t="shared" ca="1" si="117"/>
        <v>30</v>
      </c>
      <c r="E408">
        <f t="shared" ca="1" si="118"/>
        <v>5</v>
      </c>
      <c r="F408" t="str">
        <f ca="1">VLOOKUP(E408,$K$4:$L$10,2)</f>
        <v>General work</v>
      </c>
      <c r="G408">
        <f t="shared" ca="1" si="119"/>
        <v>1</v>
      </c>
      <c r="H408" t="str">
        <f ca="1">VLOOKUP(G408,$N$4:$O$9,2)</f>
        <v>high school</v>
      </c>
      <c r="I408">
        <f t="shared" ca="1" si="120"/>
        <v>1</v>
      </c>
      <c r="J408">
        <f t="shared" ca="1" si="116"/>
        <v>3</v>
      </c>
      <c r="Q408">
        <f t="shared" ca="1" si="121"/>
        <v>64185</v>
      </c>
      <c r="R408">
        <f t="shared" ca="1" si="122"/>
        <v>1</v>
      </c>
      <c r="S408" t="str">
        <f ca="1">VLOOKUP(R408,$Y$7:$Z$20,2)</f>
        <v>bihar</v>
      </c>
      <c r="T408">
        <f t="shared" ca="1" si="108"/>
        <v>385110</v>
      </c>
      <c r="U408">
        <f t="shared" ca="1" si="123"/>
        <v>92041.278988342834</v>
      </c>
      <c r="V408">
        <f t="shared" ca="1" si="109"/>
        <v>102097.31189576921</v>
      </c>
      <c r="W408">
        <f t="shared" ca="1" si="124"/>
        <v>95135</v>
      </c>
      <c r="X408">
        <f t="shared" ca="1" si="110"/>
        <v>23102.951401629936</v>
      </c>
      <c r="AA408">
        <f t="shared" ca="1" si="111"/>
        <v>10382.89651094343</v>
      </c>
      <c r="AB408">
        <f t="shared" ca="1" si="112"/>
        <v>497590.20840671263</v>
      </c>
      <c r="AC408">
        <f t="shared" ca="1" si="113"/>
        <v>210279.2303899728</v>
      </c>
      <c r="AD408">
        <f t="shared" ca="1" si="114"/>
        <v>287310.97801673983</v>
      </c>
      <c r="AF408" s="7">
        <f ca="1">IF(Table2[[#This Row],[Column1]]="men",1,0)</f>
        <v>0</v>
      </c>
      <c r="AG408" s="8">
        <f ca="1">IF(Table2[[#This Row],[Column1]]="women",1,0)</f>
        <v>1</v>
      </c>
      <c r="AH408" s="8"/>
      <c r="AI408" s="8"/>
      <c r="AJ408" s="9"/>
      <c r="AM408" s="7">
        <f ca="1">IF(Table2[[#This Row],[Column4]]="teaching",1,0)</f>
        <v>0</v>
      </c>
      <c r="AN408" s="8">
        <f ca="1">IF(Table2[[#This Row],[Column4]]="health",1,0)</f>
        <v>0</v>
      </c>
      <c r="AO408" s="8">
        <f ca="1">IF(Table2[[#This Row],[Column4]]="agriculture",1,0)</f>
        <v>0</v>
      </c>
      <c r="AP408" s="8">
        <f ca="1">IF(Table2[[#This Row],[Column4]]="IT",1,0)</f>
        <v>0</v>
      </c>
      <c r="AQ408" s="8">
        <f ca="1">IF(Table2[[#This Row],[Column4]]="construction",1,0)</f>
        <v>0</v>
      </c>
      <c r="AR408" s="8">
        <f ca="1">IF(Table2[[#This Row],[Column4]]="General work",1,0)</f>
        <v>1</v>
      </c>
      <c r="AS408" s="9"/>
      <c r="AU408" s="17">
        <f ca="1">Table2[[#This Row],[Column20]]/Table2[[#This Row],[Column8]]</f>
        <v>34032.437298589735</v>
      </c>
      <c r="AW408" s="19">
        <f ca="1">IF(Table2[[#This Row],[Column27]]&gt;$AX$7,1,0)</f>
        <v>1</v>
      </c>
      <c r="AY408" s="21">
        <f ca="1">Table2[[#This Row],[Column19]]/Table2[[#This Row],[Column18]]</f>
        <v>0.23899997140646265</v>
      </c>
      <c r="AZ408" s="7">
        <f t="shared" ca="1" si="125"/>
        <v>0</v>
      </c>
      <c r="BA408" s="8"/>
      <c r="BB408" s="7">
        <f ca="1">IF(Table2[[#This Row],[Column17]]="bihar",Table2[[#This Row],[Column15]],0)</f>
        <v>64185</v>
      </c>
      <c r="BC408" s="8">
        <f ca="1">IF(Table2[[#This Row],[Column17]]="UP",Table2[[#This Row],[Column15]],0)</f>
        <v>0</v>
      </c>
      <c r="BD408" s="8">
        <f ca="1">IF(Table2[[#This Row],[Column17]]="maharashtra",Table2[[#This Row],[Column15]],0)</f>
        <v>0</v>
      </c>
      <c r="BE408" s="8">
        <f ca="1">IF(Table2[[#This Row],[Column17]]="telangana",Table2[[#This Row],[Column15]],0)</f>
        <v>0</v>
      </c>
      <c r="BF408" s="8">
        <f ca="1">IF(Table2[[#This Row],[Column17]]="delhi",Table2[[#This Row],[Column15]],0)</f>
        <v>0</v>
      </c>
      <c r="BG408" s="8">
        <f ca="1">IF(Table2[[#This Row],[Column17]]="goa",Table2[[#This Row],[Column15]],0)</f>
        <v>0</v>
      </c>
      <c r="BH408" s="8">
        <f ca="1">IF(Table2[[#This Row],[Column17]]="kolkata",Table2[[#This Row],[Column15]],0)</f>
        <v>0</v>
      </c>
      <c r="BI408" s="8">
        <f ca="1">IF(Table2[[#This Row],[Column17]]="patna",Table2[[#This Row],[Column15]],0)</f>
        <v>0</v>
      </c>
      <c r="BJ408" s="8">
        <f ca="1">IF(Table2[[#This Row],[Column17]]="simultala",Table2[[#This Row],[Column15]],0)</f>
        <v>0</v>
      </c>
      <c r="BK408" s="8">
        <f ca="1">IF(Table2[[#This Row],[Column17]]="panji",Table2[[#This Row],[Column15]],0)</f>
        <v>0</v>
      </c>
      <c r="BL408" s="8">
        <f ca="1">IF(Table2[[#This Row],[Column17]]="bangalore",Table2[[#This Row],[Column15]],0)</f>
        <v>0</v>
      </c>
      <c r="BM408" s="8">
        <f ca="1">IF(Table2[[#This Row],[Column17]]="florida",Table2[[#This Row],[Column15]],0)</f>
        <v>0</v>
      </c>
      <c r="BN408" s="8">
        <f ca="1">IF(Table2[[#This Row],[Column17]]="valmikinagar",Table2[[#This Row],[Column15]],0)</f>
        <v>0</v>
      </c>
      <c r="BO408" s="9">
        <f ca="1">IF(Table2[[#This Row],[Column17]]="gopalganj",Table2[[#This Row],[Column15]],0)</f>
        <v>0</v>
      </c>
      <c r="BP408" s="7">
        <f ca="1">IF(Table2[[#This Row],[Column4]]="teaching",Table2[[#This Row],[Column15]],0)</f>
        <v>0</v>
      </c>
      <c r="BQ408" s="8">
        <f ca="1">IF(Table2[[#This Row],[Column4]]="health",Table2[[#This Row],[Column15]],0)</f>
        <v>0</v>
      </c>
      <c r="BR408" s="8">
        <f ca="1">IF(Table2[[#This Row],[Column4]]="agriculture",Table2[[#This Row],[Column15]],0)</f>
        <v>0</v>
      </c>
      <c r="BS408" s="8">
        <f ca="1">IF(Table2[[#This Row],[Column4]]="IT",Table2[[#This Row],[Column15]],0)</f>
        <v>0</v>
      </c>
      <c r="BT408" s="8">
        <f ca="1">IF(Table2[[#This Row],[Column4]]="construction",Table2[[#This Row],[Column15]],0)</f>
        <v>0</v>
      </c>
      <c r="BU408" s="9">
        <f ca="1">IF(Table2[[#This Row],[Column4]]="General work",Table2[[#This Row],[Column15]],0)</f>
        <v>64185</v>
      </c>
      <c r="BV408" s="19">
        <f ca="1">IF(Table2[[#This Row],[Column27]]&gt;Table2[[#This Row],[Column15]],1,0)</f>
        <v>1</v>
      </c>
      <c r="CC408" s="19">
        <f ca="1">IF(Table2[[#This Row],[Column28]]&gt;$CD$6,Table2[[#This Row],[Column2]],0)</f>
        <v>30</v>
      </c>
    </row>
    <row r="409" spans="2:81" x14ac:dyDescent="0.35">
      <c r="B409">
        <f t="shared" ca="1" si="115"/>
        <v>2</v>
      </c>
      <c r="C409" t="str">
        <f ca="1">IF(B408=1,"men","women")</f>
        <v>men</v>
      </c>
      <c r="D409">
        <f t="shared" ca="1" si="117"/>
        <v>44</v>
      </c>
      <c r="E409">
        <f t="shared" ca="1" si="118"/>
        <v>1</v>
      </c>
      <c r="F409" t="str">
        <f ca="1">VLOOKUP(E409,$K$4:$L$10,2)</f>
        <v xml:space="preserve">health </v>
      </c>
      <c r="G409">
        <f t="shared" ca="1" si="119"/>
        <v>4</v>
      </c>
      <c r="H409" t="str">
        <f ca="1">VLOOKUP(G409,$N$4:$O$9,2)</f>
        <v>technical</v>
      </c>
      <c r="I409">
        <f t="shared" ca="1" si="120"/>
        <v>2</v>
      </c>
      <c r="J409">
        <f t="shared" ca="1" si="116"/>
        <v>1</v>
      </c>
      <c r="Q409">
        <f t="shared" ca="1" si="121"/>
        <v>75394</v>
      </c>
      <c r="R409">
        <f t="shared" ca="1" si="122"/>
        <v>9</v>
      </c>
      <c r="S409" t="str">
        <f ca="1">VLOOKUP(R409,$Y$7:$Z$20,2)</f>
        <v>simultala</v>
      </c>
      <c r="T409">
        <f t="shared" ca="1" si="108"/>
        <v>376970</v>
      </c>
      <c r="U409">
        <f t="shared" ca="1" si="123"/>
        <v>183285.07839047775</v>
      </c>
      <c r="V409">
        <f t="shared" ca="1" si="109"/>
        <v>54956.359732924204</v>
      </c>
      <c r="W409">
        <f t="shared" ca="1" si="124"/>
        <v>30894</v>
      </c>
      <c r="X409">
        <f t="shared" ca="1" si="110"/>
        <v>14704.496939978973</v>
      </c>
      <c r="AA409">
        <f t="shared" ca="1" si="111"/>
        <v>4869.5604098201566</v>
      </c>
      <c r="AB409">
        <f t="shared" ca="1" si="112"/>
        <v>436795.92014274438</v>
      </c>
      <c r="AC409">
        <f t="shared" ca="1" si="113"/>
        <v>228883.57533045672</v>
      </c>
      <c r="AD409">
        <f t="shared" ca="1" si="114"/>
        <v>207912.34481228766</v>
      </c>
      <c r="AF409" s="7">
        <f ca="1">IF(Table2[[#This Row],[Column1]]="men",1,0)</f>
        <v>1</v>
      </c>
      <c r="AG409" s="8">
        <f ca="1">IF(Table2[[#This Row],[Column1]]="women",1,0)</f>
        <v>0</v>
      </c>
      <c r="AH409" s="8"/>
      <c r="AI409" s="8"/>
      <c r="AJ409" s="9"/>
      <c r="AM409" s="7">
        <f ca="1">IF(Table2[[#This Row],[Column4]]="teaching",1,0)</f>
        <v>0</v>
      </c>
      <c r="AN409" s="8">
        <f ca="1">IF(Table2[[#This Row],[Column4]]="health",1,0)</f>
        <v>0</v>
      </c>
      <c r="AO409" s="8">
        <f ca="1">IF(Table2[[#This Row],[Column4]]="agriculture",1,0)</f>
        <v>0</v>
      </c>
      <c r="AP409" s="8">
        <f ca="1">IF(Table2[[#This Row],[Column4]]="IT",1,0)</f>
        <v>0</v>
      </c>
      <c r="AQ409" s="8">
        <f ca="1">IF(Table2[[#This Row],[Column4]]="construction",1,0)</f>
        <v>0</v>
      </c>
      <c r="AR409" s="8">
        <f ca="1">IF(Table2[[#This Row],[Column4]]="General work",1,0)</f>
        <v>0</v>
      </c>
      <c r="AS409" s="9"/>
      <c r="AU409" s="17">
        <f ca="1">Table2[[#This Row],[Column20]]/Table2[[#This Row],[Column8]]</f>
        <v>54956.359732924204</v>
      </c>
      <c r="AW409" s="19">
        <f ca="1">IF(Table2[[#This Row],[Column27]]&gt;$AX$7,1,0)</f>
        <v>1</v>
      </c>
      <c r="AY409" s="21">
        <f ca="1">Table2[[#This Row],[Column19]]/Table2[[#This Row],[Column18]]</f>
        <v>0.48620600681878595</v>
      </c>
      <c r="AZ409" s="7">
        <f t="shared" ca="1" si="125"/>
        <v>0</v>
      </c>
      <c r="BA409" s="8"/>
      <c r="BB409" s="7">
        <f ca="1">IF(Table2[[#This Row],[Column17]]="bihar",Table2[[#This Row],[Column15]],0)</f>
        <v>0</v>
      </c>
      <c r="BC409" s="8">
        <f ca="1">IF(Table2[[#This Row],[Column17]]="UP",Table2[[#This Row],[Column15]],0)</f>
        <v>0</v>
      </c>
      <c r="BD409" s="8">
        <f ca="1">IF(Table2[[#This Row],[Column17]]="maharashtra",Table2[[#This Row],[Column15]],0)</f>
        <v>0</v>
      </c>
      <c r="BE409" s="8">
        <f ca="1">IF(Table2[[#This Row],[Column17]]="telangana",Table2[[#This Row],[Column15]],0)</f>
        <v>0</v>
      </c>
      <c r="BF409" s="8">
        <f ca="1">IF(Table2[[#This Row],[Column17]]="delhi",Table2[[#This Row],[Column15]],0)</f>
        <v>0</v>
      </c>
      <c r="BG409" s="8">
        <f ca="1">IF(Table2[[#This Row],[Column17]]="goa",Table2[[#This Row],[Column15]],0)</f>
        <v>0</v>
      </c>
      <c r="BH409" s="8">
        <f ca="1">IF(Table2[[#This Row],[Column17]]="kolkata",Table2[[#This Row],[Column15]],0)</f>
        <v>0</v>
      </c>
      <c r="BI409" s="8">
        <f ca="1">IF(Table2[[#This Row],[Column17]]="patna",Table2[[#This Row],[Column15]],0)</f>
        <v>0</v>
      </c>
      <c r="BJ409" s="8">
        <f ca="1">IF(Table2[[#This Row],[Column17]]="simultala",Table2[[#This Row],[Column15]],0)</f>
        <v>75394</v>
      </c>
      <c r="BK409" s="8">
        <f ca="1">IF(Table2[[#This Row],[Column17]]="panji",Table2[[#This Row],[Column15]],0)</f>
        <v>0</v>
      </c>
      <c r="BL409" s="8">
        <f ca="1">IF(Table2[[#This Row],[Column17]]="bangalore",Table2[[#This Row],[Column15]],0)</f>
        <v>0</v>
      </c>
      <c r="BM409" s="8">
        <f ca="1">IF(Table2[[#This Row],[Column17]]="florida",Table2[[#This Row],[Column15]],0)</f>
        <v>0</v>
      </c>
      <c r="BN409" s="8">
        <f ca="1">IF(Table2[[#This Row],[Column17]]="valmikinagar",Table2[[#This Row],[Column15]],0)</f>
        <v>0</v>
      </c>
      <c r="BO409" s="9">
        <f ca="1">IF(Table2[[#This Row],[Column17]]="gopalganj",Table2[[#This Row],[Column15]],0)</f>
        <v>0</v>
      </c>
      <c r="BP409" s="7">
        <f ca="1">IF(Table2[[#This Row],[Column4]]="teaching",Table2[[#This Row],[Column15]],0)</f>
        <v>0</v>
      </c>
      <c r="BQ409" s="8">
        <f ca="1">IF(Table2[[#This Row],[Column4]]="health",Table2[[#This Row],[Column15]],0)</f>
        <v>0</v>
      </c>
      <c r="BR409" s="8">
        <f ca="1">IF(Table2[[#This Row],[Column4]]="agriculture",Table2[[#This Row],[Column15]],0)</f>
        <v>0</v>
      </c>
      <c r="BS409" s="8">
        <f ca="1">IF(Table2[[#This Row],[Column4]]="IT",Table2[[#This Row],[Column15]],0)</f>
        <v>0</v>
      </c>
      <c r="BT409" s="8">
        <f ca="1">IF(Table2[[#This Row],[Column4]]="construction",Table2[[#This Row],[Column15]],0)</f>
        <v>0</v>
      </c>
      <c r="BU409" s="9">
        <f ca="1">IF(Table2[[#This Row],[Column4]]="General work",Table2[[#This Row],[Column15]],0)</f>
        <v>0</v>
      </c>
      <c r="BV409" s="19">
        <f ca="1">IF(Table2[[#This Row],[Column27]]&gt;Table2[[#This Row],[Column15]],1,0)</f>
        <v>1</v>
      </c>
      <c r="CC409" s="19">
        <f ca="1">IF(Table2[[#This Row],[Column28]]&gt;$CD$6,Table2[[#This Row],[Column2]],0)</f>
        <v>44</v>
      </c>
    </row>
    <row r="410" spans="2:81" x14ac:dyDescent="0.35">
      <c r="B410">
        <f t="shared" ca="1" si="115"/>
        <v>1</v>
      </c>
      <c r="C410" t="str">
        <f ca="1">IF(B409=1,"men","women")</f>
        <v>women</v>
      </c>
      <c r="D410">
        <f t="shared" ca="1" si="117"/>
        <v>26</v>
      </c>
      <c r="E410">
        <f t="shared" ca="1" si="118"/>
        <v>3</v>
      </c>
      <c r="F410" t="str">
        <f ca="1">VLOOKUP(E410,$K$4:$L$10,2)</f>
        <v>teaching</v>
      </c>
      <c r="G410">
        <f t="shared" ca="1" si="119"/>
        <v>5</v>
      </c>
      <c r="H410" t="str">
        <f ca="1">VLOOKUP(G410,$N$4:$O$9,2)</f>
        <v>other</v>
      </c>
      <c r="I410">
        <f t="shared" ca="1" si="120"/>
        <v>2</v>
      </c>
      <c r="J410">
        <f t="shared" ca="1" si="116"/>
        <v>3</v>
      </c>
      <c r="Q410">
        <f t="shared" ca="1" si="121"/>
        <v>68738</v>
      </c>
      <c r="R410">
        <f t="shared" ca="1" si="122"/>
        <v>14</v>
      </c>
      <c r="S410" t="str">
        <f ca="1">VLOOKUP(R410,$Y$7:$Z$20,2)</f>
        <v>gopalganj</v>
      </c>
      <c r="T410">
        <f t="shared" ca="1" si="108"/>
        <v>412428</v>
      </c>
      <c r="U410">
        <f t="shared" ca="1" si="123"/>
        <v>41347.530692586253</v>
      </c>
      <c r="V410">
        <f t="shared" ca="1" si="109"/>
        <v>99426.900742516722</v>
      </c>
      <c r="W410">
        <f t="shared" ca="1" si="124"/>
        <v>78732</v>
      </c>
      <c r="X410">
        <f t="shared" ca="1" si="110"/>
        <v>40593.654374141013</v>
      </c>
      <c r="AA410">
        <f t="shared" ca="1" si="111"/>
        <v>95753.885128675902</v>
      </c>
      <c r="AB410">
        <f t="shared" ca="1" si="112"/>
        <v>607608.78587119258</v>
      </c>
      <c r="AC410">
        <f t="shared" ca="1" si="113"/>
        <v>160673.18506672728</v>
      </c>
      <c r="AD410">
        <f t="shared" ca="1" si="114"/>
        <v>446935.6008044653</v>
      </c>
      <c r="AF410" s="7">
        <f ca="1">IF(Table2[[#This Row],[Column1]]="men",1,0)</f>
        <v>0</v>
      </c>
      <c r="AG410" s="8">
        <f ca="1">IF(Table2[[#This Row],[Column1]]="women",1,0)</f>
        <v>1</v>
      </c>
      <c r="AH410" s="8"/>
      <c r="AI410" s="8"/>
      <c r="AJ410" s="9"/>
      <c r="AM410" s="7">
        <f ca="1">IF(Table2[[#This Row],[Column4]]="teaching",1,0)</f>
        <v>1</v>
      </c>
      <c r="AN410" s="8">
        <f ca="1">IF(Table2[[#This Row],[Column4]]="health",1,0)</f>
        <v>0</v>
      </c>
      <c r="AO410" s="8">
        <f ca="1">IF(Table2[[#This Row],[Column4]]="agriculture",1,0)</f>
        <v>0</v>
      </c>
      <c r="AP410" s="8">
        <f ca="1">IF(Table2[[#This Row],[Column4]]="IT",1,0)</f>
        <v>0</v>
      </c>
      <c r="AQ410" s="8">
        <f ca="1">IF(Table2[[#This Row],[Column4]]="construction",1,0)</f>
        <v>0</v>
      </c>
      <c r="AR410" s="8">
        <f ca="1">IF(Table2[[#This Row],[Column4]]="General work",1,0)</f>
        <v>0</v>
      </c>
      <c r="AS410" s="9"/>
      <c r="AU410" s="17">
        <f ca="1">Table2[[#This Row],[Column20]]/Table2[[#This Row],[Column8]]</f>
        <v>33142.300247505576</v>
      </c>
      <c r="AW410" s="19">
        <f ca="1">IF(Table2[[#This Row],[Column27]]&gt;$AX$7,1,0)</f>
        <v>1</v>
      </c>
      <c r="AY410" s="21">
        <f ca="1">Table2[[#This Row],[Column19]]/Table2[[#This Row],[Column18]]</f>
        <v>0.10025393691162156</v>
      </c>
      <c r="AZ410" s="7">
        <f t="shared" ca="1" si="125"/>
        <v>1</v>
      </c>
      <c r="BA410" s="8"/>
      <c r="BB410" s="7">
        <f ca="1">IF(Table2[[#This Row],[Column17]]="bihar",Table2[[#This Row],[Column15]],0)</f>
        <v>0</v>
      </c>
      <c r="BC410" s="8">
        <f ca="1">IF(Table2[[#This Row],[Column17]]="UP",Table2[[#This Row],[Column15]],0)</f>
        <v>0</v>
      </c>
      <c r="BD410" s="8">
        <f ca="1">IF(Table2[[#This Row],[Column17]]="maharashtra",Table2[[#This Row],[Column15]],0)</f>
        <v>0</v>
      </c>
      <c r="BE410" s="8">
        <f ca="1">IF(Table2[[#This Row],[Column17]]="telangana",Table2[[#This Row],[Column15]],0)</f>
        <v>0</v>
      </c>
      <c r="BF410" s="8">
        <f ca="1">IF(Table2[[#This Row],[Column17]]="delhi",Table2[[#This Row],[Column15]],0)</f>
        <v>0</v>
      </c>
      <c r="BG410" s="8">
        <f ca="1">IF(Table2[[#This Row],[Column17]]="goa",Table2[[#This Row],[Column15]],0)</f>
        <v>0</v>
      </c>
      <c r="BH410" s="8">
        <f ca="1">IF(Table2[[#This Row],[Column17]]="kolkata",Table2[[#This Row],[Column15]],0)</f>
        <v>0</v>
      </c>
      <c r="BI410" s="8">
        <f ca="1">IF(Table2[[#This Row],[Column17]]="patna",Table2[[#This Row],[Column15]],0)</f>
        <v>0</v>
      </c>
      <c r="BJ410" s="8">
        <f ca="1">IF(Table2[[#This Row],[Column17]]="simultala",Table2[[#This Row],[Column15]],0)</f>
        <v>0</v>
      </c>
      <c r="BK410" s="8">
        <f ca="1">IF(Table2[[#This Row],[Column17]]="panji",Table2[[#This Row],[Column15]],0)</f>
        <v>0</v>
      </c>
      <c r="BL410" s="8">
        <f ca="1">IF(Table2[[#This Row],[Column17]]="bangalore",Table2[[#This Row],[Column15]],0)</f>
        <v>0</v>
      </c>
      <c r="BM410" s="8">
        <f ca="1">IF(Table2[[#This Row],[Column17]]="florida",Table2[[#This Row],[Column15]],0)</f>
        <v>0</v>
      </c>
      <c r="BN410" s="8">
        <f ca="1">IF(Table2[[#This Row],[Column17]]="valmikinagar",Table2[[#This Row],[Column15]],0)</f>
        <v>0</v>
      </c>
      <c r="BO410" s="9">
        <f ca="1">IF(Table2[[#This Row],[Column17]]="gopalganj",Table2[[#This Row],[Column15]],0)</f>
        <v>68738</v>
      </c>
      <c r="BP410" s="7">
        <f ca="1">IF(Table2[[#This Row],[Column4]]="teaching",Table2[[#This Row],[Column15]],0)</f>
        <v>68738</v>
      </c>
      <c r="BQ410" s="8">
        <f ca="1">IF(Table2[[#This Row],[Column4]]="health",Table2[[#This Row],[Column15]],0)</f>
        <v>0</v>
      </c>
      <c r="BR410" s="8">
        <f ca="1">IF(Table2[[#This Row],[Column4]]="agriculture",Table2[[#This Row],[Column15]],0)</f>
        <v>0</v>
      </c>
      <c r="BS410" s="8">
        <f ca="1">IF(Table2[[#This Row],[Column4]]="IT",Table2[[#This Row],[Column15]],0)</f>
        <v>0</v>
      </c>
      <c r="BT410" s="8">
        <f ca="1">IF(Table2[[#This Row],[Column4]]="construction",Table2[[#This Row],[Column15]],0)</f>
        <v>0</v>
      </c>
      <c r="BU410" s="9">
        <f ca="1">IF(Table2[[#This Row],[Column4]]="General work",Table2[[#This Row],[Column15]],0)</f>
        <v>0</v>
      </c>
      <c r="BV410" s="19">
        <f ca="1">IF(Table2[[#This Row],[Column27]]&gt;Table2[[#This Row],[Column15]],1,0)</f>
        <v>1</v>
      </c>
      <c r="CC410" s="19">
        <f ca="1">IF(Table2[[#This Row],[Column28]]&gt;$CD$6,Table2[[#This Row],[Column2]],0)</f>
        <v>26</v>
      </c>
    </row>
    <row r="411" spans="2:81" x14ac:dyDescent="0.35">
      <c r="B411">
        <f t="shared" ca="1" si="115"/>
        <v>1</v>
      </c>
      <c r="C411" t="str">
        <f ca="1">IF(B410=1,"men","women")</f>
        <v>men</v>
      </c>
      <c r="D411">
        <f t="shared" ca="1" si="117"/>
        <v>41</v>
      </c>
      <c r="E411">
        <f t="shared" ca="1" si="118"/>
        <v>2</v>
      </c>
      <c r="F411" t="str">
        <f ca="1">VLOOKUP(E411,$K$4:$L$10,2)</f>
        <v>construction</v>
      </c>
      <c r="G411">
        <f t="shared" ca="1" si="119"/>
        <v>4</v>
      </c>
      <c r="H411" t="str">
        <f ca="1">VLOOKUP(G411,$N$4:$O$9,2)</f>
        <v>technical</v>
      </c>
      <c r="I411">
        <f t="shared" ca="1" si="120"/>
        <v>0</v>
      </c>
      <c r="J411">
        <f t="shared" ca="1" si="116"/>
        <v>2</v>
      </c>
      <c r="Q411">
        <f t="shared" ca="1" si="121"/>
        <v>77383</v>
      </c>
      <c r="R411">
        <f t="shared" ca="1" si="122"/>
        <v>5</v>
      </c>
      <c r="S411" t="str">
        <f ca="1">VLOOKUP(R411,$Y$7:$Z$20,2)</f>
        <v>delhi</v>
      </c>
      <c r="T411">
        <f t="shared" ca="1" si="108"/>
        <v>464298</v>
      </c>
      <c r="U411">
        <f t="shared" ca="1" si="123"/>
        <v>449685.86255985207</v>
      </c>
      <c r="V411">
        <f t="shared" ca="1" si="109"/>
        <v>60844.870015759268</v>
      </c>
      <c r="W411">
        <f t="shared" ca="1" si="124"/>
        <v>10097</v>
      </c>
      <c r="X411">
        <f t="shared" ca="1" si="110"/>
        <v>80118.68121714161</v>
      </c>
      <c r="AA411">
        <f t="shared" ca="1" si="111"/>
        <v>26077.811046565897</v>
      </c>
      <c r="AB411">
        <f t="shared" ca="1" si="112"/>
        <v>551220.68106232514</v>
      </c>
      <c r="AC411">
        <f t="shared" ca="1" si="113"/>
        <v>539901.54377699364</v>
      </c>
      <c r="AD411">
        <f t="shared" ca="1" si="114"/>
        <v>11319.137285331497</v>
      </c>
      <c r="AF411" s="7">
        <f ca="1">IF(Table2[[#This Row],[Column1]]="men",1,0)</f>
        <v>1</v>
      </c>
      <c r="AG411" s="8">
        <f ca="1">IF(Table2[[#This Row],[Column1]]="women",1,0)</f>
        <v>0</v>
      </c>
      <c r="AH411" s="8"/>
      <c r="AI411" s="8"/>
      <c r="AJ411" s="9"/>
      <c r="AM411" s="7">
        <f ca="1">IF(Table2[[#This Row],[Column4]]="teaching",1,0)</f>
        <v>0</v>
      </c>
      <c r="AN411" s="8">
        <f ca="1">IF(Table2[[#This Row],[Column4]]="health",1,0)</f>
        <v>0</v>
      </c>
      <c r="AO411" s="8">
        <f ca="1">IF(Table2[[#This Row],[Column4]]="agriculture",1,0)</f>
        <v>0</v>
      </c>
      <c r="AP411" s="8">
        <f ca="1">IF(Table2[[#This Row],[Column4]]="IT",1,0)</f>
        <v>0</v>
      </c>
      <c r="AQ411" s="8">
        <f ca="1">IF(Table2[[#This Row],[Column4]]="construction",1,0)</f>
        <v>1</v>
      </c>
      <c r="AR411" s="8">
        <f ca="1">IF(Table2[[#This Row],[Column4]]="General work",1,0)</f>
        <v>0</v>
      </c>
      <c r="AS411" s="9"/>
      <c r="AU411" s="17">
        <f ca="1">Table2[[#This Row],[Column20]]/Table2[[#This Row],[Column8]]</f>
        <v>30422.435007879634</v>
      </c>
      <c r="AW411" s="19">
        <f ca="1">IF(Table2[[#This Row],[Column27]]&gt;$AX$7,1,0)</f>
        <v>1</v>
      </c>
      <c r="AY411" s="21">
        <f ca="1">Table2[[#This Row],[Column19]]/Table2[[#This Row],[Column18]]</f>
        <v>0.968528536758401</v>
      </c>
      <c r="AZ411" s="7">
        <f t="shared" ca="1" si="125"/>
        <v>0</v>
      </c>
      <c r="BA411" s="8"/>
      <c r="BB411" s="7">
        <f ca="1">IF(Table2[[#This Row],[Column17]]="bihar",Table2[[#This Row],[Column15]],0)</f>
        <v>0</v>
      </c>
      <c r="BC411" s="8">
        <f ca="1">IF(Table2[[#This Row],[Column17]]="UP",Table2[[#This Row],[Column15]],0)</f>
        <v>0</v>
      </c>
      <c r="BD411" s="8">
        <f ca="1">IF(Table2[[#This Row],[Column17]]="maharashtra",Table2[[#This Row],[Column15]],0)</f>
        <v>0</v>
      </c>
      <c r="BE411" s="8">
        <f ca="1">IF(Table2[[#This Row],[Column17]]="telangana",Table2[[#This Row],[Column15]],0)</f>
        <v>0</v>
      </c>
      <c r="BF411" s="8">
        <f ca="1">IF(Table2[[#This Row],[Column17]]="delhi",Table2[[#This Row],[Column15]],0)</f>
        <v>77383</v>
      </c>
      <c r="BG411" s="8">
        <f ca="1">IF(Table2[[#This Row],[Column17]]="goa",Table2[[#This Row],[Column15]],0)</f>
        <v>0</v>
      </c>
      <c r="BH411" s="8">
        <f ca="1">IF(Table2[[#This Row],[Column17]]="kolkata",Table2[[#This Row],[Column15]],0)</f>
        <v>0</v>
      </c>
      <c r="BI411" s="8">
        <f ca="1">IF(Table2[[#This Row],[Column17]]="patna",Table2[[#This Row],[Column15]],0)</f>
        <v>0</v>
      </c>
      <c r="BJ411" s="8">
        <f ca="1">IF(Table2[[#This Row],[Column17]]="simultala",Table2[[#This Row],[Column15]],0)</f>
        <v>0</v>
      </c>
      <c r="BK411" s="8">
        <f ca="1">IF(Table2[[#This Row],[Column17]]="panji",Table2[[#This Row],[Column15]],0)</f>
        <v>0</v>
      </c>
      <c r="BL411" s="8">
        <f ca="1">IF(Table2[[#This Row],[Column17]]="bangalore",Table2[[#This Row],[Column15]],0)</f>
        <v>0</v>
      </c>
      <c r="BM411" s="8">
        <f ca="1">IF(Table2[[#This Row],[Column17]]="florida",Table2[[#This Row],[Column15]],0)</f>
        <v>0</v>
      </c>
      <c r="BN411" s="8">
        <f ca="1">IF(Table2[[#This Row],[Column17]]="valmikinagar",Table2[[#This Row],[Column15]],0)</f>
        <v>0</v>
      </c>
      <c r="BO411" s="9">
        <f ca="1">IF(Table2[[#This Row],[Column17]]="gopalganj",Table2[[#This Row],[Column15]],0)</f>
        <v>0</v>
      </c>
      <c r="BP411" s="7">
        <f ca="1">IF(Table2[[#This Row],[Column4]]="teaching",Table2[[#This Row],[Column15]],0)</f>
        <v>0</v>
      </c>
      <c r="BQ411" s="8">
        <f ca="1">IF(Table2[[#This Row],[Column4]]="health",Table2[[#This Row],[Column15]],0)</f>
        <v>0</v>
      </c>
      <c r="BR411" s="8">
        <f ca="1">IF(Table2[[#This Row],[Column4]]="agriculture",Table2[[#This Row],[Column15]],0)</f>
        <v>0</v>
      </c>
      <c r="BS411" s="8">
        <f ca="1">IF(Table2[[#This Row],[Column4]]="IT",Table2[[#This Row],[Column15]],0)</f>
        <v>0</v>
      </c>
      <c r="BT411" s="8">
        <f ca="1">IF(Table2[[#This Row],[Column4]]="construction",Table2[[#This Row],[Column15]],0)</f>
        <v>77383</v>
      </c>
      <c r="BU411" s="9">
        <f ca="1">IF(Table2[[#This Row],[Column4]]="General work",Table2[[#This Row],[Column15]],0)</f>
        <v>0</v>
      </c>
      <c r="BV411" s="19">
        <f ca="1">IF(Table2[[#This Row],[Column27]]&gt;Table2[[#This Row],[Column15]],1,0)</f>
        <v>1</v>
      </c>
      <c r="CC411" s="19">
        <f ca="1">IF(Table2[[#This Row],[Column28]]&gt;$CD$6,Table2[[#This Row],[Column2]],0)</f>
        <v>41</v>
      </c>
    </row>
    <row r="412" spans="2:81" x14ac:dyDescent="0.35">
      <c r="B412">
        <f t="shared" ca="1" si="115"/>
        <v>1</v>
      </c>
      <c r="C412" t="str">
        <f ca="1">IF(B411=1,"men","women")</f>
        <v>men</v>
      </c>
      <c r="D412">
        <f t="shared" ca="1" si="117"/>
        <v>29</v>
      </c>
      <c r="E412">
        <f t="shared" ca="1" si="118"/>
        <v>4</v>
      </c>
      <c r="F412" t="str">
        <f ca="1">VLOOKUP(E412,$K$4:$L$10,2)</f>
        <v>IT</v>
      </c>
      <c r="G412">
        <f t="shared" ca="1" si="119"/>
        <v>1</v>
      </c>
      <c r="H412" t="str">
        <f ca="1">VLOOKUP(G412,$N$4:$O$9,2)</f>
        <v>high school</v>
      </c>
      <c r="I412">
        <f t="shared" ca="1" si="120"/>
        <v>2</v>
      </c>
      <c r="J412">
        <f t="shared" ca="1" si="116"/>
        <v>1</v>
      </c>
      <c r="Q412">
        <f t="shared" ca="1" si="121"/>
        <v>32561</v>
      </c>
      <c r="R412">
        <f t="shared" ca="1" si="122"/>
        <v>10</v>
      </c>
      <c r="S412" t="str">
        <f ca="1">VLOOKUP(R412,$Y$7:$Z$20,2)</f>
        <v>panji</v>
      </c>
      <c r="T412">
        <f t="shared" ca="1" si="108"/>
        <v>97683</v>
      </c>
      <c r="U412">
        <f t="shared" ca="1" si="123"/>
        <v>74091.728826133301</v>
      </c>
      <c r="V412">
        <f t="shared" ca="1" si="109"/>
        <v>13427.490976826057</v>
      </c>
      <c r="W412">
        <f t="shared" ca="1" si="124"/>
        <v>1004</v>
      </c>
      <c r="X412">
        <f t="shared" ca="1" si="110"/>
        <v>43201.613093643442</v>
      </c>
      <c r="AA412">
        <f t="shared" ca="1" si="111"/>
        <v>31711.478857711001</v>
      </c>
      <c r="AB412">
        <f t="shared" ca="1" si="112"/>
        <v>142821.96983453707</v>
      </c>
      <c r="AC412">
        <f t="shared" ca="1" si="113"/>
        <v>118297.34191977675</v>
      </c>
      <c r="AD412">
        <f t="shared" ca="1" si="114"/>
        <v>24524.62791476032</v>
      </c>
      <c r="AF412" s="7">
        <f ca="1">IF(Table2[[#This Row],[Column1]]="men",1,0)</f>
        <v>1</v>
      </c>
      <c r="AG412" s="8">
        <f ca="1">IF(Table2[[#This Row],[Column1]]="women",1,0)</f>
        <v>0</v>
      </c>
      <c r="AH412" s="8"/>
      <c r="AI412" s="8"/>
      <c r="AJ412" s="9"/>
      <c r="AM412" s="7">
        <f ca="1">IF(Table2[[#This Row],[Column4]]="teaching",1,0)</f>
        <v>0</v>
      </c>
      <c r="AN412" s="8">
        <f ca="1">IF(Table2[[#This Row],[Column4]]="health",1,0)</f>
        <v>0</v>
      </c>
      <c r="AO412" s="8">
        <f ca="1">IF(Table2[[#This Row],[Column4]]="agriculture",1,0)</f>
        <v>0</v>
      </c>
      <c r="AP412" s="8">
        <f ca="1">IF(Table2[[#This Row],[Column4]]="IT",1,0)</f>
        <v>1</v>
      </c>
      <c r="AQ412" s="8">
        <f ca="1">IF(Table2[[#This Row],[Column4]]="construction",1,0)</f>
        <v>0</v>
      </c>
      <c r="AR412" s="8">
        <f ca="1">IF(Table2[[#This Row],[Column4]]="General work",1,0)</f>
        <v>0</v>
      </c>
      <c r="AS412" s="9"/>
      <c r="AU412" s="17">
        <f ca="1">Table2[[#This Row],[Column20]]/Table2[[#This Row],[Column8]]</f>
        <v>13427.490976826057</v>
      </c>
      <c r="AW412" s="19">
        <f ca="1">IF(Table2[[#This Row],[Column27]]&gt;$AX$7,1,0)</f>
        <v>1</v>
      </c>
      <c r="AY412" s="21">
        <f ca="1">Table2[[#This Row],[Column19]]/Table2[[#This Row],[Column18]]</f>
        <v>0.75849153717774132</v>
      </c>
      <c r="AZ412" s="7">
        <f t="shared" ca="1" si="125"/>
        <v>0</v>
      </c>
      <c r="BA412" s="8"/>
      <c r="BB412" s="7">
        <f ca="1">IF(Table2[[#This Row],[Column17]]="bihar",Table2[[#This Row],[Column15]],0)</f>
        <v>0</v>
      </c>
      <c r="BC412" s="8">
        <f ca="1">IF(Table2[[#This Row],[Column17]]="UP",Table2[[#This Row],[Column15]],0)</f>
        <v>0</v>
      </c>
      <c r="BD412" s="8">
        <f ca="1">IF(Table2[[#This Row],[Column17]]="maharashtra",Table2[[#This Row],[Column15]],0)</f>
        <v>0</v>
      </c>
      <c r="BE412" s="8">
        <f ca="1">IF(Table2[[#This Row],[Column17]]="telangana",Table2[[#This Row],[Column15]],0)</f>
        <v>0</v>
      </c>
      <c r="BF412" s="8">
        <f ca="1">IF(Table2[[#This Row],[Column17]]="delhi",Table2[[#This Row],[Column15]],0)</f>
        <v>0</v>
      </c>
      <c r="BG412" s="8">
        <f ca="1">IF(Table2[[#This Row],[Column17]]="goa",Table2[[#This Row],[Column15]],0)</f>
        <v>0</v>
      </c>
      <c r="BH412" s="8">
        <f ca="1">IF(Table2[[#This Row],[Column17]]="kolkata",Table2[[#This Row],[Column15]],0)</f>
        <v>0</v>
      </c>
      <c r="BI412" s="8">
        <f ca="1">IF(Table2[[#This Row],[Column17]]="patna",Table2[[#This Row],[Column15]],0)</f>
        <v>0</v>
      </c>
      <c r="BJ412" s="8">
        <f ca="1">IF(Table2[[#This Row],[Column17]]="simultala",Table2[[#This Row],[Column15]],0)</f>
        <v>0</v>
      </c>
      <c r="BK412" s="8">
        <f ca="1">IF(Table2[[#This Row],[Column17]]="panji",Table2[[#This Row],[Column15]],0)</f>
        <v>32561</v>
      </c>
      <c r="BL412" s="8">
        <f ca="1">IF(Table2[[#This Row],[Column17]]="bangalore",Table2[[#This Row],[Column15]],0)</f>
        <v>0</v>
      </c>
      <c r="BM412" s="8">
        <f ca="1">IF(Table2[[#This Row],[Column17]]="florida",Table2[[#This Row],[Column15]],0)</f>
        <v>0</v>
      </c>
      <c r="BN412" s="8">
        <f ca="1">IF(Table2[[#This Row],[Column17]]="valmikinagar",Table2[[#This Row],[Column15]],0)</f>
        <v>0</v>
      </c>
      <c r="BO412" s="9">
        <f ca="1">IF(Table2[[#This Row],[Column17]]="gopalganj",Table2[[#This Row],[Column15]],0)</f>
        <v>0</v>
      </c>
      <c r="BP412" s="7">
        <f ca="1">IF(Table2[[#This Row],[Column4]]="teaching",Table2[[#This Row],[Column15]],0)</f>
        <v>0</v>
      </c>
      <c r="BQ412" s="8">
        <f ca="1">IF(Table2[[#This Row],[Column4]]="health",Table2[[#This Row],[Column15]],0)</f>
        <v>0</v>
      </c>
      <c r="BR412" s="8">
        <f ca="1">IF(Table2[[#This Row],[Column4]]="agriculture",Table2[[#This Row],[Column15]],0)</f>
        <v>0</v>
      </c>
      <c r="BS412" s="8">
        <f ca="1">IF(Table2[[#This Row],[Column4]]="IT",Table2[[#This Row],[Column15]],0)</f>
        <v>32561</v>
      </c>
      <c r="BT412" s="8">
        <f ca="1">IF(Table2[[#This Row],[Column4]]="construction",Table2[[#This Row],[Column15]],0)</f>
        <v>0</v>
      </c>
      <c r="BU412" s="9">
        <f ca="1">IF(Table2[[#This Row],[Column4]]="General work",Table2[[#This Row],[Column15]],0)</f>
        <v>0</v>
      </c>
      <c r="BV412" s="19">
        <f ca="1">IF(Table2[[#This Row],[Column27]]&gt;Table2[[#This Row],[Column15]],1,0)</f>
        <v>1</v>
      </c>
      <c r="CC412" s="19">
        <f ca="1">IF(Table2[[#This Row],[Column28]]&gt;$CD$6,Table2[[#This Row],[Column2]],0)</f>
        <v>29</v>
      </c>
    </row>
    <row r="413" spans="2:81" x14ac:dyDescent="0.35">
      <c r="B413">
        <f t="shared" ca="1" si="115"/>
        <v>1</v>
      </c>
      <c r="C413" t="str">
        <f ca="1">IF(B412=1,"men","women")</f>
        <v>men</v>
      </c>
      <c r="D413">
        <f t="shared" ca="1" si="117"/>
        <v>35</v>
      </c>
      <c r="E413">
        <f t="shared" ca="1" si="118"/>
        <v>2</v>
      </c>
      <c r="F413" t="str">
        <f ca="1">VLOOKUP(E413,$K$4:$L$10,2)</f>
        <v>construction</v>
      </c>
      <c r="G413">
        <f t="shared" ca="1" si="119"/>
        <v>1</v>
      </c>
      <c r="H413" t="str">
        <f ca="1">VLOOKUP(G413,$N$4:$O$9,2)</f>
        <v>high school</v>
      </c>
      <c r="I413">
        <f t="shared" ca="1" si="120"/>
        <v>3</v>
      </c>
      <c r="J413">
        <f t="shared" ca="1" si="116"/>
        <v>2</v>
      </c>
      <c r="Q413">
        <f t="shared" ca="1" si="121"/>
        <v>58885</v>
      </c>
      <c r="R413">
        <f t="shared" ca="1" si="122"/>
        <v>13</v>
      </c>
      <c r="S413" t="str">
        <f ca="1">VLOOKUP(R413,$Y$7:$Z$20,2)</f>
        <v>valmikinagar</v>
      </c>
      <c r="T413">
        <f t="shared" ca="1" si="108"/>
        <v>353310</v>
      </c>
      <c r="U413">
        <f t="shared" ca="1" si="123"/>
        <v>323965.1679537415</v>
      </c>
      <c r="V413">
        <f t="shared" ca="1" si="109"/>
        <v>71906.474441359664</v>
      </c>
      <c r="W413">
        <f t="shared" ca="1" si="124"/>
        <v>32608</v>
      </c>
      <c r="X413">
        <f t="shared" ca="1" si="110"/>
        <v>76534.306380881113</v>
      </c>
      <c r="AA413">
        <f t="shared" ca="1" si="111"/>
        <v>28450.718932223648</v>
      </c>
      <c r="AB413">
        <f t="shared" ca="1" si="112"/>
        <v>453667.19337358326</v>
      </c>
      <c r="AC413">
        <f t="shared" ca="1" si="113"/>
        <v>433107.47433462262</v>
      </c>
      <c r="AD413">
        <f t="shared" ca="1" si="114"/>
        <v>20559.71903896064</v>
      </c>
      <c r="AF413" s="7">
        <f ca="1">IF(Table2[[#This Row],[Column1]]="men",1,0)</f>
        <v>1</v>
      </c>
      <c r="AG413" s="8">
        <f ca="1">IF(Table2[[#This Row],[Column1]]="women",1,0)</f>
        <v>0</v>
      </c>
      <c r="AH413" s="8"/>
      <c r="AI413" s="8"/>
      <c r="AJ413" s="9"/>
      <c r="AM413" s="7">
        <f ca="1">IF(Table2[[#This Row],[Column4]]="teaching",1,0)</f>
        <v>0</v>
      </c>
      <c r="AN413" s="8">
        <f ca="1">IF(Table2[[#This Row],[Column4]]="health",1,0)</f>
        <v>0</v>
      </c>
      <c r="AO413" s="8">
        <f ca="1">IF(Table2[[#This Row],[Column4]]="agriculture",1,0)</f>
        <v>0</v>
      </c>
      <c r="AP413" s="8">
        <f ca="1">IF(Table2[[#This Row],[Column4]]="IT",1,0)</f>
        <v>0</v>
      </c>
      <c r="AQ413" s="8">
        <f ca="1">IF(Table2[[#This Row],[Column4]]="construction",1,0)</f>
        <v>1</v>
      </c>
      <c r="AR413" s="8">
        <f ca="1">IF(Table2[[#This Row],[Column4]]="General work",1,0)</f>
        <v>0</v>
      </c>
      <c r="AS413" s="9"/>
      <c r="AU413" s="17">
        <f ca="1">Table2[[#This Row],[Column20]]/Table2[[#This Row],[Column8]]</f>
        <v>35953.237220679832</v>
      </c>
      <c r="AW413" s="19">
        <f ca="1">IF(Table2[[#This Row],[Column27]]&gt;$AX$7,1,0)</f>
        <v>1</v>
      </c>
      <c r="AY413" s="21">
        <f ca="1">Table2[[#This Row],[Column19]]/Table2[[#This Row],[Column18]]</f>
        <v>0.91694310365894405</v>
      </c>
      <c r="AZ413" s="7">
        <f t="shared" ca="1" si="125"/>
        <v>0</v>
      </c>
      <c r="BA413" s="8"/>
      <c r="BB413" s="7">
        <f ca="1">IF(Table2[[#This Row],[Column17]]="bihar",Table2[[#This Row],[Column15]],0)</f>
        <v>0</v>
      </c>
      <c r="BC413" s="8">
        <f ca="1">IF(Table2[[#This Row],[Column17]]="UP",Table2[[#This Row],[Column15]],0)</f>
        <v>0</v>
      </c>
      <c r="BD413" s="8">
        <f ca="1">IF(Table2[[#This Row],[Column17]]="maharashtra",Table2[[#This Row],[Column15]],0)</f>
        <v>0</v>
      </c>
      <c r="BE413" s="8">
        <f ca="1">IF(Table2[[#This Row],[Column17]]="telangana",Table2[[#This Row],[Column15]],0)</f>
        <v>0</v>
      </c>
      <c r="BF413" s="8">
        <f ca="1">IF(Table2[[#This Row],[Column17]]="delhi",Table2[[#This Row],[Column15]],0)</f>
        <v>0</v>
      </c>
      <c r="BG413" s="8">
        <f ca="1">IF(Table2[[#This Row],[Column17]]="goa",Table2[[#This Row],[Column15]],0)</f>
        <v>0</v>
      </c>
      <c r="BH413" s="8">
        <f ca="1">IF(Table2[[#This Row],[Column17]]="kolkata",Table2[[#This Row],[Column15]],0)</f>
        <v>0</v>
      </c>
      <c r="BI413" s="8">
        <f ca="1">IF(Table2[[#This Row],[Column17]]="patna",Table2[[#This Row],[Column15]],0)</f>
        <v>0</v>
      </c>
      <c r="BJ413" s="8">
        <f ca="1">IF(Table2[[#This Row],[Column17]]="simultala",Table2[[#This Row],[Column15]],0)</f>
        <v>0</v>
      </c>
      <c r="BK413" s="8">
        <f ca="1">IF(Table2[[#This Row],[Column17]]="panji",Table2[[#This Row],[Column15]],0)</f>
        <v>0</v>
      </c>
      <c r="BL413" s="8">
        <f ca="1">IF(Table2[[#This Row],[Column17]]="bangalore",Table2[[#This Row],[Column15]],0)</f>
        <v>0</v>
      </c>
      <c r="BM413" s="8">
        <f ca="1">IF(Table2[[#This Row],[Column17]]="florida",Table2[[#This Row],[Column15]],0)</f>
        <v>0</v>
      </c>
      <c r="BN413" s="8">
        <f ca="1">IF(Table2[[#This Row],[Column17]]="valmikinagar",Table2[[#This Row],[Column15]],0)</f>
        <v>58885</v>
      </c>
      <c r="BO413" s="9">
        <f ca="1">IF(Table2[[#This Row],[Column17]]="gopalganj",Table2[[#This Row],[Column15]],0)</f>
        <v>0</v>
      </c>
      <c r="BP413" s="7">
        <f ca="1">IF(Table2[[#This Row],[Column4]]="teaching",Table2[[#This Row],[Column15]],0)</f>
        <v>0</v>
      </c>
      <c r="BQ413" s="8">
        <f ca="1">IF(Table2[[#This Row],[Column4]]="health",Table2[[#This Row],[Column15]],0)</f>
        <v>0</v>
      </c>
      <c r="BR413" s="8">
        <f ca="1">IF(Table2[[#This Row],[Column4]]="agriculture",Table2[[#This Row],[Column15]],0)</f>
        <v>0</v>
      </c>
      <c r="BS413" s="8">
        <f ca="1">IF(Table2[[#This Row],[Column4]]="IT",Table2[[#This Row],[Column15]],0)</f>
        <v>0</v>
      </c>
      <c r="BT413" s="8">
        <f ca="1">IF(Table2[[#This Row],[Column4]]="construction",Table2[[#This Row],[Column15]],0)</f>
        <v>58885</v>
      </c>
      <c r="BU413" s="9">
        <f ca="1">IF(Table2[[#This Row],[Column4]]="General work",Table2[[#This Row],[Column15]],0)</f>
        <v>0</v>
      </c>
      <c r="BV413" s="19">
        <f ca="1">IF(Table2[[#This Row],[Column27]]&gt;Table2[[#This Row],[Column15]],1,0)</f>
        <v>1</v>
      </c>
      <c r="CC413" s="19">
        <f ca="1">IF(Table2[[#This Row],[Column28]]&gt;$CD$6,Table2[[#This Row],[Column2]],0)</f>
        <v>35</v>
      </c>
    </row>
    <row r="414" spans="2:81" x14ac:dyDescent="0.35">
      <c r="B414">
        <f t="shared" ca="1" si="115"/>
        <v>1</v>
      </c>
      <c r="C414" t="str">
        <f ca="1">IF(B413=1,"men","women")</f>
        <v>men</v>
      </c>
      <c r="D414">
        <f t="shared" ca="1" si="117"/>
        <v>36</v>
      </c>
      <c r="E414">
        <f t="shared" ca="1" si="118"/>
        <v>6</v>
      </c>
      <c r="F414" t="str">
        <f ca="1">VLOOKUP(E414,$K$4:$L$10,2)</f>
        <v>agriculture</v>
      </c>
      <c r="G414">
        <f t="shared" ca="1" si="119"/>
        <v>1</v>
      </c>
      <c r="H414" t="str">
        <f ca="1">VLOOKUP(G414,$N$4:$O$9,2)</f>
        <v>high school</v>
      </c>
      <c r="I414">
        <f t="shared" ca="1" si="120"/>
        <v>2</v>
      </c>
      <c r="J414">
        <f t="shared" ca="1" si="116"/>
        <v>3</v>
      </c>
      <c r="Q414">
        <f t="shared" ca="1" si="121"/>
        <v>28157</v>
      </c>
      <c r="R414">
        <f t="shared" ca="1" si="122"/>
        <v>14</v>
      </c>
      <c r="S414" t="str">
        <f ca="1">VLOOKUP(R414,$Y$7:$Z$20,2)</f>
        <v>gopalganj</v>
      </c>
      <c r="T414">
        <f t="shared" ref="T414:T477" ca="1" si="126">Q414*RANDBETWEEN(3,6)</f>
        <v>112628</v>
      </c>
      <c r="U414">
        <f t="shared" ca="1" si="123"/>
        <v>35105.427773535448</v>
      </c>
      <c r="V414">
        <f t="shared" ref="V414:V477" ca="1" si="127">J414*RAND()*Q414</f>
        <v>78490.564997354231</v>
      </c>
      <c r="W414">
        <f t="shared" ca="1" si="124"/>
        <v>71670</v>
      </c>
      <c r="X414">
        <f t="shared" ref="X414:X477" ca="1" si="128">RAND()*Q414*2</f>
        <v>21803.729246540839</v>
      </c>
      <c r="AA414">
        <f t="shared" ref="AA414:AA477" ca="1" si="129">RAND()*Q414*1.5</f>
        <v>607.52278212411011</v>
      </c>
      <c r="AB414">
        <f t="shared" ref="AB414:AB477" ca="1" si="130">T414+V414+AA414</f>
        <v>191726.08777947834</v>
      </c>
      <c r="AC414">
        <f t="shared" ref="AC414:AC477" ca="1" si="131">U414+W414+X414</f>
        <v>128579.15702007629</v>
      </c>
      <c r="AD414">
        <f t="shared" ref="AD414:AD477" ca="1" si="132">AB414-AC414</f>
        <v>63146.93075940205</v>
      </c>
      <c r="AF414" s="7">
        <f ca="1">IF(Table2[[#This Row],[Column1]]="men",1,0)</f>
        <v>1</v>
      </c>
      <c r="AG414" s="8">
        <f ca="1">IF(Table2[[#This Row],[Column1]]="women",1,0)</f>
        <v>0</v>
      </c>
      <c r="AH414" s="8"/>
      <c r="AI414" s="8"/>
      <c r="AJ414" s="9"/>
      <c r="AM414" s="7">
        <f ca="1">IF(Table2[[#This Row],[Column4]]="teaching",1,0)</f>
        <v>0</v>
      </c>
      <c r="AN414" s="8">
        <f ca="1">IF(Table2[[#This Row],[Column4]]="health",1,0)</f>
        <v>0</v>
      </c>
      <c r="AO414" s="8">
        <f ca="1">IF(Table2[[#This Row],[Column4]]="agriculture",1,0)</f>
        <v>1</v>
      </c>
      <c r="AP414" s="8">
        <f ca="1">IF(Table2[[#This Row],[Column4]]="IT",1,0)</f>
        <v>0</v>
      </c>
      <c r="AQ414" s="8">
        <f ca="1">IF(Table2[[#This Row],[Column4]]="construction",1,0)</f>
        <v>0</v>
      </c>
      <c r="AR414" s="8">
        <f ca="1">IF(Table2[[#This Row],[Column4]]="General work",1,0)</f>
        <v>0</v>
      </c>
      <c r="AS414" s="9"/>
      <c r="AU414" s="17">
        <f ca="1">Table2[[#This Row],[Column20]]/Table2[[#This Row],[Column8]]</f>
        <v>26163.521665784745</v>
      </c>
      <c r="AW414" s="19">
        <f ca="1">IF(Table2[[#This Row],[Column27]]&gt;$AX$7,1,0)</f>
        <v>1</v>
      </c>
      <c r="AY414" s="21">
        <f ca="1">Table2[[#This Row],[Column19]]/Table2[[#This Row],[Column18]]</f>
        <v>0.31169360881428637</v>
      </c>
      <c r="AZ414" s="7">
        <f t="shared" ca="1" si="125"/>
        <v>0</v>
      </c>
      <c r="BA414" s="8"/>
      <c r="BB414" s="7">
        <f ca="1">IF(Table2[[#This Row],[Column17]]="bihar",Table2[[#This Row],[Column15]],0)</f>
        <v>0</v>
      </c>
      <c r="BC414" s="8">
        <f ca="1">IF(Table2[[#This Row],[Column17]]="UP",Table2[[#This Row],[Column15]],0)</f>
        <v>0</v>
      </c>
      <c r="BD414" s="8">
        <f ca="1">IF(Table2[[#This Row],[Column17]]="maharashtra",Table2[[#This Row],[Column15]],0)</f>
        <v>0</v>
      </c>
      <c r="BE414" s="8">
        <f ca="1">IF(Table2[[#This Row],[Column17]]="telangana",Table2[[#This Row],[Column15]],0)</f>
        <v>0</v>
      </c>
      <c r="BF414" s="8">
        <f ca="1">IF(Table2[[#This Row],[Column17]]="delhi",Table2[[#This Row],[Column15]],0)</f>
        <v>0</v>
      </c>
      <c r="BG414" s="8">
        <f ca="1">IF(Table2[[#This Row],[Column17]]="goa",Table2[[#This Row],[Column15]],0)</f>
        <v>0</v>
      </c>
      <c r="BH414" s="8">
        <f ca="1">IF(Table2[[#This Row],[Column17]]="kolkata",Table2[[#This Row],[Column15]],0)</f>
        <v>0</v>
      </c>
      <c r="BI414" s="8">
        <f ca="1">IF(Table2[[#This Row],[Column17]]="patna",Table2[[#This Row],[Column15]],0)</f>
        <v>0</v>
      </c>
      <c r="BJ414" s="8">
        <f ca="1">IF(Table2[[#This Row],[Column17]]="simultala",Table2[[#This Row],[Column15]],0)</f>
        <v>0</v>
      </c>
      <c r="BK414" s="8">
        <f ca="1">IF(Table2[[#This Row],[Column17]]="panji",Table2[[#This Row],[Column15]],0)</f>
        <v>0</v>
      </c>
      <c r="BL414" s="8">
        <f ca="1">IF(Table2[[#This Row],[Column17]]="bangalore",Table2[[#This Row],[Column15]],0)</f>
        <v>0</v>
      </c>
      <c r="BM414" s="8">
        <f ca="1">IF(Table2[[#This Row],[Column17]]="florida",Table2[[#This Row],[Column15]],0)</f>
        <v>0</v>
      </c>
      <c r="BN414" s="8">
        <f ca="1">IF(Table2[[#This Row],[Column17]]="valmikinagar",Table2[[#This Row],[Column15]],0)</f>
        <v>0</v>
      </c>
      <c r="BO414" s="9">
        <f ca="1">IF(Table2[[#This Row],[Column17]]="gopalganj",Table2[[#This Row],[Column15]],0)</f>
        <v>28157</v>
      </c>
      <c r="BP414" s="7">
        <f ca="1">IF(Table2[[#This Row],[Column4]]="teaching",Table2[[#This Row],[Column15]],0)</f>
        <v>0</v>
      </c>
      <c r="BQ414" s="8">
        <f ca="1">IF(Table2[[#This Row],[Column4]]="health",Table2[[#This Row],[Column15]],0)</f>
        <v>0</v>
      </c>
      <c r="BR414" s="8">
        <f ca="1">IF(Table2[[#This Row],[Column4]]="agriculture",Table2[[#This Row],[Column15]],0)</f>
        <v>28157</v>
      </c>
      <c r="BS414" s="8">
        <f ca="1">IF(Table2[[#This Row],[Column4]]="IT",Table2[[#This Row],[Column15]],0)</f>
        <v>0</v>
      </c>
      <c r="BT414" s="8">
        <f ca="1">IF(Table2[[#This Row],[Column4]]="construction",Table2[[#This Row],[Column15]],0)</f>
        <v>0</v>
      </c>
      <c r="BU414" s="9">
        <f ca="1">IF(Table2[[#This Row],[Column4]]="General work",Table2[[#This Row],[Column15]],0)</f>
        <v>0</v>
      </c>
      <c r="BV414" s="19">
        <f ca="1">IF(Table2[[#This Row],[Column27]]&gt;Table2[[#This Row],[Column15]],1,0)</f>
        <v>1</v>
      </c>
      <c r="CC414" s="19">
        <f ca="1">IF(Table2[[#This Row],[Column28]]&gt;$CD$6,Table2[[#This Row],[Column2]],0)</f>
        <v>36</v>
      </c>
    </row>
    <row r="415" spans="2:81" x14ac:dyDescent="0.35">
      <c r="B415">
        <f t="shared" ca="1" si="115"/>
        <v>1</v>
      </c>
      <c r="C415" t="str">
        <f ca="1">IF(B414=1,"men","women")</f>
        <v>men</v>
      </c>
      <c r="D415">
        <f t="shared" ca="1" si="117"/>
        <v>43</v>
      </c>
      <c r="E415">
        <f t="shared" ca="1" si="118"/>
        <v>5</v>
      </c>
      <c r="F415" t="str">
        <f ca="1">VLOOKUP(E415,$K$4:$L$10,2)</f>
        <v>General work</v>
      </c>
      <c r="G415">
        <f t="shared" ca="1" si="119"/>
        <v>2</v>
      </c>
      <c r="H415" t="str">
        <f ca="1">VLOOKUP(G415,$N$4:$O$9,2)</f>
        <v>college</v>
      </c>
      <c r="I415">
        <f t="shared" ca="1" si="120"/>
        <v>4</v>
      </c>
      <c r="J415">
        <f t="shared" ca="1" si="116"/>
        <v>3</v>
      </c>
      <c r="Q415">
        <f t="shared" ca="1" si="121"/>
        <v>89995</v>
      </c>
      <c r="R415">
        <f t="shared" ca="1" si="122"/>
        <v>6</v>
      </c>
      <c r="S415" t="str">
        <f ca="1">VLOOKUP(R415,$Y$7:$Z$20,2)</f>
        <v>goa</v>
      </c>
      <c r="T415">
        <f t="shared" ca="1" si="126"/>
        <v>539970</v>
      </c>
      <c r="U415">
        <f t="shared" ca="1" si="123"/>
        <v>5797.3566518092384</v>
      </c>
      <c r="V415">
        <f t="shared" ca="1" si="127"/>
        <v>246118.36333101735</v>
      </c>
      <c r="W415">
        <f t="shared" ca="1" si="124"/>
        <v>208980</v>
      </c>
      <c r="X415">
        <f t="shared" ca="1" si="128"/>
        <v>100324.38758991075</v>
      </c>
      <c r="AA415">
        <f t="shared" ca="1" si="129"/>
        <v>53611.303127708161</v>
      </c>
      <c r="AB415">
        <f t="shared" ca="1" si="130"/>
        <v>839699.66645872546</v>
      </c>
      <c r="AC415">
        <f t="shared" ca="1" si="131"/>
        <v>315101.74424172001</v>
      </c>
      <c r="AD415">
        <f t="shared" ca="1" si="132"/>
        <v>524597.9222170054</v>
      </c>
      <c r="AF415" s="7">
        <f ca="1">IF(Table2[[#This Row],[Column1]]="men",1,0)</f>
        <v>1</v>
      </c>
      <c r="AG415" s="8">
        <f ca="1">IF(Table2[[#This Row],[Column1]]="women",1,0)</f>
        <v>0</v>
      </c>
      <c r="AH415" s="8"/>
      <c r="AI415" s="8"/>
      <c r="AJ415" s="9"/>
      <c r="AM415" s="7">
        <f ca="1">IF(Table2[[#This Row],[Column4]]="teaching",1,0)</f>
        <v>0</v>
      </c>
      <c r="AN415" s="8">
        <f ca="1">IF(Table2[[#This Row],[Column4]]="health",1,0)</f>
        <v>0</v>
      </c>
      <c r="AO415" s="8">
        <f ca="1">IF(Table2[[#This Row],[Column4]]="agriculture",1,0)</f>
        <v>0</v>
      </c>
      <c r="AP415" s="8">
        <f ca="1">IF(Table2[[#This Row],[Column4]]="IT",1,0)</f>
        <v>0</v>
      </c>
      <c r="AQ415" s="8">
        <f ca="1">IF(Table2[[#This Row],[Column4]]="construction",1,0)</f>
        <v>0</v>
      </c>
      <c r="AR415" s="8">
        <f ca="1">IF(Table2[[#This Row],[Column4]]="General work",1,0)</f>
        <v>1</v>
      </c>
      <c r="AS415" s="9"/>
      <c r="AU415" s="17">
        <f ca="1">Table2[[#This Row],[Column20]]/Table2[[#This Row],[Column8]]</f>
        <v>82039.454443672454</v>
      </c>
      <c r="AW415" s="19">
        <f ca="1">IF(Table2[[#This Row],[Column27]]&gt;$AX$7,1,0)</f>
        <v>1</v>
      </c>
      <c r="AY415" s="21">
        <f ca="1">Table2[[#This Row],[Column19]]/Table2[[#This Row],[Column18]]</f>
        <v>1.0736442120505285E-2</v>
      </c>
      <c r="AZ415" s="7">
        <f t="shared" ca="1" si="125"/>
        <v>1</v>
      </c>
      <c r="BA415" s="8"/>
      <c r="BB415" s="7">
        <f ca="1">IF(Table2[[#This Row],[Column17]]="bihar",Table2[[#This Row],[Column15]],0)</f>
        <v>0</v>
      </c>
      <c r="BC415" s="8">
        <f ca="1">IF(Table2[[#This Row],[Column17]]="UP",Table2[[#This Row],[Column15]],0)</f>
        <v>0</v>
      </c>
      <c r="BD415" s="8">
        <f ca="1">IF(Table2[[#This Row],[Column17]]="maharashtra",Table2[[#This Row],[Column15]],0)</f>
        <v>0</v>
      </c>
      <c r="BE415" s="8">
        <f ca="1">IF(Table2[[#This Row],[Column17]]="telangana",Table2[[#This Row],[Column15]],0)</f>
        <v>0</v>
      </c>
      <c r="BF415" s="8">
        <f ca="1">IF(Table2[[#This Row],[Column17]]="delhi",Table2[[#This Row],[Column15]],0)</f>
        <v>0</v>
      </c>
      <c r="BG415" s="8">
        <f ca="1">IF(Table2[[#This Row],[Column17]]="goa",Table2[[#This Row],[Column15]],0)</f>
        <v>89995</v>
      </c>
      <c r="BH415" s="8">
        <f ca="1">IF(Table2[[#This Row],[Column17]]="kolkata",Table2[[#This Row],[Column15]],0)</f>
        <v>0</v>
      </c>
      <c r="BI415" s="8">
        <f ca="1">IF(Table2[[#This Row],[Column17]]="patna",Table2[[#This Row],[Column15]],0)</f>
        <v>0</v>
      </c>
      <c r="BJ415" s="8">
        <f ca="1">IF(Table2[[#This Row],[Column17]]="simultala",Table2[[#This Row],[Column15]],0)</f>
        <v>0</v>
      </c>
      <c r="BK415" s="8">
        <f ca="1">IF(Table2[[#This Row],[Column17]]="panji",Table2[[#This Row],[Column15]],0)</f>
        <v>0</v>
      </c>
      <c r="BL415" s="8">
        <f ca="1">IF(Table2[[#This Row],[Column17]]="bangalore",Table2[[#This Row],[Column15]],0)</f>
        <v>0</v>
      </c>
      <c r="BM415" s="8">
        <f ca="1">IF(Table2[[#This Row],[Column17]]="florida",Table2[[#This Row],[Column15]],0)</f>
        <v>0</v>
      </c>
      <c r="BN415" s="8">
        <f ca="1">IF(Table2[[#This Row],[Column17]]="valmikinagar",Table2[[#This Row],[Column15]],0)</f>
        <v>0</v>
      </c>
      <c r="BO415" s="9">
        <f ca="1">IF(Table2[[#This Row],[Column17]]="gopalganj",Table2[[#This Row],[Column15]],0)</f>
        <v>0</v>
      </c>
      <c r="BP415" s="7">
        <f ca="1">IF(Table2[[#This Row],[Column4]]="teaching",Table2[[#This Row],[Column15]],0)</f>
        <v>0</v>
      </c>
      <c r="BQ415" s="8">
        <f ca="1">IF(Table2[[#This Row],[Column4]]="health",Table2[[#This Row],[Column15]],0)</f>
        <v>0</v>
      </c>
      <c r="BR415" s="8">
        <f ca="1">IF(Table2[[#This Row],[Column4]]="agriculture",Table2[[#This Row],[Column15]],0)</f>
        <v>0</v>
      </c>
      <c r="BS415" s="8">
        <f ca="1">IF(Table2[[#This Row],[Column4]]="IT",Table2[[#This Row],[Column15]],0)</f>
        <v>0</v>
      </c>
      <c r="BT415" s="8">
        <f ca="1">IF(Table2[[#This Row],[Column4]]="construction",Table2[[#This Row],[Column15]],0)</f>
        <v>0</v>
      </c>
      <c r="BU415" s="9">
        <f ca="1">IF(Table2[[#This Row],[Column4]]="General work",Table2[[#This Row],[Column15]],0)</f>
        <v>89995</v>
      </c>
      <c r="BV415" s="19">
        <f ca="1">IF(Table2[[#This Row],[Column27]]&gt;Table2[[#This Row],[Column15]],1,0)</f>
        <v>1</v>
      </c>
      <c r="CC415" s="19">
        <f ca="1">IF(Table2[[#This Row],[Column28]]&gt;$CD$6,Table2[[#This Row],[Column2]],0)</f>
        <v>43</v>
      </c>
    </row>
    <row r="416" spans="2:81" x14ac:dyDescent="0.35">
      <c r="B416">
        <f t="shared" ca="1" si="115"/>
        <v>1</v>
      </c>
      <c r="C416" t="str">
        <f ca="1">IF(B415=1,"men","women")</f>
        <v>men</v>
      </c>
      <c r="D416">
        <f t="shared" ca="1" si="117"/>
        <v>43</v>
      </c>
      <c r="E416">
        <f t="shared" ca="1" si="118"/>
        <v>2</v>
      </c>
      <c r="F416" t="str">
        <f ca="1">VLOOKUP(E416,$K$4:$L$10,2)</f>
        <v>construction</v>
      </c>
      <c r="G416">
        <f t="shared" ca="1" si="119"/>
        <v>2</v>
      </c>
      <c r="H416" t="str">
        <f ca="1">VLOOKUP(G416,$N$4:$O$9,2)</f>
        <v>college</v>
      </c>
      <c r="I416">
        <f t="shared" ca="1" si="120"/>
        <v>0</v>
      </c>
      <c r="J416">
        <f t="shared" ca="1" si="116"/>
        <v>1</v>
      </c>
      <c r="Q416">
        <f t="shared" ca="1" si="121"/>
        <v>50594</v>
      </c>
      <c r="R416">
        <f t="shared" ca="1" si="122"/>
        <v>8</v>
      </c>
      <c r="S416" t="str">
        <f ca="1">VLOOKUP(R416,$Y$7:$Z$20,2)</f>
        <v>patna</v>
      </c>
      <c r="T416">
        <f t="shared" ca="1" si="126"/>
        <v>151782</v>
      </c>
      <c r="U416">
        <f t="shared" ca="1" si="123"/>
        <v>98368.542881402405</v>
      </c>
      <c r="V416">
        <f t="shared" ca="1" si="127"/>
        <v>36042.704622029909</v>
      </c>
      <c r="W416">
        <f t="shared" ca="1" si="124"/>
        <v>33984</v>
      </c>
      <c r="X416">
        <f t="shared" ca="1" si="128"/>
        <v>86882.250063437401</v>
      </c>
      <c r="AA416">
        <f t="shared" ca="1" si="129"/>
        <v>72390.576267684562</v>
      </c>
      <c r="AB416">
        <f t="shared" ca="1" si="130"/>
        <v>260215.28088971449</v>
      </c>
      <c r="AC416">
        <f t="shared" ca="1" si="131"/>
        <v>219234.79294483981</v>
      </c>
      <c r="AD416">
        <f t="shared" ca="1" si="132"/>
        <v>40980.48794487468</v>
      </c>
      <c r="AF416" s="7">
        <f ca="1">IF(Table2[[#This Row],[Column1]]="men",1,0)</f>
        <v>1</v>
      </c>
      <c r="AG416" s="8">
        <f ca="1">IF(Table2[[#This Row],[Column1]]="women",1,0)</f>
        <v>0</v>
      </c>
      <c r="AH416" s="8"/>
      <c r="AI416" s="8"/>
      <c r="AJ416" s="9"/>
      <c r="AM416" s="7">
        <f ca="1">IF(Table2[[#This Row],[Column4]]="teaching",1,0)</f>
        <v>0</v>
      </c>
      <c r="AN416" s="8">
        <f ca="1">IF(Table2[[#This Row],[Column4]]="health",1,0)</f>
        <v>0</v>
      </c>
      <c r="AO416" s="8">
        <f ca="1">IF(Table2[[#This Row],[Column4]]="agriculture",1,0)</f>
        <v>0</v>
      </c>
      <c r="AP416" s="8">
        <f ca="1">IF(Table2[[#This Row],[Column4]]="IT",1,0)</f>
        <v>0</v>
      </c>
      <c r="AQ416" s="8">
        <f ca="1">IF(Table2[[#This Row],[Column4]]="construction",1,0)</f>
        <v>1</v>
      </c>
      <c r="AR416" s="8">
        <f ca="1">IF(Table2[[#This Row],[Column4]]="General work",1,0)</f>
        <v>0</v>
      </c>
      <c r="AS416" s="9"/>
      <c r="AU416" s="17">
        <f ca="1">Table2[[#This Row],[Column20]]/Table2[[#This Row],[Column8]]</f>
        <v>36042.704622029909</v>
      </c>
      <c r="AW416" s="19">
        <f ca="1">IF(Table2[[#This Row],[Column27]]&gt;$AX$7,1,0)</f>
        <v>1</v>
      </c>
      <c r="AY416" s="21">
        <f ca="1">Table2[[#This Row],[Column19]]/Table2[[#This Row],[Column18]]</f>
        <v>0.64809096520932918</v>
      </c>
      <c r="AZ416" s="7">
        <f t="shared" ca="1" si="125"/>
        <v>0</v>
      </c>
      <c r="BA416" s="8"/>
      <c r="BB416" s="7">
        <f ca="1">IF(Table2[[#This Row],[Column17]]="bihar",Table2[[#This Row],[Column15]],0)</f>
        <v>0</v>
      </c>
      <c r="BC416" s="8">
        <f ca="1">IF(Table2[[#This Row],[Column17]]="UP",Table2[[#This Row],[Column15]],0)</f>
        <v>0</v>
      </c>
      <c r="BD416" s="8">
        <f ca="1">IF(Table2[[#This Row],[Column17]]="maharashtra",Table2[[#This Row],[Column15]],0)</f>
        <v>0</v>
      </c>
      <c r="BE416" s="8">
        <f ca="1">IF(Table2[[#This Row],[Column17]]="telangana",Table2[[#This Row],[Column15]],0)</f>
        <v>0</v>
      </c>
      <c r="BF416" s="8">
        <f ca="1">IF(Table2[[#This Row],[Column17]]="delhi",Table2[[#This Row],[Column15]],0)</f>
        <v>0</v>
      </c>
      <c r="BG416" s="8">
        <f ca="1">IF(Table2[[#This Row],[Column17]]="goa",Table2[[#This Row],[Column15]],0)</f>
        <v>0</v>
      </c>
      <c r="BH416" s="8">
        <f ca="1">IF(Table2[[#This Row],[Column17]]="kolkata",Table2[[#This Row],[Column15]],0)</f>
        <v>0</v>
      </c>
      <c r="BI416" s="8">
        <f ca="1">IF(Table2[[#This Row],[Column17]]="patna",Table2[[#This Row],[Column15]],0)</f>
        <v>50594</v>
      </c>
      <c r="BJ416" s="8">
        <f ca="1">IF(Table2[[#This Row],[Column17]]="simultala",Table2[[#This Row],[Column15]],0)</f>
        <v>0</v>
      </c>
      <c r="BK416" s="8">
        <f ca="1">IF(Table2[[#This Row],[Column17]]="panji",Table2[[#This Row],[Column15]],0)</f>
        <v>0</v>
      </c>
      <c r="BL416" s="8">
        <f ca="1">IF(Table2[[#This Row],[Column17]]="bangalore",Table2[[#This Row],[Column15]],0)</f>
        <v>0</v>
      </c>
      <c r="BM416" s="8">
        <f ca="1">IF(Table2[[#This Row],[Column17]]="florida",Table2[[#This Row],[Column15]],0)</f>
        <v>0</v>
      </c>
      <c r="BN416" s="8">
        <f ca="1">IF(Table2[[#This Row],[Column17]]="valmikinagar",Table2[[#This Row],[Column15]],0)</f>
        <v>0</v>
      </c>
      <c r="BO416" s="9">
        <f ca="1">IF(Table2[[#This Row],[Column17]]="gopalganj",Table2[[#This Row],[Column15]],0)</f>
        <v>0</v>
      </c>
      <c r="BP416" s="7">
        <f ca="1">IF(Table2[[#This Row],[Column4]]="teaching",Table2[[#This Row],[Column15]],0)</f>
        <v>0</v>
      </c>
      <c r="BQ416" s="8">
        <f ca="1">IF(Table2[[#This Row],[Column4]]="health",Table2[[#This Row],[Column15]],0)</f>
        <v>0</v>
      </c>
      <c r="BR416" s="8">
        <f ca="1">IF(Table2[[#This Row],[Column4]]="agriculture",Table2[[#This Row],[Column15]],0)</f>
        <v>0</v>
      </c>
      <c r="BS416" s="8">
        <f ca="1">IF(Table2[[#This Row],[Column4]]="IT",Table2[[#This Row],[Column15]],0)</f>
        <v>0</v>
      </c>
      <c r="BT416" s="8">
        <f ca="1">IF(Table2[[#This Row],[Column4]]="construction",Table2[[#This Row],[Column15]],0)</f>
        <v>50594</v>
      </c>
      <c r="BU416" s="9">
        <f ca="1">IF(Table2[[#This Row],[Column4]]="General work",Table2[[#This Row],[Column15]],0)</f>
        <v>0</v>
      </c>
      <c r="BV416" s="19">
        <f ca="1">IF(Table2[[#This Row],[Column27]]&gt;Table2[[#This Row],[Column15]],1,0)</f>
        <v>1</v>
      </c>
      <c r="CC416" s="19">
        <f ca="1">IF(Table2[[#This Row],[Column28]]&gt;$CD$6,Table2[[#This Row],[Column2]],0)</f>
        <v>43</v>
      </c>
    </row>
    <row r="417" spans="2:81" x14ac:dyDescent="0.35">
      <c r="B417">
        <f t="shared" ca="1" si="115"/>
        <v>2</v>
      </c>
      <c r="C417" t="str">
        <f ca="1">IF(B416=1,"men","women")</f>
        <v>men</v>
      </c>
      <c r="D417">
        <f t="shared" ca="1" si="117"/>
        <v>39</v>
      </c>
      <c r="E417">
        <f t="shared" ca="1" si="118"/>
        <v>5</v>
      </c>
      <c r="F417" t="str">
        <f ca="1">VLOOKUP(E417,$K$4:$L$10,2)</f>
        <v>General work</v>
      </c>
      <c r="G417">
        <f t="shared" ca="1" si="119"/>
        <v>5</v>
      </c>
      <c r="H417" t="str">
        <f ca="1">VLOOKUP(G417,$N$4:$O$9,2)</f>
        <v>other</v>
      </c>
      <c r="I417">
        <f t="shared" ca="1" si="120"/>
        <v>1</v>
      </c>
      <c r="J417">
        <f t="shared" ca="1" si="116"/>
        <v>1</v>
      </c>
      <c r="Q417">
        <f t="shared" ca="1" si="121"/>
        <v>63777</v>
      </c>
      <c r="R417">
        <f t="shared" ca="1" si="122"/>
        <v>13</v>
      </c>
      <c r="S417" t="str">
        <f ca="1">VLOOKUP(R417,$Y$7:$Z$20,2)</f>
        <v>valmikinagar</v>
      </c>
      <c r="T417">
        <f t="shared" ca="1" si="126"/>
        <v>382662</v>
      </c>
      <c r="U417">
        <f t="shared" ca="1" si="123"/>
        <v>152275.08706586616</v>
      </c>
      <c r="V417">
        <f t="shared" ca="1" si="127"/>
        <v>8936.965966501677</v>
      </c>
      <c r="W417">
        <f t="shared" ca="1" si="124"/>
        <v>3257</v>
      </c>
      <c r="X417">
        <f t="shared" ca="1" si="128"/>
        <v>33902.471522871492</v>
      </c>
      <c r="AA417">
        <f t="shared" ca="1" si="129"/>
        <v>53782.645482663531</v>
      </c>
      <c r="AB417">
        <f t="shared" ca="1" si="130"/>
        <v>445381.61144916521</v>
      </c>
      <c r="AC417">
        <f t="shared" ca="1" si="131"/>
        <v>189434.55858873765</v>
      </c>
      <c r="AD417">
        <f t="shared" ca="1" si="132"/>
        <v>255947.05286042756</v>
      </c>
      <c r="AF417" s="7">
        <f ca="1">IF(Table2[[#This Row],[Column1]]="men",1,0)</f>
        <v>1</v>
      </c>
      <c r="AG417" s="8">
        <f ca="1">IF(Table2[[#This Row],[Column1]]="women",1,0)</f>
        <v>0</v>
      </c>
      <c r="AH417" s="8"/>
      <c r="AI417" s="8"/>
      <c r="AJ417" s="9"/>
      <c r="AM417" s="7">
        <f ca="1">IF(Table2[[#This Row],[Column4]]="teaching",1,0)</f>
        <v>0</v>
      </c>
      <c r="AN417" s="8">
        <f ca="1">IF(Table2[[#This Row],[Column4]]="health",1,0)</f>
        <v>0</v>
      </c>
      <c r="AO417" s="8">
        <f ca="1">IF(Table2[[#This Row],[Column4]]="agriculture",1,0)</f>
        <v>0</v>
      </c>
      <c r="AP417" s="8">
        <f ca="1">IF(Table2[[#This Row],[Column4]]="IT",1,0)</f>
        <v>0</v>
      </c>
      <c r="AQ417" s="8">
        <f ca="1">IF(Table2[[#This Row],[Column4]]="construction",1,0)</f>
        <v>0</v>
      </c>
      <c r="AR417" s="8">
        <f ca="1">IF(Table2[[#This Row],[Column4]]="General work",1,0)</f>
        <v>1</v>
      </c>
      <c r="AS417" s="9"/>
      <c r="AU417" s="17">
        <f ca="1">Table2[[#This Row],[Column20]]/Table2[[#This Row],[Column8]]</f>
        <v>8936.965966501677</v>
      </c>
      <c r="AW417" s="19">
        <f ca="1">IF(Table2[[#This Row],[Column27]]&gt;$AX$7,1,0)</f>
        <v>1</v>
      </c>
      <c r="AY417" s="21">
        <f ca="1">Table2[[#This Row],[Column19]]/Table2[[#This Row],[Column18]]</f>
        <v>0.3979362650743114</v>
      </c>
      <c r="AZ417" s="7">
        <f t="shared" ca="1" si="125"/>
        <v>0</v>
      </c>
      <c r="BA417" s="8"/>
      <c r="BB417" s="7">
        <f ca="1">IF(Table2[[#This Row],[Column17]]="bihar",Table2[[#This Row],[Column15]],0)</f>
        <v>0</v>
      </c>
      <c r="BC417" s="8">
        <f ca="1">IF(Table2[[#This Row],[Column17]]="UP",Table2[[#This Row],[Column15]],0)</f>
        <v>0</v>
      </c>
      <c r="BD417" s="8">
        <f ca="1">IF(Table2[[#This Row],[Column17]]="maharashtra",Table2[[#This Row],[Column15]],0)</f>
        <v>0</v>
      </c>
      <c r="BE417" s="8">
        <f ca="1">IF(Table2[[#This Row],[Column17]]="telangana",Table2[[#This Row],[Column15]],0)</f>
        <v>0</v>
      </c>
      <c r="BF417" s="8">
        <f ca="1">IF(Table2[[#This Row],[Column17]]="delhi",Table2[[#This Row],[Column15]],0)</f>
        <v>0</v>
      </c>
      <c r="BG417" s="8">
        <f ca="1">IF(Table2[[#This Row],[Column17]]="goa",Table2[[#This Row],[Column15]],0)</f>
        <v>0</v>
      </c>
      <c r="BH417" s="8">
        <f ca="1">IF(Table2[[#This Row],[Column17]]="kolkata",Table2[[#This Row],[Column15]],0)</f>
        <v>0</v>
      </c>
      <c r="BI417" s="8">
        <f ca="1">IF(Table2[[#This Row],[Column17]]="patna",Table2[[#This Row],[Column15]],0)</f>
        <v>0</v>
      </c>
      <c r="BJ417" s="8">
        <f ca="1">IF(Table2[[#This Row],[Column17]]="simultala",Table2[[#This Row],[Column15]],0)</f>
        <v>0</v>
      </c>
      <c r="BK417" s="8">
        <f ca="1">IF(Table2[[#This Row],[Column17]]="panji",Table2[[#This Row],[Column15]],0)</f>
        <v>0</v>
      </c>
      <c r="BL417" s="8">
        <f ca="1">IF(Table2[[#This Row],[Column17]]="bangalore",Table2[[#This Row],[Column15]],0)</f>
        <v>0</v>
      </c>
      <c r="BM417" s="8">
        <f ca="1">IF(Table2[[#This Row],[Column17]]="florida",Table2[[#This Row],[Column15]],0)</f>
        <v>0</v>
      </c>
      <c r="BN417" s="8">
        <f ca="1">IF(Table2[[#This Row],[Column17]]="valmikinagar",Table2[[#This Row],[Column15]],0)</f>
        <v>63777</v>
      </c>
      <c r="BO417" s="9">
        <f ca="1">IF(Table2[[#This Row],[Column17]]="gopalganj",Table2[[#This Row],[Column15]],0)</f>
        <v>0</v>
      </c>
      <c r="BP417" s="7">
        <f ca="1">IF(Table2[[#This Row],[Column4]]="teaching",Table2[[#This Row],[Column15]],0)</f>
        <v>0</v>
      </c>
      <c r="BQ417" s="8">
        <f ca="1">IF(Table2[[#This Row],[Column4]]="health",Table2[[#This Row],[Column15]],0)</f>
        <v>0</v>
      </c>
      <c r="BR417" s="8">
        <f ca="1">IF(Table2[[#This Row],[Column4]]="agriculture",Table2[[#This Row],[Column15]],0)</f>
        <v>0</v>
      </c>
      <c r="BS417" s="8">
        <f ca="1">IF(Table2[[#This Row],[Column4]]="IT",Table2[[#This Row],[Column15]],0)</f>
        <v>0</v>
      </c>
      <c r="BT417" s="8">
        <f ca="1">IF(Table2[[#This Row],[Column4]]="construction",Table2[[#This Row],[Column15]],0)</f>
        <v>0</v>
      </c>
      <c r="BU417" s="9">
        <f ca="1">IF(Table2[[#This Row],[Column4]]="General work",Table2[[#This Row],[Column15]],0)</f>
        <v>63777</v>
      </c>
      <c r="BV417" s="19">
        <f ca="1">IF(Table2[[#This Row],[Column27]]&gt;Table2[[#This Row],[Column15]],1,0)</f>
        <v>1</v>
      </c>
      <c r="CC417" s="19">
        <f ca="1">IF(Table2[[#This Row],[Column28]]&gt;$CD$6,Table2[[#This Row],[Column2]],0)</f>
        <v>39</v>
      </c>
    </row>
    <row r="418" spans="2:81" x14ac:dyDescent="0.35">
      <c r="B418">
        <f t="shared" ca="1" si="115"/>
        <v>1</v>
      </c>
      <c r="C418" t="str">
        <f ca="1">IF(B417=1,"men","women")</f>
        <v>women</v>
      </c>
      <c r="D418">
        <f t="shared" ca="1" si="117"/>
        <v>32</v>
      </c>
      <c r="E418">
        <f t="shared" ca="1" si="118"/>
        <v>3</v>
      </c>
      <c r="F418" t="str">
        <f ca="1">VLOOKUP(E418,$K$4:$L$10,2)</f>
        <v>teaching</v>
      </c>
      <c r="G418">
        <f t="shared" ca="1" si="119"/>
        <v>4</v>
      </c>
      <c r="H418" t="str">
        <f ca="1">VLOOKUP(G418,$N$4:$O$9,2)</f>
        <v>technical</v>
      </c>
      <c r="I418">
        <f t="shared" ca="1" si="120"/>
        <v>1</v>
      </c>
      <c r="J418">
        <f t="shared" ca="1" si="116"/>
        <v>1</v>
      </c>
      <c r="Q418">
        <f t="shared" ca="1" si="121"/>
        <v>35783</v>
      </c>
      <c r="R418">
        <f t="shared" ca="1" si="122"/>
        <v>7</v>
      </c>
      <c r="S418" t="str">
        <f ca="1">VLOOKUP(R418,$Y$7:$Z$20,2)</f>
        <v>kolkata</v>
      </c>
      <c r="T418">
        <f t="shared" ca="1" si="126"/>
        <v>143132</v>
      </c>
      <c r="U418">
        <f t="shared" ca="1" si="123"/>
        <v>61747.436690544215</v>
      </c>
      <c r="V418">
        <f t="shared" ca="1" si="127"/>
        <v>1612.0991726507225</v>
      </c>
      <c r="W418">
        <f t="shared" ca="1" si="124"/>
        <v>1398</v>
      </c>
      <c r="X418">
        <f t="shared" ca="1" si="128"/>
        <v>38410.661518893554</v>
      </c>
      <c r="AA418">
        <f t="shared" ca="1" si="129"/>
        <v>53379.283905309741</v>
      </c>
      <c r="AB418">
        <f t="shared" ca="1" si="130"/>
        <v>198123.38307796046</v>
      </c>
      <c r="AC418">
        <f t="shared" ca="1" si="131"/>
        <v>101556.09820943777</v>
      </c>
      <c r="AD418">
        <f t="shared" ca="1" si="132"/>
        <v>96567.284868522693</v>
      </c>
      <c r="AF418" s="7">
        <f ca="1">IF(Table2[[#This Row],[Column1]]="men",1,0)</f>
        <v>0</v>
      </c>
      <c r="AG418" s="8">
        <f ca="1">IF(Table2[[#This Row],[Column1]]="women",1,0)</f>
        <v>1</v>
      </c>
      <c r="AH418" s="8"/>
      <c r="AI418" s="8"/>
      <c r="AJ418" s="9"/>
      <c r="AM418" s="7">
        <f ca="1">IF(Table2[[#This Row],[Column4]]="teaching",1,0)</f>
        <v>1</v>
      </c>
      <c r="AN418" s="8">
        <f ca="1">IF(Table2[[#This Row],[Column4]]="health",1,0)</f>
        <v>0</v>
      </c>
      <c r="AO418" s="8">
        <f ca="1">IF(Table2[[#This Row],[Column4]]="agriculture",1,0)</f>
        <v>0</v>
      </c>
      <c r="AP418" s="8">
        <f ca="1">IF(Table2[[#This Row],[Column4]]="IT",1,0)</f>
        <v>0</v>
      </c>
      <c r="AQ418" s="8">
        <f ca="1">IF(Table2[[#This Row],[Column4]]="construction",1,0)</f>
        <v>0</v>
      </c>
      <c r="AR418" s="8">
        <f ca="1">IF(Table2[[#This Row],[Column4]]="General work",1,0)</f>
        <v>0</v>
      </c>
      <c r="AS418" s="9"/>
      <c r="AU418" s="17">
        <f ca="1">Table2[[#This Row],[Column20]]/Table2[[#This Row],[Column8]]</f>
        <v>1612.0991726507225</v>
      </c>
      <c r="AW418" s="19">
        <f ca="1">IF(Table2[[#This Row],[Column27]]&gt;$AX$7,1,0)</f>
        <v>1</v>
      </c>
      <c r="AY418" s="21">
        <f ca="1">Table2[[#This Row],[Column19]]/Table2[[#This Row],[Column18]]</f>
        <v>0.43140203931017673</v>
      </c>
      <c r="AZ418" s="7">
        <f t="shared" ca="1" si="125"/>
        <v>0</v>
      </c>
      <c r="BA418" s="8"/>
      <c r="BB418" s="7">
        <f ca="1">IF(Table2[[#This Row],[Column17]]="bihar",Table2[[#This Row],[Column15]],0)</f>
        <v>0</v>
      </c>
      <c r="BC418" s="8">
        <f ca="1">IF(Table2[[#This Row],[Column17]]="UP",Table2[[#This Row],[Column15]],0)</f>
        <v>0</v>
      </c>
      <c r="BD418" s="8">
        <f ca="1">IF(Table2[[#This Row],[Column17]]="maharashtra",Table2[[#This Row],[Column15]],0)</f>
        <v>0</v>
      </c>
      <c r="BE418" s="8">
        <f ca="1">IF(Table2[[#This Row],[Column17]]="telangana",Table2[[#This Row],[Column15]],0)</f>
        <v>0</v>
      </c>
      <c r="BF418" s="8">
        <f ca="1">IF(Table2[[#This Row],[Column17]]="delhi",Table2[[#This Row],[Column15]],0)</f>
        <v>0</v>
      </c>
      <c r="BG418" s="8">
        <f ca="1">IF(Table2[[#This Row],[Column17]]="goa",Table2[[#This Row],[Column15]],0)</f>
        <v>0</v>
      </c>
      <c r="BH418" s="8">
        <f ca="1">IF(Table2[[#This Row],[Column17]]="kolkata",Table2[[#This Row],[Column15]],0)</f>
        <v>35783</v>
      </c>
      <c r="BI418" s="8">
        <f ca="1">IF(Table2[[#This Row],[Column17]]="patna",Table2[[#This Row],[Column15]],0)</f>
        <v>0</v>
      </c>
      <c r="BJ418" s="8">
        <f ca="1">IF(Table2[[#This Row],[Column17]]="simultala",Table2[[#This Row],[Column15]],0)</f>
        <v>0</v>
      </c>
      <c r="BK418" s="8">
        <f ca="1">IF(Table2[[#This Row],[Column17]]="panji",Table2[[#This Row],[Column15]],0)</f>
        <v>0</v>
      </c>
      <c r="BL418" s="8">
        <f ca="1">IF(Table2[[#This Row],[Column17]]="bangalore",Table2[[#This Row],[Column15]],0)</f>
        <v>0</v>
      </c>
      <c r="BM418" s="8">
        <f ca="1">IF(Table2[[#This Row],[Column17]]="florida",Table2[[#This Row],[Column15]],0)</f>
        <v>0</v>
      </c>
      <c r="BN418" s="8">
        <f ca="1">IF(Table2[[#This Row],[Column17]]="valmikinagar",Table2[[#This Row],[Column15]],0)</f>
        <v>0</v>
      </c>
      <c r="BO418" s="9">
        <f ca="1">IF(Table2[[#This Row],[Column17]]="gopalganj",Table2[[#This Row],[Column15]],0)</f>
        <v>0</v>
      </c>
      <c r="BP418" s="7">
        <f ca="1">IF(Table2[[#This Row],[Column4]]="teaching",Table2[[#This Row],[Column15]],0)</f>
        <v>35783</v>
      </c>
      <c r="BQ418" s="8">
        <f ca="1">IF(Table2[[#This Row],[Column4]]="health",Table2[[#This Row],[Column15]],0)</f>
        <v>0</v>
      </c>
      <c r="BR418" s="8">
        <f ca="1">IF(Table2[[#This Row],[Column4]]="agriculture",Table2[[#This Row],[Column15]],0)</f>
        <v>0</v>
      </c>
      <c r="BS418" s="8">
        <f ca="1">IF(Table2[[#This Row],[Column4]]="IT",Table2[[#This Row],[Column15]],0)</f>
        <v>0</v>
      </c>
      <c r="BT418" s="8">
        <f ca="1">IF(Table2[[#This Row],[Column4]]="construction",Table2[[#This Row],[Column15]],0)</f>
        <v>0</v>
      </c>
      <c r="BU418" s="9">
        <f ca="1">IF(Table2[[#This Row],[Column4]]="General work",Table2[[#This Row],[Column15]],0)</f>
        <v>0</v>
      </c>
      <c r="BV418" s="19">
        <f ca="1">IF(Table2[[#This Row],[Column27]]&gt;Table2[[#This Row],[Column15]],1,0)</f>
        <v>1</v>
      </c>
      <c r="CC418" s="19">
        <f ca="1">IF(Table2[[#This Row],[Column28]]&gt;$CD$6,Table2[[#This Row],[Column2]],0)</f>
        <v>32</v>
      </c>
    </row>
    <row r="419" spans="2:81" x14ac:dyDescent="0.35">
      <c r="B419">
        <f t="shared" ca="1" si="115"/>
        <v>1</v>
      </c>
      <c r="C419" t="str">
        <f ca="1">IF(B418=1,"men","women")</f>
        <v>men</v>
      </c>
      <c r="D419">
        <f t="shared" ca="1" si="117"/>
        <v>32</v>
      </c>
      <c r="E419">
        <f t="shared" ca="1" si="118"/>
        <v>3</v>
      </c>
      <c r="F419" t="str">
        <f ca="1">VLOOKUP(E419,$K$4:$L$10,2)</f>
        <v>teaching</v>
      </c>
      <c r="G419">
        <f t="shared" ca="1" si="119"/>
        <v>3</v>
      </c>
      <c r="H419" t="str">
        <f ca="1">VLOOKUP(G419,$N$4:$O$9,2)</f>
        <v>university</v>
      </c>
      <c r="I419">
        <f t="shared" ca="1" si="120"/>
        <v>0</v>
      </c>
      <c r="J419">
        <f t="shared" ca="1" si="116"/>
        <v>3</v>
      </c>
      <c r="Q419">
        <f t="shared" ca="1" si="121"/>
        <v>54321</v>
      </c>
      <c r="R419">
        <f t="shared" ca="1" si="122"/>
        <v>7</v>
      </c>
      <c r="S419" t="str">
        <f ca="1">VLOOKUP(R419,$Y$7:$Z$20,2)</f>
        <v>kolkata</v>
      </c>
      <c r="T419">
        <f t="shared" ca="1" si="126"/>
        <v>271605</v>
      </c>
      <c r="U419">
        <f t="shared" ca="1" si="123"/>
        <v>124050.1095023596</v>
      </c>
      <c r="V419">
        <f t="shared" ca="1" si="127"/>
        <v>144443.84628260403</v>
      </c>
      <c r="W419">
        <f t="shared" ca="1" si="124"/>
        <v>109907</v>
      </c>
      <c r="X419">
        <f t="shared" ca="1" si="128"/>
        <v>40166.684345254427</v>
      </c>
      <c r="AA419">
        <f t="shared" ca="1" si="129"/>
        <v>13301.72491344274</v>
      </c>
      <c r="AB419">
        <f t="shared" ca="1" si="130"/>
        <v>429350.57119604677</v>
      </c>
      <c r="AC419">
        <f t="shared" ca="1" si="131"/>
        <v>274123.79384761403</v>
      </c>
      <c r="AD419">
        <f t="shared" ca="1" si="132"/>
        <v>155226.77734843275</v>
      </c>
      <c r="AF419" s="7">
        <f ca="1">IF(Table2[[#This Row],[Column1]]="men",1,0)</f>
        <v>1</v>
      </c>
      <c r="AG419" s="8">
        <f ca="1">IF(Table2[[#This Row],[Column1]]="women",1,0)</f>
        <v>0</v>
      </c>
      <c r="AH419" s="8"/>
      <c r="AI419" s="8"/>
      <c r="AJ419" s="9"/>
      <c r="AM419" s="7">
        <f ca="1">IF(Table2[[#This Row],[Column4]]="teaching",1,0)</f>
        <v>1</v>
      </c>
      <c r="AN419" s="8">
        <f ca="1">IF(Table2[[#This Row],[Column4]]="health",1,0)</f>
        <v>0</v>
      </c>
      <c r="AO419" s="8">
        <f ca="1">IF(Table2[[#This Row],[Column4]]="agriculture",1,0)</f>
        <v>0</v>
      </c>
      <c r="AP419" s="8">
        <f ca="1">IF(Table2[[#This Row],[Column4]]="IT",1,0)</f>
        <v>0</v>
      </c>
      <c r="AQ419" s="8">
        <f ca="1">IF(Table2[[#This Row],[Column4]]="construction",1,0)</f>
        <v>0</v>
      </c>
      <c r="AR419" s="8">
        <f ca="1">IF(Table2[[#This Row],[Column4]]="General work",1,0)</f>
        <v>0</v>
      </c>
      <c r="AS419" s="9"/>
      <c r="AU419" s="17">
        <f ca="1">Table2[[#This Row],[Column20]]/Table2[[#This Row],[Column8]]</f>
        <v>48147.948760868014</v>
      </c>
      <c r="AW419" s="19">
        <f ca="1">IF(Table2[[#This Row],[Column27]]&gt;$AX$7,1,0)</f>
        <v>1</v>
      </c>
      <c r="AY419" s="21">
        <f ca="1">Table2[[#This Row],[Column19]]/Table2[[#This Row],[Column18]]</f>
        <v>0.45672984482008649</v>
      </c>
      <c r="AZ419" s="7">
        <f t="shared" ca="1" si="125"/>
        <v>0</v>
      </c>
      <c r="BA419" s="8"/>
      <c r="BB419" s="7">
        <f ca="1">IF(Table2[[#This Row],[Column17]]="bihar",Table2[[#This Row],[Column15]],0)</f>
        <v>0</v>
      </c>
      <c r="BC419" s="8">
        <f ca="1">IF(Table2[[#This Row],[Column17]]="UP",Table2[[#This Row],[Column15]],0)</f>
        <v>0</v>
      </c>
      <c r="BD419" s="8">
        <f ca="1">IF(Table2[[#This Row],[Column17]]="maharashtra",Table2[[#This Row],[Column15]],0)</f>
        <v>0</v>
      </c>
      <c r="BE419" s="8">
        <f ca="1">IF(Table2[[#This Row],[Column17]]="telangana",Table2[[#This Row],[Column15]],0)</f>
        <v>0</v>
      </c>
      <c r="BF419" s="8">
        <f ca="1">IF(Table2[[#This Row],[Column17]]="delhi",Table2[[#This Row],[Column15]],0)</f>
        <v>0</v>
      </c>
      <c r="BG419" s="8">
        <f ca="1">IF(Table2[[#This Row],[Column17]]="goa",Table2[[#This Row],[Column15]],0)</f>
        <v>0</v>
      </c>
      <c r="BH419" s="8">
        <f ca="1">IF(Table2[[#This Row],[Column17]]="kolkata",Table2[[#This Row],[Column15]],0)</f>
        <v>54321</v>
      </c>
      <c r="BI419" s="8">
        <f ca="1">IF(Table2[[#This Row],[Column17]]="patna",Table2[[#This Row],[Column15]],0)</f>
        <v>0</v>
      </c>
      <c r="BJ419" s="8">
        <f ca="1">IF(Table2[[#This Row],[Column17]]="simultala",Table2[[#This Row],[Column15]],0)</f>
        <v>0</v>
      </c>
      <c r="BK419" s="8">
        <f ca="1">IF(Table2[[#This Row],[Column17]]="panji",Table2[[#This Row],[Column15]],0)</f>
        <v>0</v>
      </c>
      <c r="BL419" s="8">
        <f ca="1">IF(Table2[[#This Row],[Column17]]="bangalore",Table2[[#This Row],[Column15]],0)</f>
        <v>0</v>
      </c>
      <c r="BM419" s="8">
        <f ca="1">IF(Table2[[#This Row],[Column17]]="florida",Table2[[#This Row],[Column15]],0)</f>
        <v>0</v>
      </c>
      <c r="BN419" s="8">
        <f ca="1">IF(Table2[[#This Row],[Column17]]="valmikinagar",Table2[[#This Row],[Column15]],0)</f>
        <v>0</v>
      </c>
      <c r="BO419" s="9">
        <f ca="1">IF(Table2[[#This Row],[Column17]]="gopalganj",Table2[[#This Row],[Column15]],0)</f>
        <v>0</v>
      </c>
      <c r="BP419" s="7">
        <f ca="1">IF(Table2[[#This Row],[Column4]]="teaching",Table2[[#This Row],[Column15]],0)</f>
        <v>54321</v>
      </c>
      <c r="BQ419" s="8">
        <f ca="1">IF(Table2[[#This Row],[Column4]]="health",Table2[[#This Row],[Column15]],0)</f>
        <v>0</v>
      </c>
      <c r="BR419" s="8">
        <f ca="1">IF(Table2[[#This Row],[Column4]]="agriculture",Table2[[#This Row],[Column15]],0)</f>
        <v>0</v>
      </c>
      <c r="BS419" s="8">
        <f ca="1">IF(Table2[[#This Row],[Column4]]="IT",Table2[[#This Row],[Column15]],0)</f>
        <v>0</v>
      </c>
      <c r="BT419" s="8">
        <f ca="1">IF(Table2[[#This Row],[Column4]]="construction",Table2[[#This Row],[Column15]],0)</f>
        <v>0</v>
      </c>
      <c r="BU419" s="9">
        <f ca="1">IF(Table2[[#This Row],[Column4]]="General work",Table2[[#This Row],[Column15]],0)</f>
        <v>0</v>
      </c>
      <c r="BV419" s="19">
        <f ca="1">IF(Table2[[#This Row],[Column27]]&gt;Table2[[#This Row],[Column15]],1,0)</f>
        <v>1</v>
      </c>
      <c r="CC419" s="19">
        <f ca="1">IF(Table2[[#This Row],[Column28]]&gt;$CD$6,Table2[[#This Row],[Column2]],0)</f>
        <v>32</v>
      </c>
    </row>
    <row r="420" spans="2:81" x14ac:dyDescent="0.35">
      <c r="B420">
        <f t="shared" ca="1" si="115"/>
        <v>1</v>
      </c>
      <c r="C420" t="str">
        <f ca="1">IF(B419=1,"men","women")</f>
        <v>men</v>
      </c>
      <c r="D420">
        <f t="shared" ca="1" si="117"/>
        <v>28</v>
      </c>
      <c r="E420">
        <f t="shared" ca="1" si="118"/>
        <v>2</v>
      </c>
      <c r="F420" t="str">
        <f ca="1">VLOOKUP(E420,$K$4:$L$10,2)</f>
        <v>construction</v>
      </c>
      <c r="G420">
        <f t="shared" ca="1" si="119"/>
        <v>5</v>
      </c>
      <c r="H420" t="str">
        <f ca="1">VLOOKUP(G420,$N$4:$O$9,2)</f>
        <v>other</v>
      </c>
      <c r="I420">
        <f t="shared" ca="1" si="120"/>
        <v>0</v>
      </c>
      <c r="J420">
        <f t="shared" ca="1" si="116"/>
        <v>2</v>
      </c>
      <c r="Q420">
        <f t="shared" ca="1" si="121"/>
        <v>37982</v>
      </c>
      <c r="R420">
        <f t="shared" ca="1" si="122"/>
        <v>4</v>
      </c>
      <c r="S420" t="str">
        <f ca="1">VLOOKUP(R420,$Y$7:$Z$20,2)</f>
        <v>telangana</v>
      </c>
      <c r="T420">
        <f t="shared" ca="1" si="126"/>
        <v>227892</v>
      </c>
      <c r="U420">
        <f t="shared" ca="1" si="123"/>
        <v>40476.33435259507</v>
      </c>
      <c r="V420">
        <f t="shared" ca="1" si="127"/>
        <v>50652.622086631447</v>
      </c>
      <c r="W420">
        <f t="shared" ca="1" si="124"/>
        <v>4051</v>
      </c>
      <c r="X420">
        <f t="shared" ca="1" si="128"/>
        <v>15119.99555538333</v>
      </c>
      <c r="AA420">
        <f t="shared" ca="1" si="129"/>
        <v>1995.9464786933929</v>
      </c>
      <c r="AB420">
        <f t="shared" ca="1" si="130"/>
        <v>280540.56856532482</v>
      </c>
      <c r="AC420">
        <f t="shared" ca="1" si="131"/>
        <v>59647.329907978397</v>
      </c>
      <c r="AD420">
        <f t="shared" ca="1" si="132"/>
        <v>220893.23865734643</v>
      </c>
      <c r="AF420" s="7">
        <f ca="1">IF(Table2[[#This Row],[Column1]]="men",1,0)</f>
        <v>1</v>
      </c>
      <c r="AG420" s="8">
        <f ca="1">IF(Table2[[#This Row],[Column1]]="women",1,0)</f>
        <v>0</v>
      </c>
      <c r="AH420" s="8"/>
      <c r="AI420" s="8"/>
      <c r="AJ420" s="9"/>
      <c r="AM420" s="7">
        <f ca="1">IF(Table2[[#This Row],[Column4]]="teaching",1,0)</f>
        <v>0</v>
      </c>
      <c r="AN420" s="8">
        <f ca="1">IF(Table2[[#This Row],[Column4]]="health",1,0)</f>
        <v>0</v>
      </c>
      <c r="AO420" s="8">
        <f ca="1">IF(Table2[[#This Row],[Column4]]="agriculture",1,0)</f>
        <v>0</v>
      </c>
      <c r="AP420" s="8">
        <f ca="1">IF(Table2[[#This Row],[Column4]]="IT",1,0)</f>
        <v>0</v>
      </c>
      <c r="AQ420" s="8">
        <f ca="1">IF(Table2[[#This Row],[Column4]]="construction",1,0)</f>
        <v>1</v>
      </c>
      <c r="AR420" s="8">
        <f ca="1">IF(Table2[[#This Row],[Column4]]="General work",1,0)</f>
        <v>0</v>
      </c>
      <c r="AS420" s="9"/>
      <c r="AU420" s="17">
        <f ca="1">Table2[[#This Row],[Column20]]/Table2[[#This Row],[Column8]]</f>
        <v>25326.311043315724</v>
      </c>
      <c r="AW420" s="19">
        <f ca="1">IF(Table2[[#This Row],[Column27]]&gt;$AX$7,1,0)</f>
        <v>0</v>
      </c>
      <c r="AY420" s="21">
        <f ca="1">Table2[[#This Row],[Column19]]/Table2[[#This Row],[Column18]]</f>
        <v>0.17761191420758549</v>
      </c>
      <c r="AZ420" s="7">
        <f t="shared" ca="1" si="125"/>
        <v>1</v>
      </c>
      <c r="BA420" s="8"/>
      <c r="BB420" s="7">
        <f ca="1">IF(Table2[[#This Row],[Column17]]="bihar",Table2[[#This Row],[Column15]],0)</f>
        <v>0</v>
      </c>
      <c r="BC420" s="8">
        <f ca="1">IF(Table2[[#This Row],[Column17]]="UP",Table2[[#This Row],[Column15]],0)</f>
        <v>0</v>
      </c>
      <c r="BD420" s="8">
        <f ca="1">IF(Table2[[#This Row],[Column17]]="maharashtra",Table2[[#This Row],[Column15]],0)</f>
        <v>0</v>
      </c>
      <c r="BE420" s="8">
        <f ca="1">IF(Table2[[#This Row],[Column17]]="telangana",Table2[[#This Row],[Column15]],0)</f>
        <v>37982</v>
      </c>
      <c r="BF420" s="8">
        <f ca="1">IF(Table2[[#This Row],[Column17]]="delhi",Table2[[#This Row],[Column15]],0)</f>
        <v>0</v>
      </c>
      <c r="BG420" s="8">
        <f ca="1">IF(Table2[[#This Row],[Column17]]="goa",Table2[[#This Row],[Column15]],0)</f>
        <v>0</v>
      </c>
      <c r="BH420" s="8">
        <f ca="1">IF(Table2[[#This Row],[Column17]]="kolkata",Table2[[#This Row],[Column15]],0)</f>
        <v>0</v>
      </c>
      <c r="BI420" s="8">
        <f ca="1">IF(Table2[[#This Row],[Column17]]="patna",Table2[[#This Row],[Column15]],0)</f>
        <v>0</v>
      </c>
      <c r="BJ420" s="8">
        <f ca="1">IF(Table2[[#This Row],[Column17]]="simultala",Table2[[#This Row],[Column15]],0)</f>
        <v>0</v>
      </c>
      <c r="BK420" s="8">
        <f ca="1">IF(Table2[[#This Row],[Column17]]="panji",Table2[[#This Row],[Column15]],0)</f>
        <v>0</v>
      </c>
      <c r="BL420" s="8">
        <f ca="1">IF(Table2[[#This Row],[Column17]]="bangalore",Table2[[#This Row],[Column15]],0)</f>
        <v>0</v>
      </c>
      <c r="BM420" s="8">
        <f ca="1">IF(Table2[[#This Row],[Column17]]="florida",Table2[[#This Row],[Column15]],0)</f>
        <v>0</v>
      </c>
      <c r="BN420" s="8">
        <f ca="1">IF(Table2[[#This Row],[Column17]]="valmikinagar",Table2[[#This Row],[Column15]],0)</f>
        <v>0</v>
      </c>
      <c r="BO420" s="9">
        <f ca="1">IF(Table2[[#This Row],[Column17]]="gopalganj",Table2[[#This Row],[Column15]],0)</f>
        <v>0</v>
      </c>
      <c r="BP420" s="7">
        <f ca="1">IF(Table2[[#This Row],[Column4]]="teaching",Table2[[#This Row],[Column15]],0)</f>
        <v>0</v>
      </c>
      <c r="BQ420" s="8">
        <f ca="1">IF(Table2[[#This Row],[Column4]]="health",Table2[[#This Row],[Column15]],0)</f>
        <v>0</v>
      </c>
      <c r="BR420" s="8">
        <f ca="1">IF(Table2[[#This Row],[Column4]]="agriculture",Table2[[#This Row],[Column15]],0)</f>
        <v>0</v>
      </c>
      <c r="BS420" s="8">
        <f ca="1">IF(Table2[[#This Row],[Column4]]="IT",Table2[[#This Row],[Column15]],0)</f>
        <v>0</v>
      </c>
      <c r="BT420" s="8">
        <f ca="1">IF(Table2[[#This Row],[Column4]]="construction",Table2[[#This Row],[Column15]],0)</f>
        <v>37982</v>
      </c>
      <c r="BU420" s="9">
        <f ca="1">IF(Table2[[#This Row],[Column4]]="General work",Table2[[#This Row],[Column15]],0)</f>
        <v>0</v>
      </c>
      <c r="BV420" s="19">
        <f ca="1">IF(Table2[[#This Row],[Column27]]&gt;Table2[[#This Row],[Column15]],1,0)</f>
        <v>1</v>
      </c>
      <c r="CC420" s="19">
        <f ca="1">IF(Table2[[#This Row],[Column28]]&gt;$CD$6,Table2[[#This Row],[Column2]],0)</f>
        <v>28</v>
      </c>
    </row>
    <row r="421" spans="2:81" x14ac:dyDescent="0.35">
      <c r="B421">
        <f t="shared" ca="1" si="115"/>
        <v>2</v>
      </c>
      <c r="C421" t="str">
        <f ca="1">IF(B420=1,"men","women")</f>
        <v>men</v>
      </c>
      <c r="D421">
        <f t="shared" ca="1" si="117"/>
        <v>42</v>
      </c>
      <c r="E421">
        <f t="shared" ca="1" si="118"/>
        <v>4</v>
      </c>
      <c r="F421" t="str">
        <f ca="1">VLOOKUP(E421,$K$4:$L$10,2)</f>
        <v>IT</v>
      </c>
      <c r="G421">
        <f t="shared" ca="1" si="119"/>
        <v>5</v>
      </c>
      <c r="H421" t="str">
        <f ca="1">VLOOKUP(G421,$N$4:$O$9,2)</f>
        <v>other</v>
      </c>
      <c r="I421">
        <f t="shared" ca="1" si="120"/>
        <v>0</v>
      </c>
      <c r="J421">
        <f t="shared" ca="1" si="116"/>
        <v>1</v>
      </c>
      <c r="Q421">
        <f t="shared" ca="1" si="121"/>
        <v>67965</v>
      </c>
      <c r="R421">
        <f t="shared" ca="1" si="122"/>
        <v>5</v>
      </c>
      <c r="S421" t="str">
        <f ca="1">VLOOKUP(R421,$Y$7:$Z$20,2)</f>
        <v>delhi</v>
      </c>
      <c r="T421">
        <f t="shared" ca="1" si="126"/>
        <v>203895</v>
      </c>
      <c r="U421">
        <f t="shared" ca="1" si="123"/>
        <v>191070.75072509312</v>
      </c>
      <c r="V421">
        <f t="shared" ca="1" si="127"/>
        <v>33157.910319453425</v>
      </c>
      <c r="W421">
        <f t="shared" ca="1" si="124"/>
        <v>22368</v>
      </c>
      <c r="X421">
        <f t="shared" ca="1" si="128"/>
        <v>135904.15739939862</v>
      </c>
      <c r="AA421">
        <f t="shared" ca="1" si="129"/>
        <v>5431.5320185667824</v>
      </c>
      <c r="AB421">
        <f t="shared" ca="1" si="130"/>
        <v>242484.44233802022</v>
      </c>
      <c r="AC421">
        <f t="shared" ca="1" si="131"/>
        <v>349342.90812449175</v>
      </c>
      <c r="AD421">
        <f t="shared" ca="1" si="132"/>
        <v>-106858.46578647153</v>
      </c>
      <c r="AF421" s="7">
        <f ca="1">IF(Table2[[#This Row],[Column1]]="men",1,0)</f>
        <v>1</v>
      </c>
      <c r="AG421" s="8">
        <f ca="1">IF(Table2[[#This Row],[Column1]]="women",1,0)</f>
        <v>0</v>
      </c>
      <c r="AH421" s="8"/>
      <c r="AI421" s="8"/>
      <c r="AJ421" s="9"/>
      <c r="AM421" s="7">
        <f ca="1">IF(Table2[[#This Row],[Column4]]="teaching",1,0)</f>
        <v>0</v>
      </c>
      <c r="AN421" s="8">
        <f ca="1">IF(Table2[[#This Row],[Column4]]="health",1,0)</f>
        <v>0</v>
      </c>
      <c r="AO421" s="8">
        <f ca="1">IF(Table2[[#This Row],[Column4]]="agriculture",1,0)</f>
        <v>0</v>
      </c>
      <c r="AP421" s="8">
        <f ca="1">IF(Table2[[#This Row],[Column4]]="IT",1,0)</f>
        <v>1</v>
      </c>
      <c r="AQ421" s="8">
        <f ca="1">IF(Table2[[#This Row],[Column4]]="construction",1,0)</f>
        <v>0</v>
      </c>
      <c r="AR421" s="8">
        <f ca="1">IF(Table2[[#This Row],[Column4]]="General work",1,0)</f>
        <v>0</v>
      </c>
      <c r="AS421" s="9"/>
      <c r="AU421" s="17">
        <f ca="1">Table2[[#This Row],[Column20]]/Table2[[#This Row],[Column8]]</f>
        <v>33157.910319453425</v>
      </c>
      <c r="AW421" s="19">
        <f ca="1">IF(Table2[[#This Row],[Column27]]&gt;$AX$7,1,0)</f>
        <v>1</v>
      </c>
      <c r="AY421" s="21">
        <f ca="1">Table2[[#This Row],[Column19]]/Table2[[#This Row],[Column18]]</f>
        <v>0.93710365984988908</v>
      </c>
      <c r="AZ421" s="7">
        <f t="shared" ca="1" si="125"/>
        <v>0</v>
      </c>
      <c r="BA421" s="8"/>
      <c r="BB421" s="7">
        <f ca="1">IF(Table2[[#This Row],[Column17]]="bihar",Table2[[#This Row],[Column15]],0)</f>
        <v>0</v>
      </c>
      <c r="BC421" s="8">
        <f ca="1">IF(Table2[[#This Row],[Column17]]="UP",Table2[[#This Row],[Column15]],0)</f>
        <v>0</v>
      </c>
      <c r="BD421" s="8">
        <f ca="1">IF(Table2[[#This Row],[Column17]]="maharashtra",Table2[[#This Row],[Column15]],0)</f>
        <v>0</v>
      </c>
      <c r="BE421" s="8">
        <f ca="1">IF(Table2[[#This Row],[Column17]]="telangana",Table2[[#This Row],[Column15]],0)</f>
        <v>0</v>
      </c>
      <c r="BF421" s="8">
        <f ca="1">IF(Table2[[#This Row],[Column17]]="delhi",Table2[[#This Row],[Column15]],0)</f>
        <v>67965</v>
      </c>
      <c r="BG421" s="8">
        <f ca="1">IF(Table2[[#This Row],[Column17]]="goa",Table2[[#This Row],[Column15]],0)</f>
        <v>0</v>
      </c>
      <c r="BH421" s="8">
        <f ca="1">IF(Table2[[#This Row],[Column17]]="kolkata",Table2[[#This Row],[Column15]],0)</f>
        <v>0</v>
      </c>
      <c r="BI421" s="8">
        <f ca="1">IF(Table2[[#This Row],[Column17]]="patna",Table2[[#This Row],[Column15]],0)</f>
        <v>0</v>
      </c>
      <c r="BJ421" s="8">
        <f ca="1">IF(Table2[[#This Row],[Column17]]="simultala",Table2[[#This Row],[Column15]],0)</f>
        <v>0</v>
      </c>
      <c r="BK421" s="8">
        <f ca="1">IF(Table2[[#This Row],[Column17]]="panji",Table2[[#This Row],[Column15]],0)</f>
        <v>0</v>
      </c>
      <c r="BL421" s="8">
        <f ca="1">IF(Table2[[#This Row],[Column17]]="bangalore",Table2[[#This Row],[Column15]],0)</f>
        <v>0</v>
      </c>
      <c r="BM421" s="8">
        <f ca="1">IF(Table2[[#This Row],[Column17]]="florida",Table2[[#This Row],[Column15]],0)</f>
        <v>0</v>
      </c>
      <c r="BN421" s="8">
        <f ca="1">IF(Table2[[#This Row],[Column17]]="valmikinagar",Table2[[#This Row],[Column15]],0)</f>
        <v>0</v>
      </c>
      <c r="BO421" s="9">
        <f ca="1">IF(Table2[[#This Row],[Column17]]="gopalganj",Table2[[#This Row],[Column15]],0)</f>
        <v>0</v>
      </c>
      <c r="BP421" s="7">
        <f ca="1">IF(Table2[[#This Row],[Column4]]="teaching",Table2[[#This Row],[Column15]],0)</f>
        <v>0</v>
      </c>
      <c r="BQ421" s="8">
        <f ca="1">IF(Table2[[#This Row],[Column4]]="health",Table2[[#This Row],[Column15]],0)</f>
        <v>0</v>
      </c>
      <c r="BR421" s="8">
        <f ca="1">IF(Table2[[#This Row],[Column4]]="agriculture",Table2[[#This Row],[Column15]],0)</f>
        <v>0</v>
      </c>
      <c r="BS421" s="8">
        <f ca="1">IF(Table2[[#This Row],[Column4]]="IT",Table2[[#This Row],[Column15]],0)</f>
        <v>67965</v>
      </c>
      <c r="BT421" s="8">
        <f ca="1">IF(Table2[[#This Row],[Column4]]="construction",Table2[[#This Row],[Column15]],0)</f>
        <v>0</v>
      </c>
      <c r="BU421" s="9">
        <f ca="1">IF(Table2[[#This Row],[Column4]]="General work",Table2[[#This Row],[Column15]],0)</f>
        <v>0</v>
      </c>
      <c r="BV421" s="19">
        <f ca="1">IF(Table2[[#This Row],[Column27]]&gt;Table2[[#This Row],[Column15]],1,0)</f>
        <v>1</v>
      </c>
      <c r="CC421" s="19">
        <f ca="1">IF(Table2[[#This Row],[Column28]]&gt;$CD$6,Table2[[#This Row],[Column2]],0)</f>
        <v>0</v>
      </c>
    </row>
    <row r="422" spans="2:81" x14ac:dyDescent="0.35">
      <c r="B422">
        <f t="shared" ca="1" si="115"/>
        <v>1</v>
      </c>
      <c r="C422" t="str">
        <f ca="1">IF(B421=1,"men","women")</f>
        <v>women</v>
      </c>
      <c r="D422">
        <f t="shared" ca="1" si="117"/>
        <v>39</v>
      </c>
      <c r="E422">
        <f t="shared" ca="1" si="118"/>
        <v>2</v>
      </c>
      <c r="F422" t="str">
        <f ca="1">VLOOKUP(E422,$K$4:$L$10,2)</f>
        <v>construction</v>
      </c>
      <c r="G422">
        <f t="shared" ca="1" si="119"/>
        <v>2</v>
      </c>
      <c r="H422" t="str">
        <f ca="1">VLOOKUP(G422,$N$4:$O$9,2)</f>
        <v>college</v>
      </c>
      <c r="I422">
        <f t="shared" ca="1" si="120"/>
        <v>2</v>
      </c>
      <c r="J422">
        <f t="shared" ca="1" si="116"/>
        <v>1</v>
      </c>
      <c r="Q422">
        <f t="shared" ca="1" si="121"/>
        <v>48862</v>
      </c>
      <c r="R422">
        <f t="shared" ca="1" si="122"/>
        <v>12</v>
      </c>
      <c r="S422" t="str">
        <f ca="1">VLOOKUP(R422,$Y$7:$Z$20,2)</f>
        <v>florida</v>
      </c>
      <c r="T422">
        <f t="shared" ca="1" si="126"/>
        <v>195448</v>
      </c>
      <c r="U422">
        <f t="shared" ca="1" si="123"/>
        <v>172768.49658210052</v>
      </c>
      <c r="V422">
        <f t="shared" ca="1" si="127"/>
        <v>32190.228372349222</v>
      </c>
      <c r="W422">
        <f t="shared" ca="1" si="124"/>
        <v>18031</v>
      </c>
      <c r="X422">
        <f t="shared" ca="1" si="128"/>
        <v>2607.941518452923</v>
      </c>
      <c r="AA422">
        <f t="shared" ca="1" si="129"/>
        <v>579.61741480981186</v>
      </c>
      <c r="AB422">
        <f t="shared" ca="1" si="130"/>
        <v>228217.84578715905</v>
      </c>
      <c r="AC422">
        <f t="shared" ca="1" si="131"/>
        <v>193407.43810055344</v>
      </c>
      <c r="AD422">
        <f t="shared" ca="1" si="132"/>
        <v>34810.407686605613</v>
      </c>
      <c r="AF422" s="7">
        <f ca="1">IF(Table2[[#This Row],[Column1]]="men",1,0)</f>
        <v>0</v>
      </c>
      <c r="AG422" s="8">
        <f ca="1">IF(Table2[[#This Row],[Column1]]="women",1,0)</f>
        <v>1</v>
      </c>
      <c r="AH422" s="8"/>
      <c r="AI422" s="8"/>
      <c r="AJ422" s="9"/>
      <c r="AM422" s="7">
        <f ca="1">IF(Table2[[#This Row],[Column4]]="teaching",1,0)</f>
        <v>0</v>
      </c>
      <c r="AN422" s="8">
        <f ca="1">IF(Table2[[#This Row],[Column4]]="health",1,0)</f>
        <v>0</v>
      </c>
      <c r="AO422" s="8">
        <f ca="1">IF(Table2[[#This Row],[Column4]]="agriculture",1,0)</f>
        <v>0</v>
      </c>
      <c r="AP422" s="8">
        <f ca="1">IF(Table2[[#This Row],[Column4]]="IT",1,0)</f>
        <v>0</v>
      </c>
      <c r="AQ422" s="8">
        <f ca="1">IF(Table2[[#This Row],[Column4]]="construction",1,0)</f>
        <v>1</v>
      </c>
      <c r="AR422" s="8">
        <f ca="1">IF(Table2[[#This Row],[Column4]]="General work",1,0)</f>
        <v>0</v>
      </c>
      <c r="AS422" s="9"/>
      <c r="AU422" s="17">
        <f ca="1">Table2[[#This Row],[Column20]]/Table2[[#This Row],[Column8]]</f>
        <v>32190.228372349222</v>
      </c>
      <c r="AW422" s="19">
        <f ca="1">IF(Table2[[#This Row],[Column27]]&gt;$AX$7,1,0)</f>
        <v>1</v>
      </c>
      <c r="AY422" s="21">
        <f ca="1">Table2[[#This Row],[Column19]]/Table2[[#This Row],[Column18]]</f>
        <v>0.88396144540798838</v>
      </c>
      <c r="AZ422" s="7">
        <f t="shared" ca="1" si="125"/>
        <v>0</v>
      </c>
      <c r="BA422" s="8"/>
      <c r="BB422" s="7">
        <f ca="1">IF(Table2[[#This Row],[Column17]]="bihar",Table2[[#This Row],[Column15]],0)</f>
        <v>0</v>
      </c>
      <c r="BC422" s="8">
        <f ca="1">IF(Table2[[#This Row],[Column17]]="UP",Table2[[#This Row],[Column15]],0)</f>
        <v>0</v>
      </c>
      <c r="BD422" s="8">
        <f ca="1">IF(Table2[[#This Row],[Column17]]="maharashtra",Table2[[#This Row],[Column15]],0)</f>
        <v>0</v>
      </c>
      <c r="BE422" s="8">
        <f ca="1">IF(Table2[[#This Row],[Column17]]="telangana",Table2[[#This Row],[Column15]],0)</f>
        <v>0</v>
      </c>
      <c r="BF422" s="8">
        <f ca="1">IF(Table2[[#This Row],[Column17]]="delhi",Table2[[#This Row],[Column15]],0)</f>
        <v>0</v>
      </c>
      <c r="BG422" s="8">
        <f ca="1">IF(Table2[[#This Row],[Column17]]="goa",Table2[[#This Row],[Column15]],0)</f>
        <v>0</v>
      </c>
      <c r="BH422" s="8">
        <f ca="1">IF(Table2[[#This Row],[Column17]]="kolkata",Table2[[#This Row],[Column15]],0)</f>
        <v>0</v>
      </c>
      <c r="BI422" s="8">
        <f ca="1">IF(Table2[[#This Row],[Column17]]="patna",Table2[[#This Row],[Column15]],0)</f>
        <v>0</v>
      </c>
      <c r="BJ422" s="8">
        <f ca="1">IF(Table2[[#This Row],[Column17]]="simultala",Table2[[#This Row],[Column15]],0)</f>
        <v>0</v>
      </c>
      <c r="BK422" s="8">
        <f ca="1">IF(Table2[[#This Row],[Column17]]="panji",Table2[[#This Row],[Column15]],0)</f>
        <v>0</v>
      </c>
      <c r="BL422" s="8">
        <f ca="1">IF(Table2[[#This Row],[Column17]]="bangalore",Table2[[#This Row],[Column15]],0)</f>
        <v>0</v>
      </c>
      <c r="BM422" s="8">
        <f ca="1">IF(Table2[[#This Row],[Column17]]="florida",Table2[[#This Row],[Column15]],0)</f>
        <v>48862</v>
      </c>
      <c r="BN422" s="8">
        <f ca="1">IF(Table2[[#This Row],[Column17]]="valmikinagar",Table2[[#This Row],[Column15]],0)</f>
        <v>0</v>
      </c>
      <c r="BO422" s="9">
        <f ca="1">IF(Table2[[#This Row],[Column17]]="gopalganj",Table2[[#This Row],[Column15]],0)</f>
        <v>0</v>
      </c>
      <c r="BP422" s="7">
        <f ca="1">IF(Table2[[#This Row],[Column4]]="teaching",Table2[[#This Row],[Column15]],0)</f>
        <v>0</v>
      </c>
      <c r="BQ422" s="8">
        <f ca="1">IF(Table2[[#This Row],[Column4]]="health",Table2[[#This Row],[Column15]],0)</f>
        <v>0</v>
      </c>
      <c r="BR422" s="8">
        <f ca="1">IF(Table2[[#This Row],[Column4]]="agriculture",Table2[[#This Row],[Column15]],0)</f>
        <v>0</v>
      </c>
      <c r="BS422" s="8">
        <f ca="1">IF(Table2[[#This Row],[Column4]]="IT",Table2[[#This Row],[Column15]],0)</f>
        <v>0</v>
      </c>
      <c r="BT422" s="8">
        <f ca="1">IF(Table2[[#This Row],[Column4]]="construction",Table2[[#This Row],[Column15]],0)</f>
        <v>48862</v>
      </c>
      <c r="BU422" s="9">
        <f ca="1">IF(Table2[[#This Row],[Column4]]="General work",Table2[[#This Row],[Column15]],0)</f>
        <v>0</v>
      </c>
      <c r="BV422" s="19">
        <f ca="1">IF(Table2[[#This Row],[Column27]]&gt;Table2[[#This Row],[Column15]],1,0)</f>
        <v>1</v>
      </c>
      <c r="CC422" s="19">
        <f ca="1">IF(Table2[[#This Row],[Column28]]&gt;$CD$6,Table2[[#This Row],[Column2]],0)</f>
        <v>39</v>
      </c>
    </row>
    <row r="423" spans="2:81" x14ac:dyDescent="0.35">
      <c r="B423">
        <f t="shared" ca="1" si="115"/>
        <v>1</v>
      </c>
      <c r="C423" t="str">
        <f ca="1">IF(B422=1,"men","women")</f>
        <v>men</v>
      </c>
      <c r="D423">
        <f t="shared" ca="1" si="117"/>
        <v>33</v>
      </c>
      <c r="E423">
        <f t="shared" ca="1" si="118"/>
        <v>5</v>
      </c>
      <c r="F423" t="str">
        <f ca="1">VLOOKUP(E423,$K$4:$L$10,2)</f>
        <v>General work</v>
      </c>
      <c r="G423">
        <f t="shared" ca="1" si="119"/>
        <v>2</v>
      </c>
      <c r="H423" t="str">
        <f ca="1">VLOOKUP(G423,$N$4:$O$9,2)</f>
        <v>college</v>
      </c>
      <c r="I423">
        <f t="shared" ca="1" si="120"/>
        <v>1</v>
      </c>
      <c r="J423">
        <f t="shared" ca="1" si="116"/>
        <v>1</v>
      </c>
      <c r="Q423">
        <f t="shared" ca="1" si="121"/>
        <v>78162</v>
      </c>
      <c r="R423">
        <f t="shared" ca="1" si="122"/>
        <v>14</v>
      </c>
      <c r="S423" t="str">
        <f ca="1">VLOOKUP(R423,$Y$7:$Z$20,2)</f>
        <v>gopalganj</v>
      </c>
      <c r="T423">
        <f t="shared" ca="1" si="126"/>
        <v>234486</v>
      </c>
      <c r="U423">
        <f t="shared" ca="1" si="123"/>
        <v>208295.93165730534</v>
      </c>
      <c r="V423">
        <f t="shared" ca="1" si="127"/>
        <v>18104.843440586803</v>
      </c>
      <c r="W423">
        <f t="shared" ca="1" si="124"/>
        <v>12744</v>
      </c>
      <c r="X423">
        <f t="shared" ca="1" si="128"/>
        <v>127677.29646750116</v>
      </c>
      <c r="AA423">
        <f t="shared" ca="1" si="129"/>
        <v>75773.77511928798</v>
      </c>
      <c r="AB423">
        <f t="shared" ca="1" si="130"/>
        <v>328364.61855987483</v>
      </c>
      <c r="AC423">
        <f t="shared" ca="1" si="131"/>
        <v>348717.22812480648</v>
      </c>
      <c r="AD423">
        <f t="shared" ca="1" si="132"/>
        <v>-20352.609564931656</v>
      </c>
      <c r="AF423" s="7">
        <f ca="1">IF(Table2[[#This Row],[Column1]]="men",1,0)</f>
        <v>1</v>
      </c>
      <c r="AG423" s="8">
        <f ca="1">IF(Table2[[#This Row],[Column1]]="women",1,0)</f>
        <v>0</v>
      </c>
      <c r="AH423" s="8"/>
      <c r="AI423" s="8"/>
      <c r="AJ423" s="9"/>
      <c r="AM423" s="7">
        <f ca="1">IF(Table2[[#This Row],[Column4]]="teaching",1,0)</f>
        <v>0</v>
      </c>
      <c r="AN423" s="8">
        <f ca="1">IF(Table2[[#This Row],[Column4]]="health",1,0)</f>
        <v>0</v>
      </c>
      <c r="AO423" s="8">
        <f ca="1">IF(Table2[[#This Row],[Column4]]="agriculture",1,0)</f>
        <v>0</v>
      </c>
      <c r="AP423" s="8">
        <f ca="1">IF(Table2[[#This Row],[Column4]]="IT",1,0)</f>
        <v>0</v>
      </c>
      <c r="AQ423" s="8">
        <f ca="1">IF(Table2[[#This Row],[Column4]]="construction",1,0)</f>
        <v>0</v>
      </c>
      <c r="AR423" s="8">
        <f ca="1">IF(Table2[[#This Row],[Column4]]="General work",1,0)</f>
        <v>1</v>
      </c>
      <c r="AS423" s="9"/>
      <c r="AU423" s="17">
        <f ca="1">Table2[[#This Row],[Column20]]/Table2[[#This Row],[Column8]]</f>
        <v>18104.843440586803</v>
      </c>
      <c r="AW423" s="19">
        <f ca="1">IF(Table2[[#This Row],[Column27]]&gt;$AX$7,1,0)</f>
        <v>1</v>
      </c>
      <c r="AY423" s="21">
        <f ca="1">Table2[[#This Row],[Column19]]/Table2[[#This Row],[Column18]]</f>
        <v>0.88830860544896217</v>
      </c>
      <c r="AZ423" s="7">
        <f t="shared" ca="1" si="125"/>
        <v>0</v>
      </c>
      <c r="BA423" s="8"/>
      <c r="BB423" s="7">
        <f ca="1">IF(Table2[[#This Row],[Column17]]="bihar",Table2[[#This Row],[Column15]],0)</f>
        <v>0</v>
      </c>
      <c r="BC423" s="8">
        <f ca="1">IF(Table2[[#This Row],[Column17]]="UP",Table2[[#This Row],[Column15]],0)</f>
        <v>0</v>
      </c>
      <c r="BD423" s="8">
        <f ca="1">IF(Table2[[#This Row],[Column17]]="maharashtra",Table2[[#This Row],[Column15]],0)</f>
        <v>0</v>
      </c>
      <c r="BE423" s="8">
        <f ca="1">IF(Table2[[#This Row],[Column17]]="telangana",Table2[[#This Row],[Column15]],0)</f>
        <v>0</v>
      </c>
      <c r="BF423" s="8">
        <f ca="1">IF(Table2[[#This Row],[Column17]]="delhi",Table2[[#This Row],[Column15]],0)</f>
        <v>0</v>
      </c>
      <c r="BG423" s="8">
        <f ca="1">IF(Table2[[#This Row],[Column17]]="goa",Table2[[#This Row],[Column15]],0)</f>
        <v>0</v>
      </c>
      <c r="BH423" s="8">
        <f ca="1">IF(Table2[[#This Row],[Column17]]="kolkata",Table2[[#This Row],[Column15]],0)</f>
        <v>0</v>
      </c>
      <c r="BI423" s="8">
        <f ca="1">IF(Table2[[#This Row],[Column17]]="patna",Table2[[#This Row],[Column15]],0)</f>
        <v>0</v>
      </c>
      <c r="BJ423" s="8">
        <f ca="1">IF(Table2[[#This Row],[Column17]]="simultala",Table2[[#This Row],[Column15]],0)</f>
        <v>0</v>
      </c>
      <c r="BK423" s="8">
        <f ca="1">IF(Table2[[#This Row],[Column17]]="panji",Table2[[#This Row],[Column15]],0)</f>
        <v>0</v>
      </c>
      <c r="BL423" s="8">
        <f ca="1">IF(Table2[[#This Row],[Column17]]="bangalore",Table2[[#This Row],[Column15]],0)</f>
        <v>0</v>
      </c>
      <c r="BM423" s="8">
        <f ca="1">IF(Table2[[#This Row],[Column17]]="florida",Table2[[#This Row],[Column15]],0)</f>
        <v>0</v>
      </c>
      <c r="BN423" s="8">
        <f ca="1">IF(Table2[[#This Row],[Column17]]="valmikinagar",Table2[[#This Row],[Column15]],0)</f>
        <v>0</v>
      </c>
      <c r="BO423" s="9">
        <f ca="1">IF(Table2[[#This Row],[Column17]]="gopalganj",Table2[[#This Row],[Column15]],0)</f>
        <v>78162</v>
      </c>
      <c r="BP423" s="7">
        <f ca="1">IF(Table2[[#This Row],[Column4]]="teaching",Table2[[#This Row],[Column15]],0)</f>
        <v>0</v>
      </c>
      <c r="BQ423" s="8">
        <f ca="1">IF(Table2[[#This Row],[Column4]]="health",Table2[[#This Row],[Column15]],0)</f>
        <v>0</v>
      </c>
      <c r="BR423" s="8">
        <f ca="1">IF(Table2[[#This Row],[Column4]]="agriculture",Table2[[#This Row],[Column15]],0)</f>
        <v>0</v>
      </c>
      <c r="BS423" s="8">
        <f ca="1">IF(Table2[[#This Row],[Column4]]="IT",Table2[[#This Row],[Column15]],0)</f>
        <v>0</v>
      </c>
      <c r="BT423" s="8">
        <f ca="1">IF(Table2[[#This Row],[Column4]]="construction",Table2[[#This Row],[Column15]],0)</f>
        <v>0</v>
      </c>
      <c r="BU423" s="9">
        <f ca="1">IF(Table2[[#This Row],[Column4]]="General work",Table2[[#This Row],[Column15]],0)</f>
        <v>78162</v>
      </c>
      <c r="BV423" s="19">
        <f ca="1">IF(Table2[[#This Row],[Column27]]&gt;Table2[[#This Row],[Column15]],1,0)</f>
        <v>1</v>
      </c>
      <c r="CC423" s="19">
        <f ca="1">IF(Table2[[#This Row],[Column28]]&gt;$CD$6,Table2[[#This Row],[Column2]],0)</f>
        <v>0</v>
      </c>
    </row>
    <row r="424" spans="2:81" x14ac:dyDescent="0.35">
      <c r="B424">
        <f t="shared" ca="1" si="115"/>
        <v>1</v>
      </c>
      <c r="C424" t="str">
        <f ca="1">IF(B423=1,"men","women")</f>
        <v>men</v>
      </c>
      <c r="D424">
        <f t="shared" ca="1" si="117"/>
        <v>33</v>
      </c>
      <c r="E424">
        <f t="shared" ca="1" si="118"/>
        <v>2</v>
      </c>
      <c r="F424" t="str">
        <f ca="1">VLOOKUP(E424,$K$4:$L$10,2)</f>
        <v>construction</v>
      </c>
      <c r="G424">
        <f t="shared" ca="1" si="119"/>
        <v>5</v>
      </c>
      <c r="H424" t="str">
        <f ca="1">VLOOKUP(G424,$N$4:$O$9,2)</f>
        <v>other</v>
      </c>
      <c r="I424">
        <f t="shared" ca="1" si="120"/>
        <v>4</v>
      </c>
      <c r="J424">
        <f t="shared" ca="1" si="116"/>
        <v>3</v>
      </c>
      <c r="Q424">
        <f t="shared" ca="1" si="121"/>
        <v>73205</v>
      </c>
      <c r="R424">
        <f t="shared" ca="1" si="122"/>
        <v>5</v>
      </c>
      <c r="S424" t="str">
        <f ca="1">VLOOKUP(R424,$Y$7:$Z$20,2)</f>
        <v>delhi</v>
      </c>
      <c r="T424">
        <f t="shared" ca="1" si="126"/>
        <v>439230</v>
      </c>
      <c r="U424">
        <f t="shared" ca="1" si="123"/>
        <v>37459.308067293525</v>
      </c>
      <c r="V424">
        <f t="shared" ca="1" si="127"/>
        <v>133736.77383377877</v>
      </c>
      <c r="W424">
        <f t="shared" ca="1" si="124"/>
        <v>124254</v>
      </c>
      <c r="X424">
        <f t="shared" ca="1" si="128"/>
        <v>89291.232464711778</v>
      </c>
      <c r="AA424">
        <f t="shared" ca="1" si="129"/>
        <v>88658.159582985885</v>
      </c>
      <c r="AB424">
        <f t="shared" ca="1" si="130"/>
        <v>661624.93341676472</v>
      </c>
      <c r="AC424">
        <f t="shared" ca="1" si="131"/>
        <v>251004.54053200531</v>
      </c>
      <c r="AD424">
        <f t="shared" ca="1" si="132"/>
        <v>410620.39288475941</v>
      </c>
      <c r="AF424" s="7">
        <f ca="1">IF(Table2[[#This Row],[Column1]]="men",1,0)</f>
        <v>1</v>
      </c>
      <c r="AG424" s="8">
        <f ca="1">IF(Table2[[#This Row],[Column1]]="women",1,0)</f>
        <v>0</v>
      </c>
      <c r="AH424" s="8"/>
      <c r="AI424" s="8"/>
      <c r="AJ424" s="9"/>
      <c r="AM424" s="7">
        <f ca="1">IF(Table2[[#This Row],[Column4]]="teaching",1,0)</f>
        <v>0</v>
      </c>
      <c r="AN424" s="8">
        <f ca="1">IF(Table2[[#This Row],[Column4]]="health",1,0)</f>
        <v>0</v>
      </c>
      <c r="AO424" s="8">
        <f ca="1">IF(Table2[[#This Row],[Column4]]="agriculture",1,0)</f>
        <v>0</v>
      </c>
      <c r="AP424" s="8">
        <f ca="1">IF(Table2[[#This Row],[Column4]]="IT",1,0)</f>
        <v>0</v>
      </c>
      <c r="AQ424" s="8">
        <f ca="1">IF(Table2[[#This Row],[Column4]]="construction",1,0)</f>
        <v>1</v>
      </c>
      <c r="AR424" s="8">
        <f ca="1">IF(Table2[[#This Row],[Column4]]="General work",1,0)</f>
        <v>0</v>
      </c>
      <c r="AS424" s="9"/>
      <c r="AU424" s="17">
        <f ca="1">Table2[[#This Row],[Column20]]/Table2[[#This Row],[Column8]]</f>
        <v>44578.924611259594</v>
      </c>
      <c r="AW424" s="19">
        <f ca="1">IF(Table2[[#This Row],[Column27]]&gt;$AX$7,1,0)</f>
        <v>1</v>
      </c>
      <c r="AY424" s="21">
        <f ca="1">Table2[[#This Row],[Column19]]/Table2[[#This Row],[Column18]]</f>
        <v>8.5284038128756068E-2</v>
      </c>
      <c r="AZ424" s="7">
        <f t="shared" ca="1" si="125"/>
        <v>1</v>
      </c>
      <c r="BA424" s="8"/>
      <c r="BB424" s="7">
        <f ca="1">IF(Table2[[#This Row],[Column17]]="bihar",Table2[[#This Row],[Column15]],0)</f>
        <v>0</v>
      </c>
      <c r="BC424" s="8">
        <f ca="1">IF(Table2[[#This Row],[Column17]]="UP",Table2[[#This Row],[Column15]],0)</f>
        <v>0</v>
      </c>
      <c r="BD424" s="8">
        <f ca="1">IF(Table2[[#This Row],[Column17]]="maharashtra",Table2[[#This Row],[Column15]],0)</f>
        <v>0</v>
      </c>
      <c r="BE424" s="8">
        <f ca="1">IF(Table2[[#This Row],[Column17]]="telangana",Table2[[#This Row],[Column15]],0)</f>
        <v>0</v>
      </c>
      <c r="BF424" s="8">
        <f ca="1">IF(Table2[[#This Row],[Column17]]="delhi",Table2[[#This Row],[Column15]],0)</f>
        <v>73205</v>
      </c>
      <c r="BG424" s="8">
        <f ca="1">IF(Table2[[#This Row],[Column17]]="goa",Table2[[#This Row],[Column15]],0)</f>
        <v>0</v>
      </c>
      <c r="BH424" s="8">
        <f ca="1">IF(Table2[[#This Row],[Column17]]="kolkata",Table2[[#This Row],[Column15]],0)</f>
        <v>0</v>
      </c>
      <c r="BI424" s="8">
        <f ca="1">IF(Table2[[#This Row],[Column17]]="patna",Table2[[#This Row],[Column15]],0)</f>
        <v>0</v>
      </c>
      <c r="BJ424" s="8">
        <f ca="1">IF(Table2[[#This Row],[Column17]]="simultala",Table2[[#This Row],[Column15]],0)</f>
        <v>0</v>
      </c>
      <c r="BK424" s="8">
        <f ca="1">IF(Table2[[#This Row],[Column17]]="panji",Table2[[#This Row],[Column15]],0)</f>
        <v>0</v>
      </c>
      <c r="BL424" s="8">
        <f ca="1">IF(Table2[[#This Row],[Column17]]="bangalore",Table2[[#This Row],[Column15]],0)</f>
        <v>0</v>
      </c>
      <c r="BM424" s="8">
        <f ca="1">IF(Table2[[#This Row],[Column17]]="florida",Table2[[#This Row],[Column15]],0)</f>
        <v>0</v>
      </c>
      <c r="BN424" s="8">
        <f ca="1">IF(Table2[[#This Row],[Column17]]="valmikinagar",Table2[[#This Row],[Column15]],0)</f>
        <v>0</v>
      </c>
      <c r="BO424" s="9">
        <f ca="1">IF(Table2[[#This Row],[Column17]]="gopalganj",Table2[[#This Row],[Column15]],0)</f>
        <v>0</v>
      </c>
      <c r="BP424" s="7">
        <f ca="1">IF(Table2[[#This Row],[Column4]]="teaching",Table2[[#This Row],[Column15]],0)</f>
        <v>0</v>
      </c>
      <c r="BQ424" s="8">
        <f ca="1">IF(Table2[[#This Row],[Column4]]="health",Table2[[#This Row],[Column15]],0)</f>
        <v>0</v>
      </c>
      <c r="BR424" s="8">
        <f ca="1">IF(Table2[[#This Row],[Column4]]="agriculture",Table2[[#This Row],[Column15]],0)</f>
        <v>0</v>
      </c>
      <c r="BS424" s="8">
        <f ca="1">IF(Table2[[#This Row],[Column4]]="IT",Table2[[#This Row],[Column15]],0)</f>
        <v>0</v>
      </c>
      <c r="BT424" s="8">
        <f ca="1">IF(Table2[[#This Row],[Column4]]="construction",Table2[[#This Row],[Column15]],0)</f>
        <v>73205</v>
      </c>
      <c r="BU424" s="9">
        <f ca="1">IF(Table2[[#This Row],[Column4]]="General work",Table2[[#This Row],[Column15]],0)</f>
        <v>0</v>
      </c>
      <c r="BV424" s="19">
        <f ca="1">IF(Table2[[#This Row],[Column27]]&gt;Table2[[#This Row],[Column15]],1,0)</f>
        <v>1</v>
      </c>
      <c r="CC424" s="19">
        <f ca="1">IF(Table2[[#This Row],[Column28]]&gt;$CD$6,Table2[[#This Row],[Column2]],0)</f>
        <v>33</v>
      </c>
    </row>
    <row r="425" spans="2:81" x14ac:dyDescent="0.35">
      <c r="B425">
        <f t="shared" ca="1" si="115"/>
        <v>2</v>
      </c>
      <c r="C425" t="str">
        <f ca="1">IF(B424=1,"men","women")</f>
        <v>men</v>
      </c>
      <c r="D425">
        <f t="shared" ca="1" si="117"/>
        <v>25</v>
      </c>
      <c r="E425">
        <f t="shared" ca="1" si="118"/>
        <v>2</v>
      </c>
      <c r="F425" t="str">
        <f ca="1">VLOOKUP(E425,$K$4:$L$10,2)</f>
        <v>construction</v>
      </c>
      <c r="G425">
        <f t="shared" ca="1" si="119"/>
        <v>3</v>
      </c>
      <c r="H425" t="str">
        <f ca="1">VLOOKUP(G425,$N$4:$O$9,2)</f>
        <v>university</v>
      </c>
      <c r="I425">
        <f t="shared" ca="1" si="120"/>
        <v>1</v>
      </c>
      <c r="J425">
        <f t="shared" ca="1" si="116"/>
        <v>2</v>
      </c>
      <c r="Q425">
        <f t="shared" ca="1" si="121"/>
        <v>87802</v>
      </c>
      <c r="R425">
        <f t="shared" ca="1" si="122"/>
        <v>10</v>
      </c>
      <c r="S425" t="str">
        <f ca="1">VLOOKUP(R425,$Y$7:$Z$20,2)</f>
        <v>panji</v>
      </c>
      <c r="T425">
        <f t="shared" ca="1" si="126"/>
        <v>526812</v>
      </c>
      <c r="U425">
        <f t="shared" ca="1" si="123"/>
        <v>199033.64745376055</v>
      </c>
      <c r="V425">
        <f t="shared" ca="1" si="127"/>
        <v>79431.420216457263</v>
      </c>
      <c r="W425">
        <f t="shared" ca="1" si="124"/>
        <v>23953</v>
      </c>
      <c r="X425">
        <f t="shared" ca="1" si="128"/>
        <v>39795.706966796723</v>
      </c>
      <c r="AA425">
        <f t="shared" ca="1" si="129"/>
        <v>28506.078228828079</v>
      </c>
      <c r="AB425">
        <f t="shared" ca="1" si="130"/>
        <v>634749.49844528525</v>
      </c>
      <c r="AC425">
        <f t="shared" ca="1" si="131"/>
        <v>262782.35442055727</v>
      </c>
      <c r="AD425">
        <f t="shared" ca="1" si="132"/>
        <v>371967.14402472798</v>
      </c>
      <c r="AF425" s="7">
        <f ca="1">IF(Table2[[#This Row],[Column1]]="men",1,0)</f>
        <v>1</v>
      </c>
      <c r="AG425" s="8">
        <f ca="1">IF(Table2[[#This Row],[Column1]]="women",1,0)</f>
        <v>0</v>
      </c>
      <c r="AH425" s="8"/>
      <c r="AI425" s="8"/>
      <c r="AJ425" s="9"/>
      <c r="AM425" s="7">
        <f ca="1">IF(Table2[[#This Row],[Column4]]="teaching",1,0)</f>
        <v>0</v>
      </c>
      <c r="AN425" s="8">
        <f ca="1">IF(Table2[[#This Row],[Column4]]="health",1,0)</f>
        <v>0</v>
      </c>
      <c r="AO425" s="8">
        <f ca="1">IF(Table2[[#This Row],[Column4]]="agriculture",1,0)</f>
        <v>0</v>
      </c>
      <c r="AP425" s="8">
        <f ca="1">IF(Table2[[#This Row],[Column4]]="IT",1,0)</f>
        <v>0</v>
      </c>
      <c r="AQ425" s="8">
        <f ca="1">IF(Table2[[#This Row],[Column4]]="construction",1,0)</f>
        <v>1</v>
      </c>
      <c r="AR425" s="8">
        <f ca="1">IF(Table2[[#This Row],[Column4]]="General work",1,0)</f>
        <v>0</v>
      </c>
      <c r="AS425" s="9"/>
      <c r="AU425" s="17">
        <f ca="1">Table2[[#This Row],[Column20]]/Table2[[#This Row],[Column8]]</f>
        <v>39715.710108228632</v>
      </c>
      <c r="AW425" s="19">
        <f ca="1">IF(Table2[[#This Row],[Column27]]&gt;$AX$7,1,0)</f>
        <v>1</v>
      </c>
      <c r="AY425" s="21">
        <f ca="1">Table2[[#This Row],[Column19]]/Table2[[#This Row],[Column18]]</f>
        <v>0.37780773303144299</v>
      </c>
      <c r="AZ425" s="7">
        <f t="shared" ca="1" si="125"/>
        <v>0</v>
      </c>
      <c r="BA425" s="8"/>
      <c r="BB425" s="7">
        <f ca="1">IF(Table2[[#This Row],[Column17]]="bihar",Table2[[#This Row],[Column15]],0)</f>
        <v>0</v>
      </c>
      <c r="BC425" s="8">
        <f ca="1">IF(Table2[[#This Row],[Column17]]="UP",Table2[[#This Row],[Column15]],0)</f>
        <v>0</v>
      </c>
      <c r="BD425" s="8">
        <f ca="1">IF(Table2[[#This Row],[Column17]]="maharashtra",Table2[[#This Row],[Column15]],0)</f>
        <v>0</v>
      </c>
      <c r="BE425" s="8">
        <f ca="1">IF(Table2[[#This Row],[Column17]]="telangana",Table2[[#This Row],[Column15]],0)</f>
        <v>0</v>
      </c>
      <c r="BF425" s="8">
        <f ca="1">IF(Table2[[#This Row],[Column17]]="delhi",Table2[[#This Row],[Column15]],0)</f>
        <v>0</v>
      </c>
      <c r="BG425" s="8">
        <f ca="1">IF(Table2[[#This Row],[Column17]]="goa",Table2[[#This Row],[Column15]],0)</f>
        <v>0</v>
      </c>
      <c r="BH425" s="8">
        <f ca="1">IF(Table2[[#This Row],[Column17]]="kolkata",Table2[[#This Row],[Column15]],0)</f>
        <v>0</v>
      </c>
      <c r="BI425" s="8">
        <f ca="1">IF(Table2[[#This Row],[Column17]]="patna",Table2[[#This Row],[Column15]],0)</f>
        <v>0</v>
      </c>
      <c r="BJ425" s="8">
        <f ca="1">IF(Table2[[#This Row],[Column17]]="simultala",Table2[[#This Row],[Column15]],0)</f>
        <v>0</v>
      </c>
      <c r="BK425" s="8">
        <f ca="1">IF(Table2[[#This Row],[Column17]]="panji",Table2[[#This Row],[Column15]],0)</f>
        <v>87802</v>
      </c>
      <c r="BL425" s="8">
        <f ca="1">IF(Table2[[#This Row],[Column17]]="bangalore",Table2[[#This Row],[Column15]],0)</f>
        <v>0</v>
      </c>
      <c r="BM425" s="8">
        <f ca="1">IF(Table2[[#This Row],[Column17]]="florida",Table2[[#This Row],[Column15]],0)</f>
        <v>0</v>
      </c>
      <c r="BN425" s="8">
        <f ca="1">IF(Table2[[#This Row],[Column17]]="valmikinagar",Table2[[#This Row],[Column15]],0)</f>
        <v>0</v>
      </c>
      <c r="BO425" s="9">
        <f ca="1">IF(Table2[[#This Row],[Column17]]="gopalganj",Table2[[#This Row],[Column15]],0)</f>
        <v>0</v>
      </c>
      <c r="BP425" s="7">
        <f ca="1">IF(Table2[[#This Row],[Column4]]="teaching",Table2[[#This Row],[Column15]],0)</f>
        <v>0</v>
      </c>
      <c r="BQ425" s="8">
        <f ca="1">IF(Table2[[#This Row],[Column4]]="health",Table2[[#This Row],[Column15]],0)</f>
        <v>0</v>
      </c>
      <c r="BR425" s="8">
        <f ca="1">IF(Table2[[#This Row],[Column4]]="agriculture",Table2[[#This Row],[Column15]],0)</f>
        <v>0</v>
      </c>
      <c r="BS425" s="8">
        <f ca="1">IF(Table2[[#This Row],[Column4]]="IT",Table2[[#This Row],[Column15]],0)</f>
        <v>0</v>
      </c>
      <c r="BT425" s="8">
        <f ca="1">IF(Table2[[#This Row],[Column4]]="construction",Table2[[#This Row],[Column15]],0)</f>
        <v>87802</v>
      </c>
      <c r="BU425" s="9">
        <f ca="1">IF(Table2[[#This Row],[Column4]]="General work",Table2[[#This Row],[Column15]],0)</f>
        <v>0</v>
      </c>
      <c r="BV425" s="19">
        <f ca="1">IF(Table2[[#This Row],[Column27]]&gt;Table2[[#This Row],[Column15]],1,0)</f>
        <v>1</v>
      </c>
      <c r="CC425" s="19">
        <f ca="1">IF(Table2[[#This Row],[Column28]]&gt;$CD$6,Table2[[#This Row],[Column2]],0)</f>
        <v>25</v>
      </c>
    </row>
    <row r="426" spans="2:81" x14ac:dyDescent="0.35">
      <c r="B426">
        <f t="shared" ca="1" si="115"/>
        <v>1</v>
      </c>
      <c r="C426" t="str">
        <f ca="1">IF(B425=1,"men","women")</f>
        <v>women</v>
      </c>
      <c r="D426">
        <f t="shared" ca="1" si="117"/>
        <v>33</v>
      </c>
      <c r="E426">
        <f t="shared" ca="1" si="118"/>
        <v>6</v>
      </c>
      <c r="F426" t="str">
        <f ca="1">VLOOKUP(E426,$K$4:$L$10,2)</f>
        <v>agriculture</v>
      </c>
      <c r="G426">
        <f t="shared" ca="1" si="119"/>
        <v>3</v>
      </c>
      <c r="H426" t="str">
        <f ca="1">VLOOKUP(G426,$N$4:$O$9,2)</f>
        <v>university</v>
      </c>
      <c r="I426">
        <f t="shared" ca="1" si="120"/>
        <v>3</v>
      </c>
      <c r="J426">
        <f t="shared" ca="1" si="116"/>
        <v>2</v>
      </c>
      <c r="Q426">
        <f t="shared" ca="1" si="121"/>
        <v>26739</v>
      </c>
      <c r="R426">
        <f t="shared" ca="1" si="122"/>
        <v>6</v>
      </c>
      <c r="S426" t="str">
        <f ca="1">VLOOKUP(R426,$Y$7:$Z$20,2)</f>
        <v>goa</v>
      </c>
      <c r="T426">
        <f t="shared" ca="1" si="126"/>
        <v>133695</v>
      </c>
      <c r="U426">
        <f t="shared" ca="1" si="123"/>
        <v>5450.9045090395375</v>
      </c>
      <c r="V426">
        <f t="shared" ca="1" si="127"/>
        <v>14963.354532465166</v>
      </c>
      <c r="W426">
        <f t="shared" ca="1" si="124"/>
        <v>13935</v>
      </c>
      <c r="X426">
        <f t="shared" ca="1" si="128"/>
        <v>36345.90355467848</v>
      </c>
      <c r="AA426">
        <f t="shared" ca="1" si="129"/>
        <v>13865.012327665088</v>
      </c>
      <c r="AB426">
        <f t="shared" ca="1" si="130"/>
        <v>162523.36686013025</v>
      </c>
      <c r="AC426">
        <f t="shared" ca="1" si="131"/>
        <v>55731.808063718017</v>
      </c>
      <c r="AD426">
        <f t="shared" ca="1" si="132"/>
        <v>106791.55879641222</v>
      </c>
      <c r="AF426" s="7">
        <f ca="1">IF(Table2[[#This Row],[Column1]]="men",1,0)</f>
        <v>0</v>
      </c>
      <c r="AG426" s="8">
        <f ca="1">IF(Table2[[#This Row],[Column1]]="women",1,0)</f>
        <v>1</v>
      </c>
      <c r="AH426" s="8"/>
      <c r="AI426" s="8"/>
      <c r="AJ426" s="9"/>
      <c r="AM426" s="7">
        <f ca="1">IF(Table2[[#This Row],[Column4]]="teaching",1,0)</f>
        <v>0</v>
      </c>
      <c r="AN426" s="8">
        <f ca="1">IF(Table2[[#This Row],[Column4]]="health",1,0)</f>
        <v>0</v>
      </c>
      <c r="AO426" s="8">
        <f ca="1">IF(Table2[[#This Row],[Column4]]="agriculture",1,0)</f>
        <v>1</v>
      </c>
      <c r="AP426" s="8">
        <f ca="1">IF(Table2[[#This Row],[Column4]]="IT",1,0)</f>
        <v>0</v>
      </c>
      <c r="AQ426" s="8">
        <f ca="1">IF(Table2[[#This Row],[Column4]]="construction",1,0)</f>
        <v>0</v>
      </c>
      <c r="AR426" s="8">
        <f ca="1">IF(Table2[[#This Row],[Column4]]="General work",1,0)</f>
        <v>0</v>
      </c>
      <c r="AS426" s="9"/>
      <c r="AU426" s="17">
        <f ca="1">Table2[[#This Row],[Column20]]/Table2[[#This Row],[Column8]]</f>
        <v>7481.677266232583</v>
      </c>
      <c r="AW426" s="19">
        <f ca="1">IF(Table2[[#This Row],[Column27]]&gt;$AX$7,1,0)</f>
        <v>0</v>
      </c>
      <c r="AY426" s="21">
        <f ca="1">Table2[[#This Row],[Column19]]/Table2[[#This Row],[Column18]]</f>
        <v>4.0771191959606101E-2</v>
      </c>
      <c r="AZ426" s="7">
        <f t="shared" ca="1" si="125"/>
        <v>1</v>
      </c>
      <c r="BA426" s="8"/>
      <c r="BB426" s="7">
        <f ca="1">IF(Table2[[#This Row],[Column17]]="bihar",Table2[[#This Row],[Column15]],0)</f>
        <v>0</v>
      </c>
      <c r="BC426" s="8">
        <f ca="1">IF(Table2[[#This Row],[Column17]]="UP",Table2[[#This Row],[Column15]],0)</f>
        <v>0</v>
      </c>
      <c r="BD426" s="8">
        <f ca="1">IF(Table2[[#This Row],[Column17]]="maharashtra",Table2[[#This Row],[Column15]],0)</f>
        <v>0</v>
      </c>
      <c r="BE426" s="8">
        <f ca="1">IF(Table2[[#This Row],[Column17]]="telangana",Table2[[#This Row],[Column15]],0)</f>
        <v>0</v>
      </c>
      <c r="BF426" s="8">
        <f ca="1">IF(Table2[[#This Row],[Column17]]="delhi",Table2[[#This Row],[Column15]],0)</f>
        <v>0</v>
      </c>
      <c r="BG426" s="8">
        <f ca="1">IF(Table2[[#This Row],[Column17]]="goa",Table2[[#This Row],[Column15]],0)</f>
        <v>26739</v>
      </c>
      <c r="BH426" s="8">
        <f ca="1">IF(Table2[[#This Row],[Column17]]="kolkata",Table2[[#This Row],[Column15]],0)</f>
        <v>0</v>
      </c>
      <c r="BI426" s="8">
        <f ca="1">IF(Table2[[#This Row],[Column17]]="patna",Table2[[#This Row],[Column15]],0)</f>
        <v>0</v>
      </c>
      <c r="BJ426" s="8">
        <f ca="1">IF(Table2[[#This Row],[Column17]]="simultala",Table2[[#This Row],[Column15]],0)</f>
        <v>0</v>
      </c>
      <c r="BK426" s="8">
        <f ca="1">IF(Table2[[#This Row],[Column17]]="panji",Table2[[#This Row],[Column15]],0)</f>
        <v>0</v>
      </c>
      <c r="BL426" s="8">
        <f ca="1">IF(Table2[[#This Row],[Column17]]="bangalore",Table2[[#This Row],[Column15]],0)</f>
        <v>0</v>
      </c>
      <c r="BM426" s="8">
        <f ca="1">IF(Table2[[#This Row],[Column17]]="florida",Table2[[#This Row],[Column15]],0)</f>
        <v>0</v>
      </c>
      <c r="BN426" s="8">
        <f ca="1">IF(Table2[[#This Row],[Column17]]="valmikinagar",Table2[[#This Row],[Column15]],0)</f>
        <v>0</v>
      </c>
      <c r="BO426" s="9">
        <f ca="1">IF(Table2[[#This Row],[Column17]]="gopalganj",Table2[[#This Row],[Column15]],0)</f>
        <v>0</v>
      </c>
      <c r="BP426" s="7">
        <f ca="1">IF(Table2[[#This Row],[Column4]]="teaching",Table2[[#This Row],[Column15]],0)</f>
        <v>0</v>
      </c>
      <c r="BQ426" s="8">
        <f ca="1">IF(Table2[[#This Row],[Column4]]="health",Table2[[#This Row],[Column15]],0)</f>
        <v>0</v>
      </c>
      <c r="BR426" s="8">
        <f ca="1">IF(Table2[[#This Row],[Column4]]="agriculture",Table2[[#This Row],[Column15]],0)</f>
        <v>26739</v>
      </c>
      <c r="BS426" s="8">
        <f ca="1">IF(Table2[[#This Row],[Column4]]="IT",Table2[[#This Row],[Column15]],0)</f>
        <v>0</v>
      </c>
      <c r="BT426" s="8">
        <f ca="1">IF(Table2[[#This Row],[Column4]]="construction",Table2[[#This Row],[Column15]],0)</f>
        <v>0</v>
      </c>
      <c r="BU426" s="9">
        <f ca="1">IF(Table2[[#This Row],[Column4]]="General work",Table2[[#This Row],[Column15]],0)</f>
        <v>0</v>
      </c>
      <c r="BV426" s="19">
        <f ca="1">IF(Table2[[#This Row],[Column27]]&gt;Table2[[#This Row],[Column15]],1,0)</f>
        <v>1</v>
      </c>
      <c r="CC426" s="19">
        <f ca="1">IF(Table2[[#This Row],[Column28]]&gt;$CD$6,Table2[[#This Row],[Column2]],0)</f>
        <v>33</v>
      </c>
    </row>
    <row r="427" spans="2:81" x14ac:dyDescent="0.35">
      <c r="B427">
        <f t="shared" ca="1" si="115"/>
        <v>2</v>
      </c>
      <c r="C427" t="str">
        <f ca="1">IF(B426=1,"men","women")</f>
        <v>men</v>
      </c>
      <c r="D427">
        <f t="shared" ca="1" si="117"/>
        <v>41</v>
      </c>
      <c r="E427">
        <f t="shared" ca="1" si="118"/>
        <v>2</v>
      </c>
      <c r="F427" t="str">
        <f ca="1">VLOOKUP(E427,$K$4:$L$10,2)</f>
        <v>construction</v>
      </c>
      <c r="G427">
        <f t="shared" ca="1" si="119"/>
        <v>3</v>
      </c>
      <c r="H427" t="str">
        <f ca="1">VLOOKUP(G427,$N$4:$O$9,2)</f>
        <v>university</v>
      </c>
      <c r="I427">
        <f t="shared" ca="1" si="120"/>
        <v>0</v>
      </c>
      <c r="J427">
        <f t="shared" ca="1" si="116"/>
        <v>2</v>
      </c>
      <c r="Q427">
        <f t="shared" ca="1" si="121"/>
        <v>52138</v>
      </c>
      <c r="R427">
        <f t="shared" ca="1" si="122"/>
        <v>2</v>
      </c>
      <c r="S427" t="str">
        <f ca="1">VLOOKUP(R427,$Y$7:$Z$20,2)</f>
        <v>up</v>
      </c>
      <c r="T427">
        <f t="shared" ca="1" si="126"/>
        <v>156414</v>
      </c>
      <c r="U427">
        <f t="shared" ca="1" si="123"/>
        <v>70592.886758436027</v>
      </c>
      <c r="V427">
        <f t="shared" ca="1" si="127"/>
        <v>3131.7306639300327</v>
      </c>
      <c r="W427">
        <f t="shared" ca="1" si="124"/>
        <v>365</v>
      </c>
      <c r="X427">
        <f t="shared" ca="1" si="128"/>
        <v>83066.11142549901</v>
      </c>
      <c r="AA427">
        <f t="shared" ca="1" si="129"/>
        <v>35981.461084317743</v>
      </c>
      <c r="AB427">
        <f t="shared" ca="1" si="130"/>
        <v>195527.19174824777</v>
      </c>
      <c r="AC427">
        <f t="shared" ca="1" si="131"/>
        <v>154023.99818393504</v>
      </c>
      <c r="AD427">
        <f t="shared" ca="1" si="132"/>
        <v>41503.193564312736</v>
      </c>
      <c r="AF427" s="7">
        <f ca="1">IF(Table2[[#This Row],[Column1]]="men",1,0)</f>
        <v>1</v>
      </c>
      <c r="AG427" s="8">
        <f ca="1">IF(Table2[[#This Row],[Column1]]="women",1,0)</f>
        <v>0</v>
      </c>
      <c r="AH427" s="8"/>
      <c r="AI427" s="8"/>
      <c r="AJ427" s="9"/>
      <c r="AM427" s="7">
        <f ca="1">IF(Table2[[#This Row],[Column4]]="teaching",1,0)</f>
        <v>0</v>
      </c>
      <c r="AN427" s="8">
        <f ca="1">IF(Table2[[#This Row],[Column4]]="health",1,0)</f>
        <v>0</v>
      </c>
      <c r="AO427" s="8">
        <f ca="1">IF(Table2[[#This Row],[Column4]]="agriculture",1,0)</f>
        <v>0</v>
      </c>
      <c r="AP427" s="8">
        <f ca="1">IF(Table2[[#This Row],[Column4]]="IT",1,0)</f>
        <v>0</v>
      </c>
      <c r="AQ427" s="8">
        <f ca="1">IF(Table2[[#This Row],[Column4]]="construction",1,0)</f>
        <v>1</v>
      </c>
      <c r="AR427" s="8">
        <f ca="1">IF(Table2[[#This Row],[Column4]]="General work",1,0)</f>
        <v>0</v>
      </c>
      <c r="AS427" s="9"/>
      <c r="AU427" s="17">
        <f ca="1">Table2[[#This Row],[Column20]]/Table2[[#This Row],[Column8]]</f>
        <v>1565.8653319650164</v>
      </c>
      <c r="AW427" s="19">
        <f ca="1">IF(Table2[[#This Row],[Column27]]&gt;$AX$7,1,0)</f>
        <v>1</v>
      </c>
      <c r="AY427" s="21">
        <f ca="1">Table2[[#This Row],[Column19]]/Table2[[#This Row],[Column18]]</f>
        <v>0.45132076897487455</v>
      </c>
      <c r="AZ427" s="7">
        <f t="shared" ca="1" si="125"/>
        <v>0</v>
      </c>
      <c r="BA427" s="8"/>
      <c r="BB427" s="7">
        <f ca="1">IF(Table2[[#This Row],[Column17]]="bihar",Table2[[#This Row],[Column15]],0)</f>
        <v>0</v>
      </c>
      <c r="BC427" s="8">
        <f ca="1">IF(Table2[[#This Row],[Column17]]="UP",Table2[[#This Row],[Column15]],0)</f>
        <v>52138</v>
      </c>
      <c r="BD427" s="8">
        <f ca="1">IF(Table2[[#This Row],[Column17]]="maharashtra",Table2[[#This Row],[Column15]],0)</f>
        <v>0</v>
      </c>
      <c r="BE427" s="8">
        <f ca="1">IF(Table2[[#This Row],[Column17]]="telangana",Table2[[#This Row],[Column15]],0)</f>
        <v>0</v>
      </c>
      <c r="BF427" s="8">
        <f ca="1">IF(Table2[[#This Row],[Column17]]="delhi",Table2[[#This Row],[Column15]],0)</f>
        <v>0</v>
      </c>
      <c r="BG427" s="8">
        <f ca="1">IF(Table2[[#This Row],[Column17]]="goa",Table2[[#This Row],[Column15]],0)</f>
        <v>0</v>
      </c>
      <c r="BH427" s="8">
        <f ca="1">IF(Table2[[#This Row],[Column17]]="kolkata",Table2[[#This Row],[Column15]],0)</f>
        <v>0</v>
      </c>
      <c r="BI427" s="8">
        <f ca="1">IF(Table2[[#This Row],[Column17]]="patna",Table2[[#This Row],[Column15]],0)</f>
        <v>0</v>
      </c>
      <c r="BJ427" s="8">
        <f ca="1">IF(Table2[[#This Row],[Column17]]="simultala",Table2[[#This Row],[Column15]],0)</f>
        <v>0</v>
      </c>
      <c r="BK427" s="8">
        <f ca="1">IF(Table2[[#This Row],[Column17]]="panji",Table2[[#This Row],[Column15]],0)</f>
        <v>0</v>
      </c>
      <c r="BL427" s="8">
        <f ca="1">IF(Table2[[#This Row],[Column17]]="bangalore",Table2[[#This Row],[Column15]],0)</f>
        <v>0</v>
      </c>
      <c r="BM427" s="8">
        <f ca="1">IF(Table2[[#This Row],[Column17]]="florida",Table2[[#This Row],[Column15]],0)</f>
        <v>0</v>
      </c>
      <c r="BN427" s="8">
        <f ca="1">IF(Table2[[#This Row],[Column17]]="valmikinagar",Table2[[#This Row],[Column15]],0)</f>
        <v>0</v>
      </c>
      <c r="BO427" s="9">
        <f ca="1">IF(Table2[[#This Row],[Column17]]="gopalganj",Table2[[#This Row],[Column15]],0)</f>
        <v>0</v>
      </c>
      <c r="BP427" s="7">
        <f ca="1">IF(Table2[[#This Row],[Column4]]="teaching",Table2[[#This Row],[Column15]],0)</f>
        <v>0</v>
      </c>
      <c r="BQ427" s="8">
        <f ca="1">IF(Table2[[#This Row],[Column4]]="health",Table2[[#This Row],[Column15]],0)</f>
        <v>0</v>
      </c>
      <c r="BR427" s="8">
        <f ca="1">IF(Table2[[#This Row],[Column4]]="agriculture",Table2[[#This Row],[Column15]],0)</f>
        <v>0</v>
      </c>
      <c r="BS427" s="8">
        <f ca="1">IF(Table2[[#This Row],[Column4]]="IT",Table2[[#This Row],[Column15]],0)</f>
        <v>0</v>
      </c>
      <c r="BT427" s="8">
        <f ca="1">IF(Table2[[#This Row],[Column4]]="construction",Table2[[#This Row],[Column15]],0)</f>
        <v>52138</v>
      </c>
      <c r="BU427" s="9">
        <f ca="1">IF(Table2[[#This Row],[Column4]]="General work",Table2[[#This Row],[Column15]],0)</f>
        <v>0</v>
      </c>
      <c r="BV427" s="19">
        <f ca="1">IF(Table2[[#This Row],[Column27]]&gt;Table2[[#This Row],[Column15]],1,0)</f>
        <v>1</v>
      </c>
      <c r="CC427" s="19">
        <f ca="1">IF(Table2[[#This Row],[Column28]]&gt;$CD$6,Table2[[#This Row],[Column2]],0)</f>
        <v>41</v>
      </c>
    </row>
    <row r="428" spans="2:81" x14ac:dyDescent="0.35">
      <c r="B428">
        <f t="shared" ca="1" si="115"/>
        <v>1</v>
      </c>
      <c r="C428" t="str">
        <f ca="1">IF(B427=1,"men","women")</f>
        <v>women</v>
      </c>
      <c r="D428">
        <f t="shared" ca="1" si="117"/>
        <v>38</v>
      </c>
      <c r="E428">
        <f t="shared" ca="1" si="118"/>
        <v>6</v>
      </c>
      <c r="F428" t="str">
        <f ca="1">VLOOKUP(E428,$K$4:$L$10,2)</f>
        <v>agriculture</v>
      </c>
      <c r="G428">
        <f t="shared" ca="1" si="119"/>
        <v>3</v>
      </c>
      <c r="H428" t="str">
        <f ca="1">VLOOKUP(G428,$N$4:$O$9,2)</f>
        <v>university</v>
      </c>
      <c r="I428">
        <f t="shared" ca="1" si="120"/>
        <v>0</v>
      </c>
      <c r="J428">
        <f t="shared" ca="1" si="116"/>
        <v>3</v>
      </c>
      <c r="Q428">
        <f t="shared" ca="1" si="121"/>
        <v>87105</v>
      </c>
      <c r="R428">
        <f t="shared" ca="1" si="122"/>
        <v>10</v>
      </c>
      <c r="S428" t="str">
        <f ca="1">VLOOKUP(R428,$Y$7:$Z$20,2)</f>
        <v>panji</v>
      </c>
      <c r="T428">
        <f t="shared" ca="1" si="126"/>
        <v>522630</v>
      </c>
      <c r="U428">
        <f t="shared" ca="1" si="123"/>
        <v>91905.2612383253</v>
      </c>
      <c r="V428">
        <f t="shared" ca="1" si="127"/>
        <v>59439.649172651989</v>
      </c>
      <c r="W428">
        <f t="shared" ca="1" si="124"/>
        <v>54277</v>
      </c>
      <c r="X428">
        <f t="shared" ca="1" si="128"/>
        <v>164754.81919432111</v>
      </c>
      <c r="AA428">
        <f t="shared" ca="1" si="129"/>
        <v>86114.552189849041</v>
      </c>
      <c r="AB428">
        <f t="shared" ca="1" si="130"/>
        <v>668184.20136250113</v>
      </c>
      <c r="AC428">
        <f t="shared" ca="1" si="131"/>
        <v>310937.08043264644</v>
      </c>
      <c r="AD428">
        <f t="shared" ca="1" si="132"/>
        <v>357247.12092985469</v>
      </c>
      <c r="AF428" s="7">
        <f ca="1">IF(Table2[[#This Row],[Column1]]="men",1,0)</f>
        <v>0</v>
      </c>
      <c r="AG428" s="8">
        <f ca="1">IF(Table2[[#This Row],[Column1]]="women",1,0)</f>
        <v>1</v>
      </c>
      <c r="AH428" s="8"/>
      <c r="AI428" s="8"/>
      <c r="AJ428" s="9"/>
      <c r="AM428" s="7">
        <f ca="1">IF(Table2[[#This Row],[Column4]]="teaching",1,0)</f>
        <v>0</v>
      </c>
      <c r="AN428" s="8">
        <f ca="1">IF(Table2[[#This Row],[Column4]]="health",1,0)</f>
        <v>0</v>
      </c>
      <c r="AO428" s="8">
        <f ca="1">IF(Table2[[#This Row],[Column4]]="agriculture",1,0)</f>
        <v>1</v>
      </c>
      <c r="AP428" s="8">
        <f ca="1">IF(Table2[[#This Row],[Column4]]="IT",1,0)</f>
        <v>0</v>
      </c>
      <c r="AQ428" s="8">
        <f ca="1">IF(Table2[[#This Row],[Column4]]="construction",1,0)</f>
        <v>0</v>
      </c>
      <c r="AR428" s="8">
        <f ca="1">IF(Table2[[#This Row],[Column4]]="General work",1,0)</f>
        <v>0</v>
      </c>
      <c r="AS428" s="9"/>
      <c r="AU428" s="17">
        <f ca="1">Table2[[#This Row],[Column20]]/Table2[[#This Row],[Column8]]</f>
        <v>19813.216390883998</v>
      </c>
      <c r="AW428" s="19">
        <f ca="1">IF(Table2[[#This Row],[Column27]]&gt;$AX$7,1,0)</f>
        <v>1</v>
      </c>
      <c r="AY428" s="21">
        <f ca="1">Table2[[#This Row],[Column19]]/Table2[[#This Row],[Column18]]</f>
        <v>0.17585148429735242</v>
      </c>
      <c r="AZ428" s="7">
        <f t="shared" ca="1" si="125"/>
        <v>1</v>
      </c>
      <c r="BA428" s="8"/>
      <c r="BB428" s="7">
        <f ca="1">IF(Table2[[#This Row],[Column17]]="bihar",Table2[[#This Row],[Column15]],0)</f>
        <v>0</v>
      </c>
      <c r="BC428" s="8">
        <f ca="1">IF(Table2[[#This Row],[Column17]]="UP",Table2[[#This Row],[Column15]],0)</f>
        <v>0</v>
      </c>
      <c r="BD428" s="8">
        <f ca="1">IF(Table2[[#This Row],[Column17]]="maharashtra",Table2[[#This Row],[Column15]],0)</f>
        <v>0</v>
      </c>
      <c r="BE428" s="8">
        <f ca="1">IF(Table2[[#This Row],[Column17]]="telangana",Table2[[#This Row],[Column15]],0)</f>
        <v>0</v>
      </c>
      <c r="BF428" s="8">
        <f ca="1">IF(Table2[[#This Row],[Column17]]="delhi",Table2[[#This Row],[Column15]],0)</f>
        <v>0</v>
      </c>
      <c r="BG428" s="8">
        <f ca="1">IF(Table2[[#This Row],[Column17]]="goa",Table2[[#This Row],[Column15]],0)</f>
        <v>0</v>
      </c>
      <c r="BH428" s="8">
        <f ca="1">IF(Table2[[#This Row],[Column17]]="kolkata",Table2[[#This Row],[Column15]],0)</f>
        <v>0</v>
      </c>
      <c r="BI428" s="8">
        <f ca="1">IF(Table2[[#This Row],[Column17]]="patna",Table2[[#This Row],[Column15]],0)</f>
        <v>0</v>
      </c>
      <c r="BJ428" s="8">
        <f ca="1">IF(Table2[[#This Row],[Column17]]="simultala",Table2[[#This Row],[Column15]],0)</f>
        <v>0</v>
      </c>
      <c r="BK428" s="8">
        <f ca="1">IF(Table2[[#This Row],[Column17]]="panji",Table2[[#This Row],[Column15]],0)</f>
        <v>87105</v>
      </c>
      <c r="BL428" s="8">
        <f ca="1">IF(Table2[[#This Row],[Column17]]="bangalore",Table2[[#This Row],[Column15]],0)</f>
        <v>0</v>
      </c>
      <c r="BM428" s="8">
        <f ca="1">IF(Table2[[#This Row],[Column17]]="florida",Table2[[#This Row],[Column15]],0)</f>
        <v>0</v>
      </c>
      <c r="BN428" s="8">
        <f ca="1">IF(Table2[[#This Row],[Column17]]="valmikinagar",Table2[[#This Row],[Column15]],0)</f>
        <v>0</v>
      </c>
      <c r="BO428" s="9">
        <f ca="1">IF(Table2[[#This Row],[Column17]]="gopalganj",Table2[[#This Row],[Column15]],0)</f>
        <v>0</v>
      </c>
      <c r="BP428" s="7">
        <f ca="1">IF(Table2[[#This Row],[Column4]]="teaching",Table2[[#This Row],[Column15]],0)</f>
        <v>0</v>
      </c>
      <c r="BQ428" s="8">
        <f ca="1">IF(Table2[[#This Row],[Column4]]="health",Table2[[#This Row],[Column15]],0)</f>
        <v>0</v>
      </c>
      <c r="BR428" s="8">
        <f ca="1">IF(Table2[[#This Row],[Column4]]="agriculture",Table2[[#This Row],[Column15]],0)</f>
        <v>87105</v>
      </c>
      <c r="BS428" s="8">
        <f ca="1">IF(Table2[[#This Row],[Column4]]="IT",Table2[[#This Row],[Column15]],0)</f>
        <v>0</v>
      </c>
      <c r="BT428" s="8">
        <f ca="1">IF(Table2[[#This Row],[Column4]]="construction",Table2[[#This Row],[Column15]],0)</f>
        <v>0</v>
      </c>
      <c r="BU428" s="9">
        <f ca="1">IF(Table2[[#This Row],[Column4]]="General work",Table2[[#This Row],[Column15]],0)</f>
        <v>0</v>
      </c>
      <c r="BV428" s="19">
        <f ca="1">IF(Table2[[#This Row],[Column27]]&gt;Table2[[#This Row],[Column15]],1,0)</f>
        <v>1</v>
      </c>
      <c r="CC428" s="19">
        <f ca="1">IF(Table2[[#This Row],[Column28]]&gt;$CD$6,Table2[[#This Row],[Column2]],0)</f>
        <v>38</v>
      </c>
    </row>
    <row r="429" spans="2:81" x14ac:dyDescent="0.35">
      <c r="B429">
        <f t="shared" ca="1" si="115"/>
        <v>2</v>
      </c>
      <c r="C429" t="str">
        <f ca="1">IF(B428=1,"men","women")</f>
        <v>men</v>
      </c>
      <c r="D429">
        <f t="shared" ca="1" si="117"/>
        <v>44</v>
      </c>
      <c r="E429">
        <f t="shared" ca="1" si="118"/>
        <v>4</v>
      </c>
      <c r="F429" t="str">
        <f ca="1">VLOOKUP(E429,$K$4:$L$10,2)</f>
        <v>IT</v>
      </c>
      <c r="G429">
        <f t="shared" ca="1" si="119"/>
        <v>4</v>
      </c>
      <c r="H429" t="str">
        <f ca="1">VLOOKUP(G429,$N$4:$O$9,2)</f>
        <v>technical</v>
      </c>
      <c r="I429">
        <f t="shared" ca="1" si="120"/>
        <v>1</v>
      </c>
      <c r="J429">
        <f t="shared" ca="1" si="116"/>
        <v>3</v>
      </c>
      <c r="Q429">
        <f t="shared" ca="1" si="121"/>
        <v>59363</v>
      </c>
      <c r="R429">
        <f t="shared" ca="1" si="122"/>
        <v>2</v>
      </c>
      <c r="S429" t="str">
        <f ca="1">VLOOKUP(R429,$Y$7:$Z$20,2)</f>
        <v>up</v>
      </c>
      <c r="T429">
        <f t="shared" ca="1" si="126"/>
        <v>178089</v>
      </c>
      <c r="U429">
        <f t="shared" ca="1" si="123"/>
        <v>167570.10082838676</v>
      </c>
      <c r="V429">
        <f t="shared" ca="1" si="127"/>
        <v>27820.651383098037</v>
      </c>
      <c r="W429">
        <f t="shared" ca="1" si="124"/>
        <v>3157</v>
      </c>
      <c r="X429">
        <f t="shared" ca="1" si="128"/>
        <v>105162.20725675038</v>
      </c>
      <c r="AA429">
        <f t="shared" ca="1" si="129"/>
        <v>18103.239939208415</v>
      </c>
      <c r="AB429">
        <f t="shared" ca="1" si="130"/>
        <v>224012.89132230644</v>
      </c>
      <c r="AC429">
        <f t="shared" ca="1" si="131"/>
        <v>275889.30808513716</v>
      </c>
      <c r="AD429">
        <f t="shared" ca="1" si="132"/>
        <v>-51876.416762830719</v>
      </c>
      <c r="AF429" s="7">
        <f ca="1">IF(Table2[[#This Row],[Column1]]="men",1,0)</f>
        <v>1</v>
      </c>
      <c r="AG429" s="8">
        <f ca="1">IF(Table2[[#This Row],[Column1]]="women",1,0)</f>
        <v>0</v>
      </c>
      <c r="AH429" s="8"/>
      <c r="AI429" s="8"/>
      <c r="AJ429" s="9"/>
      <c r="AM429" s="7">
        <f ca="1">IF(Table2[[#This Row],[Column4]]="teaching",1,0)</f>
        <v>0</v>
      </c>
      <c r="AN429" s="8">
        <f ca="1">IF(Table2[[#This Row],[Column4]]="health",1,0)</f>
        <v>0</v>
      </c>
      <c r="AO429" s="8">
        <f ca="1">IF(Table2[[#This Row],[Column4]]="agriculture",1,0)</f>
        <v>0</v>
      </c>
      <c r="AP429" s="8">
        <f ca="1">IF(Table2[[#This Row],[Column4]]="IT",1,0)</f>
        <v>1</v>
      </c>
      <c r="AQ429" s="8">
        <f ca="1">IF(Table2[[#This Row],[Column4]]="construction",1,0)</f>
        <v>0</v>
      </c>
      <c r="AR429" s="8">
        <f ca="1">IF(Table2[[#This Row],[Column4]]="General work",1,0)</f>
        <v>0</v>
      </c>
      <c r="AS429" s="9"/>
      <c r="AU429" s="17">
        <f ca="1">Table2[[#This Row],[Column20]]/Table2[[#This Row],[Column8]]</f>
        <v>9273.5504610326789</v>
      </c>
      <c r="AW429" s="19">
        <f ca="1">IF(Table2[[#This Row],[Column27]]&gt;$AX$7,1,0)</f>
        <v>1</v>
      </c>
      <c r="AY429" s="21">
        <f ca="1">Table2[[#This Row],[Column19]]/Table2[[#This Row],[Column18]]</f>
        <v>0.94093459353686504</v>
      </c>
      <c r="AZ429" s="7">
        <f t="shared" ca="1" si="125"/>
        <v>0</v>
      </c>
      <c r="BA429" s="8"/>
      <c r="BB429" s="7">
        <f ca="1">IF(Table2[[#This Row],[Column17]]="bihar",Table2[[#This Row],[Column15]],0)</f>
        <v>0</v>
      </c>
      <c r="BC429" s="8">
        <f ca="1">IF(Table2[[#This Row],[Column17]]="UP",Table2[[#This Row],[Column15]],0)</f>
        <v>59363</v>
      </c>
      <c r="BD429" s="8">
        <f ca="1">IF(Table2[[#This Row],[Column17]]="maharashtra",Table2[[#This Row],[Column15]],0)</f>
        <v>0</v>
      </c>
      <c r="BE429" s="8">
        <f ca="1">IF(Table2[[#This Row],[Column17]]="telangana",Table2[[#This Row],[Column15]],0)</f>
        <v>0</v>
      </c>
      <c r="BF429" s="8">
        <f ca="1">IF(Table2[[#This Row],[Column17]]="delhi",Table2[[#This Row],[Column15]],0)</f>
        <v>0</v>
      </c>
      <c r="BG429" s="8">
        <f ca="1">IF(Table2[[#This Row],[Column17]]="goa",Table2[[#This Row],[Column15]],0)</f>
        <v>0</v>
      </c>
      <c r="BH429" s="8">
        <f ca="1">IF(Table2[[#This Row],[Column17]]="kolkata",Table2[[#This Row],[Column15]],0)</f>
        <v>0</v>
      </c>
      <c r="BI429" s="8">
        <f ca="1">IF(Table2[[#This Row],[Column17]]="patna",Table2[[#This Row],[Column15]],0)</f>
        <v>0</v>
      </c>
      <c r="BJ429" s="8">
        <f ca="1">IF(Table2[[#This Row],[Column17]]="simultala",Table2[[#This Row],[Column15]],0)</f>
        <v>0</v>
      </c>
      <c r="BK429" s="8">
        <f ca="1">IF(Table2[[#This Row],[Column17]]="panji",Table2[[#This Row],[Column15]],0)</f>
        <v>0</v>
      </c>
      <c r="BL429" s="8">
        <f ca="1">IF(Table2[[#This Row],[Column17]]="bangalore",Table2[[#This Row],[Column15]],0)</f>
        <v>0</v>
      </c>
      <c r="BM429" s="8">
        <f ca="1">IF(Table2[[#This Row],[Column17]]="florida",Table2[[#This Row],[Column15]],0)</f>
        <v>0</v>
      </c>
      <c r="BN429" s="8">
        <f ca="1">IF(Table2[[#This Row],[Column17]]="valmikinagar",Table2[[#This Row],[Column15]],0)</f>
        <v>0</v>
      </c>
      <c r="BO429" s="9">
        <f ca="1">IF(Table2[[#This Row],[Column17]]="gopalganj",Table2[[#This Row],[Column15]],0)</f>
        <v>0</v>
      </c>
      <c r="BP429" s="7">
        <f ca="1">IF(Table2[[#This Row],[Column4]]="teaching",Table2[[#This Row],[Column15]],0)</f>
        <v>0</v>
      </c>
      <c r="BQ429" s="8">
        <f ca="1">IF(Table2[[#This Row],[Column4]]="health",Table2[[#This Row],[Column15]],0)</f>
        <v>0</v>
      </c>
      <c r="BR429" s="8">
        <f ca="1">IF(Table2[[#This Row],[Column4]]="agriculture",Table2[[#This Row],[Column15]],0)</f>
        <v>0</v>
      </c>
      <c r="BS429" s="8">
        <f ca="1">IF(Table2[[#This Row],[Column4]]="IT",Table2[[#This Row],[Column15]],0)</f>
        <v>59363</v>
      </c>
      <c r="BT429" s="8">
        <f ca="1">IF(Table2[[#This Row],[Column4]]="construction",Table2[[#This Row],[Column15]],0)</f>
        <v>0</v>
      </c>
      <c r="BU429" s="9">
        <f ca="1">IF(Table2[[#This Row],[Column4]]="General work",Table2[[#This Row],[Column15]],0)</f>
        <v>0</v>
      </c>
      <c r="BV429" s="19">
        <f ca="1">IF(Table2[[#This Row],[Column27]]&gt;Table2[[#This Row],[Column15]],1,0)</f>
        <v>1</v>
      </c>
      <c r="CC429" s="19">
        <f ca="1">IF(Table2[[#This Row],[Column28]]&gt;$CD$6,Table2[[#This Row],[Column2]],0)</f>
        <v>0</v>
      </c>
    </row>
    <row r="430" spans="2:81" x14ac:dyDescent="0.35">
      <c r="B430">
        <f t="shared" ca="1" si="115"/>
        <v>2</v>
      </c>
      <c r="C430" t="str">
        <f ca="1">IF(B429=1,"men","women")</f>
        <v>women</v>
      </c>
      <c r="D430">
        <f t="shared" ca="1" si="117"/>
        <v>41</v>
      </c>
      <c r="E430">
        <f t="shared" ca="1" si="118"/>
        <v>2</v>
      </c>
      <c r="F430" t="str">
        <f ca="1">VLOOKUP(E430,$K$4:$L$10,2)</f>
        <v>construction</v>
      </c>
      <c r="G430">
        <f t="shared" ca="1" si="119"/>
        <v>3</v>
      </c>
      <c r="H430" t="str">
        <f ca="1">VLOOKUP(G430,$N$4:$O$9,2)</f>
        <v>university</v>
      </c>
      <c r="I430">
        <f t="shared" ca="1" si="120"/>
        <v>4</v>
      </c>
      <c r="J430">
        <f t="shared" ca="1" si="116"/>
        <v>1</v>
      </c>
      <c r="Q430">
        <f t="shared" ca="1" si="121"/>
        <v>56041</v>
      </c>
      <c r="R430">
        <f t="shared" ca="1" si="122"/>
        <v>12</v>
      </c>
      <c r="S430" t="str">
        <f ca="1">VLOOKUP(R430,$Y$7:$Z$20,2)</f>
        <v>florida</v>
      </c>
      <c r="T430">
        <f t="shared" ca="1" si="126"/>
        <v>224164</v>
      </c>
      <c r="U430">
        <f t="shared" ca="1" si="123"/>
        <v>125263.96157500839</v>
      </c>
      <c r="V430">
        <f t="shared" ca="1" si="127"/>
        <v>29318.243659142878</v>
      </c>
      <c r="W430">
        <f t="shared" ca="1" si="124"/>
        <v>1502</v>
      </c>
      <c r="X430">
        <f t="shared" ca="1" si="128"/>
        <v>27120.971437088851</v>
      </c>
      <c r="AA430">
        <f t="shared" ca="1" si="129"/>
        <v>9127.6895868153024</v>
      </c>
      <c r="AB430">
        <f t="shared" ca="1" si="130"/>
        <v>262609.93324595818</v>
      </c>
      <c r="AC430">
        <f t="shared" ca="1" si="131"/>
        <v>153886.93301209723</v>
      </c>
      <c r="AD430">
        <f t="shared" ca="1" si="132"/>
        <v>108723.00023386095</v>
      </c>
      <c r="AF430" s="7">
        <f ca="1">IF(Table2[[#This Row],[Column1]]="men",1,0)</f>
        <v>0</v>
      </c>
      <c r="AG430" s="8">
        <f ca="1">IF(Table2[[#This Row],[Column1]]="women",1,0)</f>
        <v>1</v>
      </c>
      <c r="AH430" s="8"/>
      <c r="AI430" s="8"/>
      <c r="AJ430" s="9"/>
      <c r="AM430" s="7">
        <f ca="1">IF(Table2[[#This Row],[Column4]]="teaching",1,0)</f>
        <v>0</v>
      </c>
      <c r="AN430" s="8">
        <f ca="1">IF(Table2[[#This Row],[Column4]]="health",1,0)</f>
        <v>0</v>
      </c>
      <c r="AO430" s="8">
        <f ca="1">IF(Table2[[#This Row],[Column4]]="agriculture",1,0)</f>
        <v>0</v>
      </c>
      <c r="AP430" s="8">
        <f ca="1">IF(Table2[[#This Row],[Column4]]="IT",1,0)</f>
        <v>0</v>
      </c>
      <c r="AQ430" s="8">
        <f ca="1">IF(Table2[[#This Row],[Column4]]="construction",1,0)</f>
        <v>1</v>
      </c>
      <c r="AR430" s="8">
        <f ca="1">IF(Table2[[#This Row],[Column4]]="General work",1,0)</f>
        <v>0</v>
      </c>
      <c r="AS430" s="9"/>
      <c r="AU430" s="17">
        <f ca="1">Table2[[#This Row],[Column20]]/Table2[[#This Row],[Column8]]</f>
        <v>29318.243659142878</v>
      </c>
      <c r="AW430" s="19">
        <f ca="1">IF(Table2[[#This Row],[Column27]]&gt;$AX$7,1,0)</f>
        <v>1</v>
      </c>
      <c r="AY430" s="21">
        <f ca="1">Table2[[#This Row],[Column19]]/Table2[[#This Row],[Column18]]</f>
        <v>0.55880498909284448</v>
      </c>
      <c r="AZ430" s="7">
        <f t="shared" ca="1" si="125"/>
        <v>0</v>
      </c>
      <c r="BA430" s="8"/>
      <c r="BB430" s="7">
        <f ca="1">IF(Table2[[#This Row],[Column17]]="bihar",Table2[[#This Row],[Column15]],0)</f>
        <v>0</v>
      </c>
      <c r="BC430" s="8">
        <f ca="1">IF(Table2[[#This Row],[Column17]]="UP",Table2[[#This Row],[Column15]],0)</f>
        <v>0</v>
      </c>
      <c r="BD430" s="8">
        <f ca="1">IF(Table2[[#This Row],[Column17]]="maharashtra",Table2[[#This Row],[Column15]],0)</f>
        <v>0</v>
      </c>
      <c r="BE430" s="8">
        <f ca="1">IF(Table2[[#This Row],[Column17]]="telangana",Table2[[#This Row],[Column15]],0)</f>
        <v>0</v>
      </c>
      <c r="BF430" s="8">
        <f ca="1">IF(Table2[[#This Row],[Column17]]="delhi",Table2[[#This Row],[Column15]],0)</f>
        <v>0</v>
      </c>
      <c r="BG430" s="8">
        <f ca="1">IF(Table2[[#This Row],[Column17]]="goa",Table2[[#This Row],[Column15]],0)</f>
        <v>0</v>
      </c>
      <c r="BH430" s="8">
        <f ca="1">IF(Table2[[#This Row],[Column17]]="kolkata",Table2[[#This Row],[Column15]],0)</f>
        <v>0</v>
      </c>
      <c r="BI430" s="8">
        <f ca="1">IF(Table2[[#This Row],[Column17]]="patna",Table2[[#This Row],[Column15]],0)</f>
        <v>0</v>
      </c>
      <c r="BJ430" s="8">
        <f ca="1">IF(Table2[[#This Row],[Column17]]="simultala",Table2[[#This Row],[Column15]],0)</f>
        <v>0</v>
      </c>
      <c r="BK430" s="8">
        <f ca="1">IF(Table2[[#This Row],[Column17]]="panji",Table2[[#This Row],[Column15]],0)</f>
        <v>0</v>
      </c>
      <c r="BL430" s="8">
        <f ca="1">IF(Table2[[#This Row],[Column17]]="bangalore",Table2[[#This Row],[Column15]],0)</f>
        <v>0</v>
      </c>
      <c r="BM430" s="8">
        <f ca="1">IF(Table2[[#This Row],[Column17]]="florida",Table2[[#This Row],[Column15]],0)</f>
        <v>56041</v>
      </c>
      <c r="BN430" s="8">
        <f ca="1">IF(Table2[[#This Row],[Column17]]="valmikinagar",Table2[[#This Row],[Column15]],0)</f>
        <v>0</v>
      </c>
      <c r="BO430" s="9">
        <f ca="1">IF(Table2[[#This Row],[Column17]]="gopalganj",Table2[[#This Row],[Column15]],0)</f>
        <v>0</v>
      </c>
      <c r="BP430" s="7">
        <f ca="1">IF(Table2[[#This Row],[Column4]]="teaching",Table2[[#This Row],[Column15]],0)</f>
        <v>0</v>
      </c>
      <c r="BQ430" s="8">
        <f ca="1">IF(Table2[[#This Row],[Column4]]="health",Table2[[#This Row],[Column15]],0)</f>
        <v>0</v>
      </c>
      <c r="BR430" s="8">
        <f ca="1">IF(Table2[[#This Row],[Column4]]="agriculture",Table2[[#This Row],[Column15]],0)</f>
        <v>0</v>
      </c>
      <c r="BS430" s="8">
        <f ca="1">IF(Table2[[#This Row],[Column4]]="IT",Table2[[#This Row],[Column15]],0)</f>
        <v>0</v>
      </c>
      <c r="BT430" s="8">
        <f ca="1">IF(Table2[[#This Row],[Column4]]="construction",Table2[[#This Row],[Column15]],0)</f>
        <v>56041</v>
      </c>
      <c r="BU430" s="9">
        <f ca="1">IF(Table2[[#This Row],[Column4]]="General work",Table2[[#This Row],[Column15]],0)</f>
        <v>0</v>
      </c>
      <c r="BV430" s="19">
        <f ca="1">IF(Table2[[#This Row],[Column27]]&gt;Table2[[#This Row],[Column15]],1,0)</f>
        <v>1</v>
      </c>
      <c r="CC430" s="19">
        <f ca="1">IF(Table2[[#This Row],[Column28]]&gt;$CD$6,Table2[[#This Row],[Column2]],0)</f>
        <v>41</v>
      </c>
    </row>
    <row r="431" spans="2:81" x14ac:dyDescent="0.35">
      <c r="B431">
        <f t="shared" ca="1" si="115"/>
        <v>1</v>
      </c>
      <c r="C431" t="str">
        <f ca="1">IF(B430=1,"men","women")</f>
        <v>women</v>
      </c>
      <c r="D431">
        <f t="shared" ca="1" si="117"/>
        <v>30</v>
      </c>
      <c r="E431">
        <f t="shared" ca="1" si="118"/>
        <v>3</v>
      </c>
      <c r="F431" t="str">
        <f ca="1">VLOOKUP(E431,$K$4:$L$10,2)</f>
        <v>teaching</v>
      </c>
      <c r="G431">
        <f t="shared" ca="1" si="119"/>
        <v>1</v>
      </c>
      <c r="H431" t="str">
        <f ca="1">VLOOKUP(G431,$N$4:$O$9,2)</f>
        <v>high school</v>
      </c>
      <c r="I431">
        <f t="shared" ca="1" si="120"/>
        <v>3</v>
      </c>
      <c r="J431">
        <f t="shared" ca="1" si="116"/>
        <v>1</v>
      </c>
      <c r="Q431">
        <f t="shared" ca="1" si="121"/>
        <v>77155</v>
      </c>
      <c r="R431">
        <f t="shared" ca="1" si="122"/>
        <v>2</v>
      </c>
      <c r="S431" t="str">
        <f ca="1">VLOOKUP(R431,$Y$7:$Z$20,2)</f>
        <v>up</v>
      </c>
      <c r="T431">
        <f t="shared" ca="1" si="126"/>
        <v>231465</v>
      </c>
      <c r="U431">
        <f t="shared" ca="1" si="123"/>
        <v>96451.811268518941</v>
      </c>
      <c r="V431">
        <f t="shared" ca="1" si="127"/>
        <v>73478.297096593815</v>
      </c>
      <c r="W431">
        <f t="shared" ca="1" si="124"/>
        <v>57415</v>
      </c>
      <c r="X431">
        <f t="shared" ca="1" si="128"/>
        <v>93192.773625796646</v>
      </c>
      <c r="AA431">
        <f t="shared" ca="1" si="129"/>
        <v>51774.150144159285</v>
      </c>
      <c r="AB431">
        <f t="shared" ca="1" si="130"/>
        <v>356717.4472407531</v>
      </c>
      <c r="AC431">
        <f t="shared" ca="1" si="131"/>
        <v>247059.58489431557</v>
      </c>
      <c r="AD431">
        <f t="shared" ca="1" si="132"/>
        <v>109657.86234643753</v>
      </c>
      <c r="AF431" s="7">
        <f ca="1">IF(Table2[[#This Row],[Column1]]="men",1,0)</f>
        <v>0</v>
      </c>
      <c r="AG431" s="8">
        <f ca="1">IF(Table2[[#This Row],[Column1]]="women",1,0)</f>
        <v>1</v>
      </c>
      <c r="AH431" s="8"/>
      <c r="AI431" s="8"/>
      <c r="AJ431" s="9"/>
      <c r="AM431" s="7">
        <f ca="1">IF(Table2[[#This Row],[Column4]]="teaching",1,0)</f>
        <v>1</v>
      </c>
      <c r="AN431" s="8">
        <f ca="1">IF(Table2[[#This Row],[Column4]]="health",1,0)</f>
        <v>0</v>
      </c>
      <c r="AO431" s="8">
        <f ca="1">IF(Table2[[#This Row],[Column4]]="agriculture",1,0)</f>
        <v>0</v>
      </c>
      <c r="AP431" s="8">
        <f ca="1">IF(Table2[[#This Row],[Column4]]="IT",1,0)</f>
        <v>0</v>
      </c>
      <c r="AQ431" s="8">
        <f ca="1">IF(Table2[[#This Row],[Column4]]="construction",1,0)</f>
        <v>0</v>
      </c>
      <c r="AR431" s="8">
        <f ca="1">IF(Table2[[#This Row],[Column4]]="General work",1,0)</f>
        <v>0</v>
      </c>
      <c r="AS431" s="9"/>
      <c r="AU431" s="17">
        <f ca="1">Table2[[#This Row],[Column20]]/Table2[[#This Row],[Column8]]</f>
        <v>73478.297096593815</v>
      </c>
      <c r="AW431" s="19">
        <f ca="1">IF(Table2[[#This Row],[Column27]]&gt;$AX$7,1,0)</f>
        <v>1</v>
      </c>
      <c r="AY431" s="21">
        <f ca="1">Table2[[#This Row],[Column19]]/Table2[[#This Row],[Column18]]</f>
        <v>0.41670149382636223</v>
      </c>
      <c r="AZ431" s="7">
        <f t="shared" ca="1" si="125"/>
        <v>0</v>
      </c>
      <c r="BA431" s="8"/>
      <c r="BB431" s="7">
        <f ca="1">IF(Table2[[#This Row],[Column17]]="bihar",Table2[[#This Row],[Column15]],0)</f>
        <v>0</v>
      </c>
      <c r="BC431" s="8">
        <f ca="1">IF(Table2[[#This Row],[Column17]]="UP",Table2[[#This Row],[Column15]],0)</f>
        <v>77155</v>
      </c>
      <c r="BD431" s="8">
        <f ca="1">IF(Table2[[#This Row],[Column17]]="maharashtra",Table2[[#This Row],[Column15]],0)</f>
        <v>0</v>
      </c>
      <c r="BE431" s="8">
        <f ca="1">IF(Table2[[#This Row],[Column17]]="telangana",Table2[[#This Row],[Column15]],0)</f>
        <v>0</v>
      </c>
      <c r="BF431" s="8">
        <f ca="1">IF(Table2[[#This Row],[Column17]]="delhi",Table2[[#This Row],[Column15]],0)</f>
        <v>0</v>
      </c>
      <c r="BG431" s="8">
        <f ca="1">IF(Table2[[#This Row],[Column17]]="goa",Table2[[#This Row],[Column15]],0)</f>
        <v>0</v>
      </c>
      <c r="BH431" s="8">
        <f ca="1">IF(Table2[[#This Row],[Column17]]="kolkata",Table2[[#This Row],[Column15]],0)</f>
        <v>0</v>
      </c>
      <c r="BI431" s="8">
        <f ca="1">IF(Table2[[#This Row],[Column17]]="patna",Table2[[#This Row],[Column15]],0)</f>
        <v>0</v>
      </c>
      <c r="BJ431" s="8">
        <f ca="1">IF(Table2[[#This Row],[Column17]]="simultala",Table2[[#This Row],[Column15]],0)</f>
        <v>0</v>
      </c>
      <c r="BK431" s="8">
        <f ca="1">IF(Table2[[#This Row],[Column17]]="panji",Table2[[#This Row],[Column15]],0)</f>
        <v>0</v>
      </c>
      <c r="BL431" s="8">
        <f ca="1">IF(Table2[[#This Row],[Column17]]="bangalore",Table2[[#This Row],[Column15]],0)</f>
        <v>0</v>
      </c>
      <c r="BM431" s="8">
        <f ca="1">IF(Table2[[#This Row],[Column17]]="florida",Table2[[#This Row],[Column15]],0)</f>
        <v>0</v>
      </c>
      <c r="BN431" s="8">
        <f ca="1">IF(Table2[[#This Row],[Column17]]="valmikinagar",Table2[[#This Row],[Column15]],0)</f>
        <v>0</v>
      </c>
      <c r="BO431" s="9">
        <f ca="1">IF(Table2[[#This Row],[Column17]]="gopalganj",Table2[[#This Row],[Column15]],0)</f>
        <v>0</v>
      </c>
      <c r="BP431" s="7">
        <f ca="1">IF(Table2[[#This Row],[Column4]]="teaching",Table2[[#This Row],[Column15]],0)</f>
        <v>77155</v>
      </c>
      <c r="BQ431" s="8">
        <f ca="1">IF(Table2[[#This Row],[Column4]]="health",Table2[[#This Row],[Column15]],0)</f>
        <v>0</v>
      </c>
      <c r="BR431" s="8">
        <f ca="1">IF(Table2[[#This Row],[Column4]]="agriculture",Table2[[#This Row],[Column15]],0)</f>
        <v>0</v>
      </c>
      <c r="BS431" s="8">
        <f ca="1">IF(Table2[[#This Row],[Column4]]="IT",Table2[[#This Row],[Column15]],0)</f>
        <v>0</v>
      </c>
      <c r="BT431" s="8">
        <f ca="1">IF(Table2[[#This Row],[Column4]]="construction",Table2[[#This Row],[Column15]],0)</f>
        <v>0</v>
      </c>
      <c r="BU431" s="9">
        <f ca="1">IF(Table2[[#This Row],[Column4]]="General work",Table2[[#This Row],[Column15]],0)</f>
        <v>0</v>
      </c>
      <c r="BV431" s="19">
        <f ca="1">IF(Table2[[#This Row],[Column27]]&gt;Table2[[#This Row],[Column15]],1,0)</f>
        <v>1</v>
      </c>
      <c r="CC431" s="19">
        <f ca="1">IF(Table2[[#This Row],[Column28]]&gt;$CD$6,Table2[[#This Row],[Column2]],0)</f>
        <v>30</v>
      </c>
    </row>
    <row r="432" spans="2:81" x14ac:dyDescent="0.35">
      <c r="B432">
        <f t="shared" ca="1" si="115"/>
        <v>2</v>
      </c>
      <c r="C432" t="str">
        <f ca="1">IF(B431=1,"men","women")</f>
        <v>men</v>
      </c>
      <c r="D432">
        <f t="shared" ca="1" si="117"/>
        <v>30</v>
      </c>
      <c r="E432">
        <f t="shared" ca="1" si="118"/>
        <v>4</v>
      </c>
      <c r="F432" t="str">
        <f ca="1">VLOOKUP(E432,$K$4:$L$10,2)</f>
        <v>IT</v>
      </c>
      <c r="G432">
        <f t="shared" ca="1" si="119"/>
        <v>2</v>
      </c>
      <c r="H432" t="str">
        <f ca="1">VLOOKUP(G432,$N$4:$O$9,2)</f>
        <v>college</v>
      </c>
      <c r="I432">
        <f t="shared" ca="1" si="120"/>
        <v>4</v>
      </c>
      <c r="J432">
        <f t="shared" ca="1" si="116"/>
        <v>1</v>
      </c>
      <c r="Q432">
        <f t="shared" ca="1" si="121"/>
        <v>56502</v>
      </c>
      <c r="R432">
        <f t="shared" ca="1" si="122"/>
        <v>6</v>
      </c>
      <c r="S432" t="str">
        <f ca="1">VLOOKUP(R432,$Y$7:$Z$20,2)</f>
        <v>goa</v>
      </c>
      <c r="T432">
        <f t="shared" ca="1" si="126"/>
        <v>226008</v>
      </c>
      <c r="U432">
        <f t="shared" ca="1" si="123"/>
        <v>207234.20430417635</v>
      </c>
      <c r="V432">
        <f t="shared" ca="1" si="127"/>
        <v>18815.386170832182</v>
      </c>
      <c r="W432">
        <f t="shared" ca="1" si="124"/>
        <v>3159</v>
      </c>
      <c r="X432">
        <f t="shared" ca="1" si="128"/>
        <v>85468.774989734724</v>
      </c>
      <c r="AA432">
        <f t="shared" ca="1" si="129"/>
        <v>36815.094766856651</v>
      </c>
      <c r="AB432">
        <f t="shared" ca="1" si="130"/>
        <v>281638.48093768884</v>
      </c>
      <c r="AC432">
        <f t="shared" ca="1" si="131"/>
        <v>295861.97929391108</v>
      </c>
      <c r="AD432">
        <f t="shared" ca="1" si="132"/>
        <v>-14223.498356222233</v>
      </c>
      <c r="AF432" s="7">
        <f ca="1">IF(Table2[[#This Row],[Column1]]="men",1,0)</f>
        <v>1</v>
      </c>
      <c r="AG432" s="8">
        <f ca="1">IF(Table2[[#This Row],[Column1]]="women",1,0)</f>
        <v>0</v>
      </c>
      <c r="AH432" s="8"/>
      <c r="AI432" s="8"/>
      <c r="AJ432" s="9"/>
      <c r="AM432" s="7">
        <f ca="1">IF(Table2[[#This Row],[Column4]]="teaching",1,0)</f>
        <v>0</v>
      </c>
      <c r="AN432" s="8">
        <f ca="1">IF(Table2[[#This Row],[Column4]]="health",1,0)</f>
        <v>0</v>
      </c>
      <c r="AO432" s="8">
        <f ca="1">IF(Table2[[#This Row],[Column4]]="agriculture",1,0)</f>
        <v>0</v>
      </c>
      <c r="AP432" s="8">
        <f ca="1">IF(Table2[[#This Row],[Column4]]="IT",1,0)</f>
        <v>1</v>
      </c>
      <c r="AQ432" s="8">
        <f ca="1">IF(Table2[[#This Row],[Column4]]="construction",1,0)</f>
        <v>0</v>
      </c>
      <c r="AR432" s="8">
        <f ca="1">IF(Table2[[#This Row],[Column4]]="General work",1,0)</f>
        <v>0</v>
      </c>
      <c r="AS432" s="9"/>
      <c r="AU432" s="17">
        <f ca="1">Table2[[#This Row],[Column20]]/Table2[[#This Row],[Column8]]</f>
        <v>18815.386170832182</v>
      </c>
      <c r="AW432" s="19">
        <f ca="1">IF(Table2[[#This Row],[Column27]]&gt;$AX$7,1,0)</f>
        <v>1</v>
      </c>
      <c r="AY432" s="21">
        <f ca="1">Table2[[#This Row],[Column19]]/Table2[[#This Row],[Column18]]</f>
        <v>0.91693304796368424</v>
      </c>
      <c r="AZ432" s="7">
        <f t="shared" ca="1" si="125"/>
        <v>0</v>
      </c>
      <c r="BA432" s="8"/>
      <c r="BB432" s="7">
        <f ca="1">IF(Table2[[#This Row],[Column17]]="bihar",Table2[[#This Row],[Column15]],0)</f>
        <v>0</v>
      </c>
      <c r="BC432" s="8">
        <f ca="1">IF(Table2[[#This Row],[Column17]]="UP",Table2[[#This Row],[Column15]],0)</f>
        <v>0</v>
      </c>
      <c r="BD432" s="8">
        <f ca="1">IF(Table2[[#This Row],[Column17]]="maharashtra",Table2[[#This Row],[Column15]],0)</f>
        <v>0</v>
      </c>
      <c r="BE432" s="8">
        <f ca="1">IF(Table2[[#This Row],[Column17]]="telangana",Table2[[#This Row],[Column15]],0)</f>
        <v>0</v>
      </c>
      <c r="BF432" s="8">
        <f ca="1">IF(Table2[[#This Row],[Column17]]="delhi",Table2[[#This Row],[Column15]],0)</f>
        <v>0</v>
      </c>
      <c r="BG432" s="8">
        <f ca="1">IF(Table2[[#This Row],[Column17]]="goa",Table2[[#This Row],[Column15]],0)</f>
        <v>56502</v>
      </c>
      <c r="BH432" s="8">
        <f ca="1">IF(Table2[[#This Row],[Column17]]="kolkata",Table2[[#This Row],[Column15]],0)</f>
        <v>0</v>
      </c>
      <c r="BI432" s="8">
        <f ca="1">IF(Table2[[#This Row],[Column17]]="patna",Table2[[#This Row],[Column15]],0)</f>
        <v>0</v>
      </c>
      <c r="BJ432" s="8">
        <f ca="1">IF(Table2[[#This Row],[Column17]]="simultala",Table2[[#This Row],[Column15]],0)</f>
        <v>0</v>
      </c>
      <c r="BK432" s="8">
        <f ca="1">IF(Table2[[#This Row],[Column17]]="panji",Table2[[#This Row],[Column15]],0)</f>
        <v>0</v>
      </c>
      <c r="BL432" s="8">
        <f ca="1">IF(Table2[[#This Row],[Column17]]="bangalore",Table2[[#This Row],[Column15]],0)</f>
        <v>0</v>
      </c>
      <c r="BM432" s="8">
        <f ca="1">IF(Table2[[#This Row],[Column17]]="florida",Table2[[#This Row],[Column15]],0)</f>
        <v>0</v>
      </c>
      <c r="BN432" s="8">
        <f ca="1">IF(Table2[[#This Row],[Column17]]="valmikinagar",Table2[[#This Row],[Column15]],0)</f>
        <v>0</v>
      </c>
      <c r="BO432" s="9">
        <f ca="1">IF(Table2[[#This Row],[Column17]]="gopalganj",Table2[[#This Row],[Column15]],0)</f>
        <v>0</v>
      </c>
      <c r="BP432" s="7">
        <f ca="1">IF(Table2[[#This Row],[Column4]]="teaching",Table2[[#This Row],[Column15]],0)</f>
        <v>0</v>
      </c>
      <c r="BQ432" s="8">
        <f ca="1">IF(Table2[[#This Row],[Column4]]="health",Table2[[#This Row],[Column15]],0)</f>
        <v>0</v>
      </c>
      <c r="BR432" s="8">
        <f ca="1">IF(Table2[[#This Row],[Column4]]="agriculture",Table2[[#This Row],[Column15]],0)</f>
        <v>0</v>
      </c>
      <c r="BS432" s="8">
        <f ca="1">IF(Table2[[#This Row],[Column4]]="IT",Table2[[#This Row],[Column15]],0)</f>
        <v>56502</v>
      </c>
      <c r="BT432" s="8">
        <f ca="1">IF(Table2[[#This Row],[Column4]]="construction",Table2[[#This Row],[Column15]],0)</f>
        <v>0</v>
      </c>
      <c r="BU432" s="9">
        <f ca="1">IF(Table2[[#This Row],[Column4]]="General work",Table2[[#This Row],[Column15]],0)</f>
        <v>0</v>
      </c>
      <c r="BV432" s="19">
        <f ca="1">IF(Table2[[#This Row],[Column27]]&gt;Table2[[#This Row],[Column15]],1,0)</f>
        <v>1</v>
      </c>
      <c r="CC432" s="19">
        <f ca="1">IF(Table2[[#This Row],[Column28]]&gt;$CD$6,Table2[[#This Row],[Column2]],0)</f>
        <v>0</v>
      </c>
    </row>
    <row r="433" spans="2:81" x14ac:dyDescent="0.35">
      <c r="B433">
        <f t="shared" ca="1" si="115"/>
        <v>2</v>
      </c>
      <c r="C433" t="str">
        <f ca="1">IF(B432=1,"men","women")</f>
        <v>women</v>
      </c>
      <c r="D433">
        <f t="shared" ca="1" si="117"/>
        <v>39</v>
      </c>
      <c r="E433">
        <f t="shared" ca="1" si="118"/>
        <v>6</v>
      </c>
      <c r="F433" t="str">
        <f ca="1">VLOOKUP(E433,$K$4:$L$10,2)</f>
        <v>agriculture</v>
      </c>
      <c r="G433">
        <f t="shared" ca="1" si="119"/>
        <v>4</v>
      </c>
      <c r="H433" t="str">
        <f ca="1">VLOOKUP(G433,$N$4:$O$9,2)</f>
        <v>technical</v>
      </c>
      <c r="I433">
        <f t="shared" ca="1" si="120"/>
        <v>4</v>
      </c>
      <c r="J433">
        <f t="shared" ca="1" si="116"/>
        <v>1</v>
      </c>
      <c r="Q433">
        <f t="shared" ca="1" si="121"/>
        <v>43414</v>
      </c>
      <c r="R433">
        <f t="shared" ca="1" si="122"/>
        <v>12</v>
      </c>
      <c r="S433" t="str">
        <f ca="1">VLOOKUP(R433,$Y$7:$Z$20,2)</f>
        <v>florida</v>
      </c>
      <c r="T433">
        <f t="shared" ca="1" si="126"/>
        <v>260484</v>
      </c>
      <c r="U433">
        <f t="shared" ca="1" si="123"/>
        <v>16130.586303607422</v>
      </c>
      <c r="V433">
        <f t="shared" ca="1" si="127"/>
        <v>22174.922648995598</v>
      </c>
      <c r="W433">
        <f t="shared" ca="1" si="124"/>
        <v>160</v>
      </c>
      <c r="X433">
        <f t="shared" ca="1" si="128"/>
        <v>8675.6571496447978</v>
      </c>
      <c r="AA433">
        <f t="shared" ca="1" si="129"/>
        <v>391.09694671992389</v>
      </c>
      <c r="AB433">
        <f t="shared" ca="1" si="130"/>
        <v>283050.01959571551</v>
      </c>
      <c r="AC433">
        <f t="shared" ca="1" si="131"/>
        <v>24966.24345325222</v>
      </c>
      <c r="AD433">
        <f t="shared" ca="1" si="132"/>
        <v>258083.77614246329</v>
      </c>
      <c r="AF433" s="7">
        <f ca="1">IF(Table2[[#This Row],[Column1]]="men",1,0)</f>
        <v>0</v>
      </c>
      <c r="AG433" s="8">
        <f ca="1">IF(Table2[[#This Row],[Column1]]="women",1,0)</f>
        <v>1</v>
      </c>
      <c r="AH433" s="8"/>
      <c r="AI433" s="8"/>
      <c r="AJ433" s="9"/>
      <c r="AM433" s="7">
        <f ca="1">IF(Table2[[#This Row],[Column4]]="teaching",1,0)</f>
        <v>0</v>
      </c>
      <c r="AN433" s="8">
        <f ca="1">IF(Table2[[#This Row],[Column4]]="health",1,0)</f>
        <v>0</v>
      </c>
      <c r="AO433" s="8">
        <f ca="1">IF(Table2[[#This Row],[Column4]]="agriculture",1,0)</f>
        <v>1</v>
      </c>
      <c r="AP433" s="8">
        <f ca="1">IF(Table2[[#This Row],[Column4]]="IT",1,0)</f>
        <v>0</v>
      </c>
      <c r="AQ433" s="8">
        <f ca="1">IF(Table2[[#This Row],[Column4]]="construction",1,0)</f>
        <v>0</v>
      </c>
      <c r="AR433" s="8">
        <f ca="1">IF(Table2[[#This Row],[Column4]]="General work",1,0)</f>
        <v>0</v>
      </c>
      <c r="AS433" s="9"/>
      <c r="AU433" s="17">
        <f ca="1">Table2[[#This Row],[Column20]]/Table2[[#This Row],[Column8]]</f>
        <v>22174.922648995598</v>
      </c>
      <c r="AW433" s="19">
        <f ca="1">IF(Table2[[#This Row],[Column27]]&gt;$AX$7,1,0)</f>
        <v>0</v>
      </c>
      <c r="AY433" s="21">
        <f ca="1">Table2[[#This Row],[Column19]]/Table2[[#This Row],[Column18]]</f>
        <v>6.1925439964095386E-2</v>
      </c>
      <c r="AZ433" s="7">
        <f t="shared" ca="1" si="125"/>
        <v>1</v>
      </c>
      <c r="BA433" s="8"/>
      <c r="BB433" s="7">
        <f ca="1">IF(Table2[[#This Row],[Column17]]="bihar",Table2[[#This Row],[Column15]],0)</f>
        <v>0</v>
      </c>
      <c r="BC433" s="8">
        <f ca="1">IF(Table2[[#This Row],[Column17]]="UP",Table2[[#This Row],[Column15]],0)</f>
        <v>0</v>
      </c>
      <c r="BD433" s="8">
        <f ca="1">IF(Table2[[#This Row],[Column17]]="maharashtra",Table2[[#This Row],[Column15]],0)</f>
        <v>0</v>
      </c>
      <c r="BE433" s="8">
        <f ca="1">IF(Table2[[#This Row],[Column17]]="telangana",Table2[[#This Row],[Column15]],0)</f>
        <v>0</v>
      </c>
      <c r="BF433" s="8">
        <f ca="1">IF(Table2[[#This Row],[Column17]]="delhi",Table2[[#This Row],[Column15]],0)</f>
        <v>0</v>
      </c>
      <c r="BG433" s="8">
        <f ca="1">IF(Table2[[#This Row],[Column17]]="goa",Table2[[#This Row],[Column15]],0)</f>
        <v>0</v>
      </c>
      <c r="BH433" s="8">
        <f ca="1">IF(Table2[[#This Row],[Column17]]="kolkata",Table2[[#This Row],[Column15]],0)</f>
        <v>0</v>
      </c>
      <c r="BI433" s="8">
        <f ca="1">IF(Table2[[#This Row],[Column17]]="patna",Table2[[#This Row],[Column15]],0)</f>
        <v>0</v>
      </c>
      <c r="BJ433" s="8">
        <f ca="1">IF(Table2[[#This Row],[Column17]]="simultala",Table2[[#This Row],[Column15]],0)</f>
        <v>0</v>
      </c>
      <c r="BK433" s="8">
        <f ca="1">IF(Table2[[#This Row],[Column17]]="panji",Table2[[#This Row],[Column15]],0)</f>
        <v>0</v>
      </c>
      <c r="BL433" s="8">
        <f ca="1">IF(Table2[[#This Row],[Column17]]="bangalore",Table2[[#This Row],[Column15]],0)</f>
        <v>0</v>
      </c>
      <c r="BM433" s="8">
        <f ca="1">IF(Table2[[#This Row],[Column17]]="florida",Table2[[#This Row],[Column15]],0)</f>
        <v>43414</v>
      </c>
      <c r="BN433" s="8">
        <f ca="1">IF(Table2[[#This Row],[Column17]]="valmikinagar",Table2[[#This Row],[Column15]],0)</f>
        <v>0</v>
      </c>
      <c r="BO433" s="9">
        <f ca="1">IF(Table2[[#This Row],[Column17]]="gopalganj",Table2[[#This Row],[Column15]],0)</f>
        <v>0</v>
      </c>
      <c r="BP433" s="7">
        <f ca="1">IF(Table2[[#This Row],[Column4]]="teaching",Table2[[#This Row],[Column15]],0)</f>
        <v>0</v>
      </c>
      <c r="BQ433" s="8">
        <f ca="1">IF(Table2[[#This Row],[Column4]]="health",Table2[[#This Row],[Column15]],0)</f>
        <v>0</v>
      </c>
      <c r="BR433" s="8">
        <f ca="1">IF(Table2[[#This Row],[Column4]]="agriculture",Table2[[#This Row],[Column15]],0)</f>
        <v>43414</v>
      </c>
      <c r="BS433" s="8">
        <f ca="1">IF(Table2[[#This Row],[Column4]]="IT",Table2[[#This Row],[Column15]],0)</f>
        <v>0</v>
      </c>
      <c r="BT433" s="8">
        <f ca="1">IF(Table2[[#This Row],[Column4]]="construction",Table2[[#This Row],[Column15]],0)</f>
        <v>0</v>
      </c>
      <c r="BU433" s="9">
        <f ca="1">IF(Table2[[#This Row],[Column4]]="General work",Table2[[#This Row],[Column15]],0)</f>
        <v>0</v>
      </c>
      <c r="BV433" s="19">
        <f ca="1">IF(Table2[[#This Row],[Column27]]&gt;Table2[[#This Row],[Column15]],1,0)</f>
        <v>0</v>
      </c>
      <c r="CC433" s="19">
        <f ca="1">IF(Table2[[#This Row],[Column28]]&gt;$CD$6,Table2[[#This Row],[Column2]],0)</f>
        <v>39</v>
      </c>
    </row>
    <row r="434" spans="2:81" x14ac:dyDescent="0.35">
      <c r="B434">
        <f t="shared" ca="1" si="115"/>
        <v>2</v>
      </c>
      <c r="C434" t="str">
        <f ca="1">IF(B433=1,"men","women")</f>
        <v>women</v>
      </c>
      <c r="D434">
        <f t="shared" ca="1" si="117"/>
        <v>40</v>
      </c>
      <c r="E434">
        <f t="shared" ca="1" si="118"/>
        <v>4</v>
      </c>
      <c r="F434" t="str">
        <f ca="1">VLOOKUP(E434,$K$4:$L$10,2)</f>
        <v>IT</v>
      </c>
      <c r="G434">
        <f t="shared" ca="1" si="119"/>
        <v>1</v>
      </c>
      <c r="H434" t="str">
        <f ca="1">VLOOKUP(G434,$N$4:$O$9,2)</f>
        <v>high school</v>
      </c>
      <c r="I434">
        <f t="shared" ca="1" si="120"/>
        <v>1</v>
      </c>
      <c r="J434">
        <f t="shared" ca="1" si="116"/>
        <v>3</v>
      </c>
      <c r="Q434">
        <f t="shared" ca="1" si="121"/>
        <v>47116</v>
      </c>
      <c r="R434">
        <f t="shared" ca="1" si="122"/>
        <v>4</v>
      </c>
      <c r="S434" t="str">
        <f ca="1">VLOOKUP(R434,$Y$7:$Z$20,2)</f>
        <v>telangana</v>
      </c>
      <c r="T434">
        <f t="shared" ca="1" si="126"/>
        <v>282696</v>
      </c>
      <c r="U434">
        <f t="shared" ca="1" si="123"/>
        <v>142938.35137358867</v>
      </c>
      <c r="V434">
        <f t="shared" ca="1" si="127"/>
        <v>29023.571364838961</v>
      </c>
      <c r="W434">
        <f t="shared" ca="1" si="124"/>
        <v>6724</v>
      </c>
      <c r="X434">
        <f t="shared" ca="1" si="128"/>
        <v>34768.216190064639</v>
      </c>
      <c r="AA434">
        <f t="shared" ca="1" si="129"/>
        <v>21682.139426589361</v>
      </c>
      <c r="AB434">
        <f t="shared" ca="1" si="130"/>
        <v>333401.71079142834</v>
      </c>
      <c r="AC434">
        <f t="shared" ca="1" si="131"/>
        <v>184430.56756365331</v>
      </c>
      <c r="AD434">
        <f t="shared" ca="1" si="132"/>
        <v>148971.14322777503</v>
      </c>
      <c r="AF434" s="7">
        <f ca="1">IF(Table2[[#This Row],[Column1]]="men",1,0)</f>
        <v>0</v>
      </c>
      <c r="AG434" s="8">
        <f ca="1">IF(Table2[[#This Row],[Column1]]="women",1,0)</f>
        <v>1</v>
      </c>
      <c r="AH434" s="8"/>
      <c r="AI434" s="8"/>
      <c r="AJ434" s="9"/>
      <c r="AM434" s="7">
        <f ca="1">IF(Table2[[#This Row],[Column4]]="teaching",1,0)</f>
        <v>0</v>
      </c>
      <c r="AN434" s="8">
        <f ca="1">IF(Table2[[#This Row],[Column4]]="health",1,0)</f>
        <v>0</v>
      </c>
      <c r="AO434" s="8">
        <f ca="1">IF(Table2[[#This Row],[Column4]]="agriculture",1,0)</f>
        <v>0</v>
      </c>
      <c r="AP434" s="8">
        <f ca="1">IF(Table2[[#This Row],[Column4]]="IT",1,0)</f>
        <v>1</v>
      </c>
      <c r="AQ434" s="8">
        <f ca="1">IF(Table2[[#This Row],[Column4]]="construction",1,0)</f>
        <v>0</v>
      </c>
      <c r="AR434" s="8">
        <f ca="1">IF(Table2[[#This Row],[Column4]]="General work",1,0)</f>
        <v>0</v>
      </c>
      <c r="AS434" s="9"/>
      <c r="AU434" s="17">
        <f ca="1">Table2[[#This Row],[Column20]]/Table2[[#This Row],[Column8]]</f>
        <v>9674.5237882796537</v>
      </c>
      <c r="AW434" s="19">
        <f ca="1">IF(Table2[[#This Row],[Column27]]&gt;$AX$7,1,0)</f>
        <v>1</v>
      </c>
      <c r="AY434" s="21">
        <f ca="1">Table2[[#This Row],[Column19]]/Table2[[#This Row],[Column18]]</f>
        <v>0.50562565927211089</v>
      </c>
      <c r="AZ434" s="7">
        <f t="shared" ca="1" si="125"/>
        <v>0</v>
      </c>
      <c r="BA434" s="8"/>
      <c r="BB434" s="7">
        <f ca="1">IF(Table2[[#This Row],[Column17]]="bihar",Table2[[#This Row],[Column15]],0)</f>
        <v>0</v>
      </c>
      <c r="BC434" s="8">
        <f ca="1">IF(Table2[[#This Row],[Column17]]="UP",Table2[[#This Row],[Column15]],0)</f>
        <v>0</v>
      </c>
      <c r="BD434" s="8">
        <f ca="1">IF(Table2[[#This Row],[Column17]]="maharashtra",Table2[[#This Row],[Column15]],0)</f>
        <v>0</v>
      </c>
      <c r="BE434" s="8">
        <f ca="1">IF(Table2[[#This Row],[Column17]]="telangana",Table2[[#This Row],[Column15]],0)</f>
        <v>47116</v>
      </c>
      <c r="BF434" s="8">
        <f ca="1">IF(Table2[[#This Row],[Column17]]="delhi",Table2[[#This Row],[Column15]],0)</f>
        <v>0</v>
      </c>
      <c r="BG434" s="8">
        <f ca="1">IF(Table2[[#This Row],[Column17]]="goa",Table2[[#This Row],[Column15]],0)</f>
        <v>0</v>
      </c>
      <c r="BH434" s="8">
        <f ca="1">IF(Table2[[#This Row],[Column17]]="kolkata",Table2[[#This Row],[Column15]],0)</f>
        <v>0</v>
      </c>
      <c r="BI434" s="8">
        <f ca="1">IF(Table2[[#This Row],[Column17]]="patna",Table2[[#This Row],[Column15]],0)</f>
        <v>0</v>
      </c>
      <c r="BJ434" s="8">
        <f ca="1">IF(Table2[[#This Row],[Column17]]="simultala",Table2[[#This Row],[Column15]],0)</f>
        <v>0</v>
      </c>
      <c r="BK434" s="8">
        <f ca="1">IF(Table2[[#This Row],[Column17]]="panji",Table2[[#This Row],[Column15]],0)</f>
        <v>0</v>
      </c>
      <c r="BL434" s="8">
        <f ca="1">IF(Table2[[#This Row],[Column17]]="bangalore",Table2[[#This Row],[Column15]],0)</f>
        <v>0</v>
      </c>
      <c r="BM434" s="8">
        <f ca="1">IF(Table2[[#This Row],[Column17]]="florida",Table2[[#This Row],[Column15]],0)</f>
        <v>0</v>
      </c>
      <c r="BN434" s="8">
        <f ca="1">IF(Table2[[#This Row],[Column17]]="valmikinagar",Table2[[#This Row],[Column15]],0)</f>
        <v>0</v>
      </c>
      <c r="BO434" s="9">
        <f ca="1">IF(Table2[[#This Row],[Column17]]="gopalganj",Table2[[#This Row],[Column15]],0)</f>
        <v>0</v>
      </c>
      <c r="BP434" s="7">
        <f ca="1">IF(Table2[[#This Row],[Column4]]="teaching",Table2[[#This Row],[Column15]],0)</f>
        <v>0</v>
      </c>
      <c r="BQ434" s="8">
        <f ca="1">IF(Table2[[#This Row],[Column4]]="health",Table2[[#This Row],[Column15]],0)</f>
        <v>0</v>
      </c>
      <c r="BR434" s="8">
        <f ca="1">IF(Table2[[#This Row],[Column4]]="agriculture",Table2[[#This Row],[Column15]],0)</f>
        <v>0</v>
      </c>
      <c r="BS434" s="8">
        <f ca="1">IF(Table2[[#This Row],[Column4]]="IT",Table2[[#This Row],[Column15]],0)</f>
        <v>47116</v>
      </c>
      <c r="BT434" s="8">
        <f ca="1">IF(Table2[[#This Row],[Column4]]="construction",Table2[[#This Row],[Column15]],0)</f>
        <v>0</v>
      </c>
      <c r="BU434" s="9">
        <f ca="1">IF(Table2[[#This Row],[Column4]]="General work",Table2[[#This Row],[Column15]],0)</f>
        <v>0</v>
      </c>
      <c r="BV434" s="19">
        <f ca="1">IF(Table2[[#This Row],[Column27]]&gt;Table2[[#This Row],[Column15]],1,0)</f>
        <v>1</v>
      </c>
      <c r="CC434" s="19">
        <f ca="1">IF(Table2[[#This Row],[Column28]]&gt;$CD$6,Table2[[#This Row],[Column2]],0)</f>
        <v>40</v>
      </c>
    </row>
    <row r="435" spans="2:81" x14ac:dyDescent="0.35">
      <c r="B435">
        <f t="shared" ca="1" si="115"/>
        <v>1</v>
      </c>
      <c r="C435" t="str">
        <f ca="1">IF(B434=1,"men","women")</f>
        <v>women</v>
      </c>
      <c r="D435">
        <f t="shared" ca="1" si="117"/>
        <v>33</v>
      </c>
      <c r="E435">
        <f t="shared" ca="1" si="118"/>
        <v>2</v>
      </c>
      <c r="F435" t="str">
        <f ca="1">VLOOKUP(E435,$K$4:$L$10,2)</f>
        <v>construction</v>
      </c>
      <c r="G435">
        <f t="shared" ca="1" si="119"/>
        <v>1</v>
      </c>
      <c r="H435" t="str">
        <f ca="1">VLOOKUP(G435,$N$4:$O$9,2)</f>
        <v>high school</v>
      </c>
      <c r="I435">
        <f t="shared" ca="1" si="120"/>
        <v>1</v>
      </c>
      <c r="J435">
        <f t="shared" ca="1" si="116"/>
        <v>2</v>
      </c>
      <c r="Q435">
        <f t="shared" ca="1" si="121"/>
        <v>80149</v>
      </c>
      <c r="R435">
        <f t="shared" ca="1" si="122"/>
        <v>13</v>
      </c>
      <c r="S435" t="str">
        <f ca="1">VLOOKUP(R435,$Y$7:$Z$20,2)</f>
        <v>valmikinagar</v>
      </c>
      <c r="T435">
        <f t="shared" ca="1" si="126"/>
        <v>320596</v>
      </c>
      <c r="U435">
        <f t="shared" ca="1" si="123"/>
        <v>317654.23683686915</v>
      </c>
      <c r="V435">
        <f t="shared" ca="1" si="127"/>
        <v>53101.065401703854</v>
      </c>
      <c r="W435">
        <f t="shared" ca="1" si="124"/>
        <v>47870</v>
      </c>
      <c r="X435">
        <f t="shared" ca="1" si="128"/>
        <v>29316.73859631467</v>
      </c>
      <c r="AA435">
        <f t="shared" ca="1" si="129"/>
        <v>89970.155736242494</v>
      </c>
      <c r="AB435">
        <f t="shared" ca="1" si="130"/>
        <v>463667.22113794636</v>
      </c>
      <c r="AC435">
        <f t="shared" ca="1" si="131"/>
        <v>394840.97543318383</v>
      </c>
      <c r="AD435">
        <f t="shared" ca="1" si="132"/>
        <v>68826.245704762521</v>
      </c>
      <c r="AF435" s="7">
        <f ca="1">IF(Table2[[#This Row],[Column1]]="men",1,0)</f>
        <v>0</v>
      </c>
      <c r="AG435" s="8">
        <f ca="1">IF(Table2[[#This Row],[Column1]]="women",1,0)</f>
        <v>1</v>
      </c>
      <c r="AH435" s="8"/>
      <c r="AI435" s="8"/>
      <c r="AJ435" s="9"/>
      <c r="AM435" s="7">
        <f ca="1">IF(Table2[[#This Row],[Column4]]="teaching",1,0)</f>
        <v>0</v>
      </c>
      <c r="AN435" s="8">
        <f ca="1">IF(Table2[[#This Row],[Column4]]="health",1,0)</f>
        <v>0</v>
      </c>
      <c r="AO435" s="8">
        <f ca="1">IF(Table2[[#This Row],[Column4]]="agriculture",1,0)</f>
        <v>0</v>
      </c>
      <c r="AP435" s="8">
        <f ca="1">IF(Table2[[#This Row],[Column4]]="IT",1,0)</f>
        <v>0</v>
      </c>
      <c r="AQ435" s="8">
        <f ca="1">IF(Table2[[#This Row],[Column4]]="construction",1,0)</f>
        <v>1</v>
      </c>
      <c r="AR435" s="8">
        <f ca="1">IF(Table2[[#This Row],[Column4]]="General work",1,0)</f>
        <v>0</v>
      </c>
      <c r="AS435" s="9"/>
      <c r="AU435" s="17">
        <f ca="1">Table2[[#This Row],[Column20]]/Table2[[#This Row],[Column8]]</f>
        <v>26550.532700851927</v>
      </c>
      <c r="AW435" s="19">
        <f ca="1">IF(Table2[[#This Row],[Column27]]&gt;$AX$7,1,0)</f>
        <v>1</v>
      </c>
      <c r="AY435" s="21">
        <f ca="1">Table2[[#This Row],[Column19]]/Table2[[#This Row],[Column18]]</f>
        <v>0.99082408026572122</v>
      </c>
      <c r="AZ435" s="7">
        <f t="shared" ca="1" si="125"/>
        <v>0</v>
      </c>
      <c r="BA435" s="8"/>
      <c r="BB435" s="7">
        <f ca="1">IF(Table2[[#This Row],[Column17]]="bihar",Table2[[#This Row],[Column15]],0)</f>
        <v>0</v>
      </c>
      <c r="BC435" s="8">
        <f ca="1">IF(Table2[[#This Row],[Column17]]="UP",Table2[[#This Row],[Column15]],0)</f>
        <v>0</v>
      </c>
      <c r="BD435" s="8">
        <f ca="1">IF(Table2[[#This Row],[Column17]]="maharashtra",Table2[[#This Row],[Column15]],0)</f>
        <v>0</v>
      </c>
      <c r="BE435" s="8">
        <f ca="1">IF(Table2[[#This Row],[Column17]]="telangana",Table2[[#This Row],[Column15]],0)</f>
        <v>0</v>
      </c>
      <c r="BF435" s="8">
        <f ca="1">IF(Table2[[#This Row],[Column17]]="delhi",Table2[[#This Row],[Column15]],0)</f>
        <v>0</v>
      </c>
      <c r="BG435" s="8">
        <f ca="1">IF(Table2[[#This Row],[Column17]]="goa",Table2[[#This Row],[Column15]],0)</f>
        <v>0</v>
      </c>
      <c r="BH435" s="8">
        <f ca="1">IF(Table2[[#This Row],[Column17]]="kolkata",Table2[[#This Row],[Column15]],0)</f>
        <v>0</v>
      </c>
      <c r="BI435" s="8">
        <f ca="1">IF(Table2[[#This Row],[Column17]]="patna",Table2[[#This Row],[Column15]],0)</f>
        <v>0</v>
      </c>
      <c r="BJ435" s="8">
        <f ca="1">IF(Table2[[#This Row],[Column17]]="simultala",Table2[[#This Row],[Column15]],0)</f>
        <v>0</v>
      </c>
      <c r="BK435" s="8">
        <f ca="1">IF(Table2[[#This Row],[Column17]]="panji",Table2[[#This Row],[Column15]],0)</f>
        <v>0</v>
      </c>
      <c r="BL435" s="8">
        <f ca="1">IF(Table2[[#This Row],[Column17]]="bangalore",Table2[[#This Row],[Column15]],0)</f>
        <v>0</v>
      </c>
      <c r="BM435" s="8">
        <f ca="1">IF(Table2[[#This Row],[Column17]]="florida",Table2[[#This Row],[Column15]],0)</f>
        <v>0</v>
      </c>
      <c r="BN435" s="8">
        <f ca="1">IF(Table2[[#This Row],[Column17]]="valmikinagar",Table2[[#This Row],[Column15]],0)</f>
        <v>80149</v>
      </c>
      <c r="BO435" s="9">
        <f ca="1">IF(Table2[[#This Row],[Column17]]="gopalganj",Table2[[#This Row],[Column15]],0)</f>
        <v>0</v>
      </c>
      <c r="BP435" s="7">
        <f ca="1">IF(Table2[[#This Row],[Column4]]="teaching",Table2[[#This Row],[Column15]],0)</f>
        <v>0</v>
      </c>
      <c r="BQ435" s="8">
        <f ca="1">IF(Table2[[#This Row],[Column4]]="health",Table2[[#This Row],[Column15]],0)</f>
        <v>0</v>
      </c>
      <c r="BR435" s="8">
        <f ca="1">IF(Table2[[#This Row],[Column4]]="agriculture",Table2[[#This Row],[Column15]],0)</f>
        <v>0</v>
      </c>
      <c r="BS435" s="8">
        <f ca="1">IF(Table2[[#This Row],[Column4]]="IT",Table2[[#This Row],[Column15]],0)</f>
        <v>0</v>
      </c>
      <c r="BT435" s="8">
        <f ca="1">IF(Table2[[#This Row],[Column4]]="construction",Table2[[#This Row],[Column15]],0)</f>
        <v>80149</v>
      </c>
      <c r="BU435" s="9">
        <f ca="1">IF(Table2[[#This Row],[Column4]]="General work",Table2[[#This Row],[Column15]],0)</f>
        <v>0</v>
      </c>
      <c r="BV435" s="19">
        <f ca="1">IF(Table2[[#This Row],[Column27]]&gt;Table2[[#This Row],[Column15]],1,0)</f>
        <v>1</v>
      </c>
      <c r="CC435" s="19">
        <f ca="1">IF(Table2[[#This Row],[Column28]]&gt;$CD$6,Table2[[#This Row],[Column2]],0)</f>
        <v>33</v>
      </c>
    </row>
    <row r="436" spans="2:81" x14ac:dyDescent="0.35">
      <c r="B436">
        <f t="shared" ca="1" si="115"/>
        <v>1</v>
      </c>
      <c r="C436" t="str">
        <f ca="1">IF(B435=1,"men","women")</f>
        <v>men</v>
      </c>
      <c r="D436">
        <f t="shared" ca="1" si="117"/>
        <v>41</v>
      </c>
      <c r="E436">
        <f t="shared" ca="1" si="118"/>
        <v>5</v>
      </c>
      <c r="F436" t="str">
        <f ca="1">VLOOKUP(E436,$K$4:$L$10,2)</f>
        <v>General work</v>
      </c>
      <c r="G436">
        <f t="shared" ca="1" si="119"/>
        <v>5</v>
      </c>
      <c r="H436" t="str">
        <f ca="1">VLOOKUP(G436,$N$4:$O$9,2)</f>
        <v>other</v>
      </c>
      <c r="I436">
        <f t="shared" ca="1" si="120"/>
        <v>1</v>
      </c>
      <c r="J436">
        <f t="shared" ca="1" si="116"/>
        <v>3</v>
      </c>
      <c r="Q436">
        <f t="shared" ca="1" si="121"/>
        <v>85826</v>
      </c>
      <c r="R436">
        <f t="shared" ca="1" si="122"/>
        <v>1</v>
      </c>
      <c r="S436" t="str">
        <f ca="1">VLOOKUP(R436,$Y$7:$Z$20,2)</f>
        <v>bihar</v>
      </c>
      <c r="T436">
        <f t="shared" ca="1" si="126"/>
        <v>429130</v>
      </c>
      <c r="U436">
        <f t="shared" ca="1" si="123"/>
        <v>350924.24051814381</v>
      </c>
      <c r="V436">
        <f t="shared" ca="1" si="127"/>
        <v>210172.26666928374</v>
      </c>
      <c r="W436">
        <f t="shared" ca="1" si="124"/>
        <v>92700</v>
      </c>
      <c r="X436">
        <f t="shared" ca="1" si="128"/>
        <v>16463.51744971377</v>
      </c>
      <c r="AA436">
        <f t="shared" ca="1" si="129"/>
        <v>9421.4761876423581</v>
      </c>
      <c r="AB436">
        <f t="shared" ca="1" si="130"/>
        <v>648723.74285692605</v>
      </c>
      <c r="AC436">
        <f t="shared" ca="1" si="131"/>
        <v>460087.75796785759</v>
      </c>
      <c r="AD436">
        <f t="shared" ca="1" si="132"/>
        <v>188635.98488906847</v>
      </c>
      <c r="AF436" s="7">
        <f ca="1">IF(Table2[[#This Row],[Column1]]="men",1,0)</f>
        <v>1</v>
      </c>
      <c r="AG436" s="8">
        <f ca="1">IF(Table2[[#This Row],[Column1]]="women",1,0)</f>
        <v>0</v>
      </c>
      <c r="AH436" s="8"/>
      <c r="AI436" s="8"/>
      <c r="AJ436" s="9"/>
      <c r="AM436" s="7">
        <f ca="1">IF(Table2[[#This Row],[Column4]]="teaching",1,0)</f>
        <v>0</v>
      </c>
      <c r="AN436" s="8">
        <f ca="1">IF(Table2[[#This Row],[Column4]]="health",1,0)</f>
        <v>0</v>
      </c>
      <c r="AO436" s="8">
        <f ca="1">IF(Table2[[#This Row],[Column4]]="agriculture",1,0)</f>
        <v>0</v>
      </c>
      <c r="AP436" s="8">
        <f ca="1">IF(Table2[[#This Row],[Column4]]="IT",1,0)</f>
        <v>0</v>
      </c>
      <c r="AQ436" s="8">
        <f ca="1">IF(Table2[[#This Row],[Column4]]="construction",1,0)</f>
        <v>0</v>
      </c>
      <c r="AR436" s="8">
        <f ca="1">IF(Table2[[#This Row],[Column4]]="General work",1,0)</f>
        <v>1</v>
      </c>
      <c r="AS436" s="9"/>
      <c r="AU436" s="17">
        <f ca="1">Table2[[#This Row],[Column20]]/Table2[[#This Row],[Column8]]</f>
        <v>70057.422223094574</v>
      </c>
      <c r="AW436" s="19">
        <f ca="1">IF(Table2[[#This Row],[Column27]]&gt;$AX$7,1,0)</f>
        <v>1</v>
      </c>
      <c r="AY436" s="21">
        <f ca="1">Table2[[#This Row],[Column19]]/Table2[[#This Row],[Column18]]</f>
        <v>0.81775741737502339</v>
      </c>
      <c r="AZ436" s="7">
        <f t="shared" ca="1" si="125"/>
        <v>0</v>
      </c>
      <c r="BA436" s="8"/>
      <c r="BB436" s="7">
        <f ca="1">IF(Table2[[#This Row],[Column17]]="bihar",Table2[[#This Row],[Column15]],0)</f>
        <v>85826</v>
      </c>
      <c r="BC436" s="8">
        <f ca="1">IF(Table2[[#This Row],[Column17]]="UP",Table2[[#This Row],[Column15]],0)</f>
        <v>0</v>
      </c>
      <c r="BD436" s="8">
        <f ca="1">IF(Table2[[#This Row],[Column17]]="maharashtra",Table2[[#This Row],[Column15]],0)</f>
        <v>0</v>
      </c>
      <c r="BE436" s="8">
        <f ca="1">IF(Table2[[#This Row],[Column17]]="telangana",Table2[[#This Row],[Column15]],0)</f>
        <v>0</v>
      </c>
      <c r="BF436" s="8">
        <f ca="1">IF(Table2[[#This Row],[Column17]]="delhi",Table2[[#This Row],[Column15]],0)</f>
        <v>0</v>
      </c>
      <c r="BG436" s="8">
        <f ca="1">IF(Table2[[#This Row],[Column17]]="goa",Table2[[#This Row],[Column15]],0)</f>
        <v>0</v>
      </c>
      <c r="BH436" s="8">
        <f ca="1">IF(Table2[[#This Row],[Column17]]="kolkata",Table2[[#This Row],[Column15]],0)</f>
        <v>0</v>
      </c>
      <c r="BI436" s="8">
        <f ca="1">IF(Table2[[#This Row],[Column17]]="patna",Table2[[#This Row],[Column15]],0)</f>
        <v>0</v>
      </c>
      <c r="BJ436" s="8">
        <f ca="1">IF(Table2[[#This Row],[Column17]]="simultala",Table2[[#This Row],[Column15]],0)</f>
        <v>0</v>
      </c>
      <c r="BK436" s="8">
        <f ca="1">IF(Table2[[#This Row],[Column17]]="panji",Table2[[#This Row],[Column15]],0)</f>
        <v>0</v>
      </c>
      <c r="BL436" s="8">
        <f ca="1">IF(Table2[[#This Row],[Column17]]="bangalore",Table2[[#This Row],[Column15]],0)</f>
        <v>0</v>
      </c>
      <c r="BM436" s="8">
        <f ca="1">IF(Table2[[#This Row],[Column17]]="florida",Table2[[#This Row],[Column15]],0)</f>
        <v>0</v>
      </c>
      <c r="BN436" s="8">
        <f ca="1">IF(Table2[[#This Row],[Column17]]="valmikinagar",Table2[[#This Row],[Column15]],0)</f>
        <v>0</v>
      </c>
      <c r="BO436" s="9">
        <f ca="1">IF(Table2[[#This Row],[Column17]]="gopalganj",Table2[[#This Row],[Column15]],0)</f>
        <v>0</v>
      </c>
      <c r="BP436" s="7">
        <f ca="1">IF(Table2[[#This Row],[Column4]]="teaching",Table2[[#This Row],[Column15]],0)</f>
        <v>0</v>
      </c>
      <c r="BQ436" s="8">
        <f ca="1">IF(Table2[[#This Row],[Column4]]="health",Table2[[#This Row],[Column15]],0)</f>
        <v>0</v>
      </c>
      <c r="BR436" s="8">
        <f ca="1">IF(Table2[[#This Row],[Column4]]="agriculture",Table2[[#This Row],[Column15]],0)</f>
        <v>0</v>
      </c>
      <c r="BS436" s="8">
        <f ca="1">IF(Table2[[#This Row],[Column4]]="IT",Table2[[#This Row],[Column15]],0)</f>
        <v>0</v>
      </c>
      <c r="BT436" s="8">
        <f ca="1">IF(Table2[[#This Row],[Column4]]="construction",Table2[[#This Row],[Column15]],0)</f>
        <v>0</v>
      </c>
      <c r="BU436" s="9">
        <f ca="1">IF(Table2[[#This Row],[Column4]]="General work",Table2[[#This Row],[Column15]],0)</f>
        <v>85826</v>
      </c>
      <c r="BV436" s="19">
        <f ca="1">IF(Table2[[#This Row],[Column27]]&gt;Table2[[#This Row],[Column15]],1,0)</f>
        <v>1</v>
      </c>
      <c r="CC436" s="19">
        <f ca="1">IF(Table2[[#This Row],[Column28]]&gt;$CD$6,Table2[[#This Row],[Column2]],0)</f>
        <v>41</v>
      </c>
    </row>
    <row r="437" spans="2:81" x14ac:dyDescent="0.35">
      <c r="B437">
        <f t="shared" ca="1" si="115"/>
        <v>2</v>
      </c>
      <c r="C437" t="str">
        <f ca="1">IF(B436=1,"men","women")</f>
        <v>men</v>
      </c>
      <c r="D437">
        <f t="shared" ca="1" si="117"/>
        <v>29</v>
      </c>
      <c r="E437">
        <f t="shared" ca="1" si="118"/>
        <v>3</v>
      </c>
      <c r="F437" t="str">
        <f ca="1">VLOOKUP(E437,$K$4:$L$10,2)</f>
        <v>teaching</v>
      </c>
      <c r="G437">
        <f t="shared" ca="1" si="119"/>
        <v>1</v>
      </c>
      <c r="H437" t="str">
        <f ca="1">VLOOKUP(G437,$N$4:$O$9,2)</f>
        <v>high school</v>
      </c>
      <c r="I437">
        <f t="shared" ca="1" si="120"/>
        <v>3</v>
      </c>
      <c r="J437">
        <f t="shared" ca="1" si="116"/>
        <v>3</v>
      </c>
      <c r="Q437">
        <f t="shared" ca="1" si="121"/>
        <v>36554</v>
      </c>
      <c r="R437">
        <f t="shared" ca="1" si="122"/>
        <v>14</v>
      </c>
      <c r="S437" t="str">
        <f ca="1">VLOOKUP(R437,$Y$7:$Z$20,2)</f>
        <v>gopalganj</v>
      </c>
      <c r="T437">
        <f t="shared" ca="1" si="126"/>
        <v>146216</v>
      </c>
      <c r="U437">
        <f t="shared" ca="1" si="123"/>
        <v>25908.129519645117</v>
      </c>
      <c r="V437">
        <f t="shared" ca="1" si="127"/>
        <v>80455.82128326199</v>
      </c>
      <c r="W437">
        <f t="shared" ca="1" si="124"/>
        <v>31962</v>
      </c>
      <c r="X437">
        <f t="shared" ca="1" si="128"/>
        <v>2216.2670100672171</v>
      </c>
      <c r="AA437">
        <f t="shared" ca="1" si="129"/>
        <v>5003.7736004189474</v>
      </c>
      <c r="AB437">
        <f t="shared" ca="1" si="130"/>
        <v>231675.59488368093</v>
      </c>
      <c r="AC437">
        <f t="shared" ca="1" si="131"/>
        <v>60086.396529712336</v>
      </c>
      <c r="AD437">
        <f t="shared" ca="1" si="132"/>
        <v>171589.19835396859</v>
      </c>
      <c r="AF437" s="7">
        <f ca="1">IF(Table2[[#This Row],[Column1]]="men",1,0)</f>
        <v>1</v>
      </c>
      <c r="AG437" s="8">
        <f ca="1">IF(Table2[[#This Row],[Column1]]="women",1,0)</f>
        <v>0</v>
      </c>
      <c r="AH437" s="8"/>
      <c r="AI437" s="8"/>
      <c r="AJ437" s="9"/>
      <c r="AM437" s="7">
        <f ca="1">IF(Table2[[#This Row],[Column4]]="teaching",1,0)</f>
        <v>1</v>
      </c>
      <c r="AN437" s="8">
        <f ca="1">IF(Table2[[#This Row],[Column4]]="health",1,0)</f>
        <v>0</v>
      </c>
      <c r="AO437" s="8">
        <f ca="1">IF(Table2[[#This Row],[Column4]]="agriculture",1,0)</f>
        <v>0</v>
      </c>
      <c r="AP437" s="8">
        <f ca="1">IF(Table2[[#This Row],[Column4]]="IT",1,0)</f>
        <v>0</v>
      </c>
      <c r="AQ437" s="8">
        <f ca="1">IF(Table2[[#This Row],[Column4]]="construction",1,0)</f>
        <v>0</v>
      </c>
      <c r="AR437" s="8">
        <f ca="1">IF(Table2[[#This Row],[Column4]]="General work",1,0)</f>
        <v>0</v>
      </c>
      <c r="AS437" s="9"/>
      <c r="AU437" s="17">
        <f ca="1">Table2[[#This Row],[Column20]]/Table2[[#This Row],[Column8]]</f>
        <v>26818.607094420662</v>
      </c>
      <c r="AW437" s="19">
        <f ca="1">IF(Table2[[#This Row],[Column27]]&gt;$AX$7,1,0)</f>
        <v>0</v>
      </c>
      <c r="AY437" s="21">
        <f ca="1">Table2[[#This Row],[Column19]]/Table2[[#This Row],[Column18]]</f>
        <v>0.17719079662721671</v>
      </c>
      <c r="AZ437" s="7">
        <f t="shared" ca="1" si="125"/>
        <v>1</v>
      </c>
      <c r="BA437" s="8"/>
      <c r="BB437" s="7">
        <f ca="1">IF(Table2[[#This Row],[Column17]]="bihar",Table2[[#This Row],[Column15]],0)</f>
        <v>0</v>
      </c>
      <c r="BC437" s="8">
        <f ca="1">IF(Table2[[#This Row],[Column17]]="UP",Table2[[#This Row],[Column15]],0)</f>
        <v>0</v>
      </c>
      <c r="BD437" s="8">
        <f ca="1">IF(Table2[[#This Row],[Column17]]="maharashtra",Table2[[#This Row],[Column15]],0)</f>
        <v>0</v>
      </c>
      <c r="BE437" s="8">
        <f ca="1">IF(Table2[[#This Row],[Column17]]="telangana",Table2[[#This Row],[Column15]],0)</f>
        <v>0</v>
      </c>
      <c r="BF437" s="8">
        <f ca="1">IF(Table2[[#This Row],[Column17]]="delhi",Table2[[#This Row],[Column15]],0)</f>
        <v>0</v>
      </c>
      <c r="BG437" s="8">
        <f ca="1">IF(Table2[[#This Row],[Column17]]="goa",Table2[[#This Row],[Column15]],0)</f>
        <v>0</v>
      </c>
      <c r="BH437" s="8">
        <f ca="1">IF(Table2[[#This Row],[Column17]]="kolkata",Table2[[#This Row],[Column15]],0)</f>
        <v>0</v>
      </c>
      <c r="BI437" s="8">
        <f ca="1">IF(Table2[[#This Row],[Column17]]="patna",Table2[[#This Row],[Column15]],0)</f>
        <v>0</v>
      </c>
      <c r="BJ437" s="8">
        <f ca="1">IF(Table2[[#This Row],[Column17]]="simultala",Table2[[#This Row],[Column15]],0)</f>
        <v>0</v>
      </c>
      <c r="BK437" s="8">
        <f ca="1">IF(Table2[[#This Row],[Column17]]="panji",Table2[[#This Row],[Column15]],0)</f>
        <v>0</v>
      </c>
      <c r="BL437" s="8">
        <f ca="1">IF(Table2[[#This Row],[Column17]]="bangalore",Table2[[#This Row],[Column15]],0)</f>
        <v>0</v>
      </c>
      <c r="BM437" s="8">
        <f ca="1">IF(Table2[[#This Row],[Column17]]="florida",Table2[[#This Row],[Column15]],0)</f>
        <v>0</v>
      </c>
      <c r="BN437" s="8">
        <f ca="1">IF(Table2[[#This Row],[Column17]]="valmikinagar",Table2[[#This Row],[Column15]],0)</f>
        <v>0</v>
      </c>
      <c r="BO437" s="9">
        <f ca="1">IF(Table2[[#This Row],[Column17]]="gopalganj",Table2[[#This Row],[Column15]],0)</f>
        <v>36554</v>
      </c>
      <c r="BP437" s="7">
        <f ca="1">IF(Table2[[#This Row],[Column4]]="teaching",Table2[[#This Row],[Column15]],0)</f>
        <v>36554</v>
      </c>
      <c r="BQ437" s="8">
        <f ca="1">IF(Table2[[#This Row],[Column4]]="health",Table2[[#This Row],[Column15]],0)</f>
        <v>0</v>
      </c>
      <c r="BR437" s="8">
        <f ca="1">IF(Table2[[#This Row],[Column4]]="agriculture",Table2[[#This Row],[Column15]],0)</f>
        <v>0</v>
      </c>
      <c r="BS437" s="8">
        <f ca="1">IF(Table2[[#This Row],[Column4]]="IT",Table2[[#This Row],[Column15]],0)</f>
        <v>0</v>
      </c>
      <c r="BT437" s="8">
        <f ca="1">IF(Table2[[#This Row],[Column4]]="construction",Table2[[#This Row],[Column15]],0)</f>
        <v>0</v>
      </c>
      <c r="BU437" s="9">
        <f ca="1">IF(Table2[[#This Row],[Column4]]="General work",Table2[[#This Row],[Column15]],0)</f>
        <v>0</v>
      </c>
      <c r="BV437" s="19">
        <f ca="1">IF(Table2[[#This Row],[Column27]]&gt;Table2[[#This Row],[Column15]],1,0)</f>
        <v>1</v>
      </c>
      <c r="CC437" s="19">
        <f ca="1">IF(Table2[[#This Row],[Column28]]&gt;$CD$6,Table2[[#This Row],[Column2]],0)</f>
        <v>29</v>
      </c>
    </row>
    <row r="438" spans="2:81" x14ac:dyDescent="0.35">
      <c r="B438">
        <f t="shared" ca="1" si="115"/>
        <v>1</v>
      </c>
      <c r="C438" t="str">
        <f ca="1">IF(B437=1,"men","women")</f>
        <v>women</v>
      </c>
      <c r="D438">
        <f t="shared" ca="1" si="117"/>
        <v>33</v>
      </c>
      <c r="E438">
        <f t="shared" ca="1" si="118"/>
        <v>3</v>
      </c>
      <c r="F438" t="str">
        <f ca="1">VLOOKUP(E438,$K$4:$L$10,2)</f>
        <v>teaching</v>
      </c>
      <c r="G438">
        <f t="shared" ca="1" si="119"/>
        <v>4</v>
      </c>
      <c r="H438" t="str">
        <f ca="1">VLOOKUP(G438,$N$4:$O$9,2)</f>
        <v>technical</v>
      </c>
      <c r="I438">
        <f t="shared" ca="1" si="120"/>
        <v>2</v>
      </c>
      <c r="J438">
        <f t="shared" ca="1" si="116"/>
        <v>2</v>
      </c>
      <c r="Q438">
        <f t="shared" ca="1" si="121"/>
        <v>68823</v>
      </c>
      <c r="R438">
        <f t="shared" ca="1" si="122"/>
        <v>10</v>
      </c>
      <c r="S438" t="str">
        <f ca="1">VLOOKUP(R438,$Y$7:$Z$20,2)</f>
        <v>panji</v>
      </c>
      <c r="T438">
        <f t="shared" ca="1" si="126"/>
        <v>206469</v>
      </c>
      <c r="U438">
        <f t="shared" ca="1" si="123"/>
        <v>40983.325466662638</v>
      </c>
      <c r="V438">
        <f t="shared" ca="1" si="127"/>
        <v>122688.16738330178</v>
      </c>
      <c r="W438">
        <f t="shared" ca="1" si="124"/>
        <v>110632</v>
      </c>
      <c r="X438">
        <f t="shared" ca="1" si="128"/>
        <v>90282.365467525742</v>
      </c>
      <c r="AA438">
        <f t="shared" ca="1" si="129"/>
        <v>88470.391728130868</v>
      </c>
      <c r="AB438">
        <f t="shared" ca="1" si="130"/>
        <v>417627.55911143264</v>
      </c>
      <c r="AC438">
        <f t="shared" ca="1" si="131"/>
        <v>241897.69093418837</v>
      </c>
      <c r="AD438">
        <f t="shared" ca="1" si="132"/>
        <v>175729.86817724427</v>
      </c>
      <c r="AF438" s="7">
        <f ca="1">IF(Table2[[#This Row],[Column1]]="men",1,0)</f>
        <v>0</v>
      </c>
      <c r="AG438" s="8">
        <f ca="1">IF(Table2[[#This Row],[Column1]]="women",1,0)</f>
        <v>1</v>
      </c>
      <c r="AH438" s="8"/>
      <c r="AI438" s="8"/>
      <c r="AJ438" s="9"/>
      <c r="AM438" s="7">
        <f ca="1">IF(Table2[[#This Row],[Column4]]="teaching",1,0)</f>
        <v>1</v>
      </c>
      <c r="AN438" s="8">
        <f ca="1">IF(Table2[[#This Row],[Column4]]="health",1,0)</f>
        <v>0</v>
      </c>
      <c r="AO438" s="8">
        <f ca="1">IF(Table2[[#This Row],[Column4]]="agriculture",1,0)</f>
        <v>0</v>
      </c>
      <c r="AP438" s="8">
        <f ca="1">IF(Table2[[#This Row],[Column4]]="IT",1,0)</f>
        <v>0</v>
      </c>
      <c r="AQ438" s="8">
        <f ca="1">IF(Table2[[#This Row],[Column4]]="construction",1,0)</f>
        <v>0</v>
      </c>
      <c r="AR438" s="8">
        <f ca="1">IF(Table2[[#This Row],[Column4]]="General work",1,0)</f>
        <v>0</v>
      </c>
      <c r="AS438" s="9"/>
      <c r="AU438" s="17">
        <f ca="1">Table2[[#This Row],[Column20]]/Table2[[#This Row],[Column8]]</f>
        <v>61344.083691650892</v>
      </c>
      <c r="AW438" s="19">
        <f ca="1">IF(Table2[[#This Row],[Column27]]&gt;$AX$7,1,0)</f>
        <v>1</v>
      </c>
      <c r="AY438" s="21">
        <f ca="1">Table2[[#This Row],[Column19]]/Table2[[#This Row],[Column18]]</f>
        <v>0.19849626562177683</v>
      </c>
      <c r="AZ438" s="7">
        <f t="shared" ca="1" si="125"/>
        <v>1</v>
      </c>
      <c r="BA438" s="8"/>
      <c r="BB438" s="7">
        <f ca="1">IF(Table2[[#This Row],[Column17]]="bihar",Table2[[#This Row],[Column15]],0)</f>
        <v>0</v>
      </c>
      <c r="BC438" s="8">
        <f ca="1">IF(Table2[[#This Row],[Column17]]="UP",Table2[[#This Row],[Column15]],0)</f>
        <v>0</v>
      </c>
      <c r="BD438" s="8">
        <f ca="1">IF(Table2[[#This Row],[Column17]]="maharashtra",Table2[[#This Row],[Column15]],0)</f>
        <v>0</v>
      </c>
      <c r="BE438" s="8">
        <f ca="1">IF(Table2[[#This Row],[Column17]]="telangana",Table2[[#This Row],[Column15]],0)</f>
        <v>0</v>
      </c>
      <c r="BF438" s="8">
        <f ca="1">IF(Table2[[#This Row],[Column17]]="delhi",Table2[[#This Row],[Column15]],0)</f>
        <v>0</v>
      </c>
      <c r="BG438" s="8">
        <f ca="1">IF(Table2[[#This Row],[Column17]]="goa",Table2[[#This Row],[Column15]],0)</f>
        <v>0</v>
      </c>
      <c r="BH438" s="8">
        <f ca="1">IF(Table2[[#This Row],[Column17]]="kolkata",Table2[[#This Row],[Column15]],0)</f>
        <v>0</v>
      </c>
      <c r="BI438" s="8">
        <f ca="1">IF(Table2[[#This Row],[Column17]]="patna",Table2[[#This Row],[Column15]],0)</f>
        <v>0</v>
      </c>
      <c r="BJ438" s="8">
        <f ca="1">IF(Table2[[#This Row],[Column17]]="simultala",Table2[[#This Row],[Column15]],0)</f>
        <v>0</v>
      </c>
      <c r="BK438" s="8">
        <f ca="1">IF(Table2[[#This Row],[Column17]]="panji",Table2[[#This Row],[Column15]],0)</f>
        <v>68823</v>
      </c>
      <c r="BL438" s="8">
        <f ca="1">IF(Table2[[#This Row],[Column17]]="bangalore",Table2[[#This Row],[Column15]],0)</f>
        <v>0</v>
      </c>
      <c r="BM438" s="8">
        <f ca="1">IF(Table2[[#This Row],[Column17]]="florida",Table2[[#This Row],[Column15]],0)</f>
        <v>0</v>
      </c>
      <c r="BN438" s="8">
        <f ca="1">IF(Table2[[#This Row],[Column17]]="valmikinagar",Table2[[#This Row],[Column15]],0)</f>
        <v>0</v>
      </c>
      <c r="BO438" s="9">
        <f ca="1">IF(Table2[[#This Row],[Column17]]="gopalganj",Table2[[#This Row],[Column15]],0)</f>
        <v>0</v>
      </c>
      <c r="BP438" s="7">
        <f ca="1">IF(Table2[[#This Row],[Column4]]="teaching",Table2[[#This Row],[Column15]],0)</f>
        <v>68823</v>
      </c>
      <c r="BQ438" s="8">
        <f ca="1">IF(Table2[[#This Row],[Column4]]="health",Table2[[#This Row],[Column15]],0)</f>
        <v>0</v>
      </c>
      <c r="BR438" s="8">
        <f ca="1">IF(Table2[[#This Row],[Column4]]="agriculture",Table2[[#This Row],[Column15]],0)</f>
        <v>0</v>
      </c>
      <c r="BS438" s="8">
        <f ca="1">IF(Table2[[#This Row],[Column4]]="IT",Table2[[#This Row],[Column15]],0)</f>
        <v>0</v>
      </c>
      <c r="BT438" s="8">
        <f ca="1">IF(Table2[[#This Row],[Column4]]="construction",Table2[[#This Row],[Column15]],0)</f>
        <v>0</v>
      </c>
      <c r="BU438" s="9">
        <f ca="1">IF(Table2[[#This Row],[Column4]]="General work",Table2[[#This Row],[Column15]],0)</f>
        <v>0</v>
      </c>
      <c r="BV438" s="19">
        <f ca="1">IF(Table2[[#This Row],[Column27]]&gt;Table2[[#This Row],[Column15]],1,0)</f>
        <v>1</v>
      </c>
      <c r="CC438" s="19">
        <f ca="1">IF(Table2[[#This Row],[Column28]]&gt;$CD$6,Table2[[#This Row],[Column2]],0)</f>
        <v>33</v>
      </c>
    </row>
    <row r="439" spans="2:81" x14ac:dyDescent="0.35">
      <c r="B439">
        <f t="shared" ca="1" si="115"/>
        <v>1</v>
      </c>
      <c r="C439" t="str">
        <f ca="1">IF(B438=1,"men","women")</f>
        <v>men</v>
      </c>
      <c r="D439">
        <f t="shared" ca="1" si="117"/>
        <v>44</v>
      </c>
      <c r="E439">
        <f t="shared" ca="1" si="118"/>
        <v>3</v>
      </c>
      <c r="F439" t="str">
        <f ca="1">VLOOKUP(E439,$K$4:$L$10,2)</f>
        <v>teaching</v>
      </c>
      <c r="G439">
        <f t="shared" ca="1" si="119"/>
        <v>4</v>
      </c>
      <c r="H439" t="str">
        <f ca="1">VLOOKUP(G439,$N$4:$O$9,2)</f>
        <v>technical</v>
      </c>
      <c r="I439">
        <f t="shared" ca="1" si="120"/>
        <v>2</v>
      </c>
      <c r="J439">
        <f t="shared" ca="1" si="116"/>
        <v>3</v>
      </c>
      <c r="Q439">
        <f t="shared" ca="1" si="121"/>
        <v>73297</v>
      </c>
      <c r="R439">
        <f t="shared" ca="1" si="122"/>
        <v>9</v>
      </c>
      <c r="S439" t="str">
        <f ca="1">VLOOKUP(R439,$Y$7:$Z$20,2)</f>
        <v>simultala</v>
      </c>
      <c r="T439">
        <f t="shared" ca="1" si="126"/>
        <v>366485</v>
      </c>
      <c r="U439">
        <f t="shared" ca="1" si="123"/>
        <v>81273.787556284704</v>
      </c>
      <c r="V439">
        <f t="shared" ca="1" si="127"/>
        <v>165883.66459526049</v>
      </c>
      <c r="W439">
        <f t="shared" ca="1" si="124"/>
        <v>134577</v>
      </c>
      <c r="X439">
        <f t="shared" ca="1" si="128"/>
        <v>89412.431073356056</v>
      </c>
      <c r="AA439">
        <f t="shared" ca="1" si="129"/>
        <v>56197.329543717758</v>
      </c>
      <c r="AB439">
        <f t="shared" ca="1" si="130"/>
        <v>588565.99413897831</v>
      </c>
      <c r="AC439">
        <f t="shared" ca="1" si="131"/>
        <v>305263.21862964076</v>
      </c>
      <c r="AD439">
        <f t="shared" ca="1" si="132"/>
        <v>283302.77550933755</v>
      </c>
      <c r="AF439" s="7">
        <f ca="1">IF(Table2[[#This Row],[Column1]]="men",1,0)</f>
        <v>1</v>
      </c>
      <c r="AG439" s="8">
        <f ca="1">IF(Table2[[#This Row],[Column1]]="women",1,0)</f>
        <v>0</v>
      </c>
      <c r="AH439" s="8"/>
      <c r="AI439" s="8"/>
      <c r="AJ439" s="9"/>
      <c r="AM439" s="7">
        <f ca="1">IF(Table2[[#This Row],[Column4]]="teaching",1,0)</f>
        <v>1</v>
      </c>
      <c r="AN439" s="8">
        <f ca="1">IF(Table2[[#This Row],[Column4]]="health",1,0)</f>
        <v>0</v>
      </c>
      <c r="AO439" s="8">
        <f ca="1">IF(Table2[[#This Row],[Column4]]="agriculture",1,0)</f>
        <v>0</v>
      </c>
      <c r="AP439" s="8">
        <f ca="1">IF(Table2[[#This Row],[Column4]]="IT",1,0)</f>
        <v>0</v>
      </c>
      <c r="AQ439" s="8">
        <f ca="1">IF(Table2[[#This Row],[Column4]]="construction",1,0)</f>
        <v>0</v>
      </c>
      <c r="AR439" s="8">
        <f ca="1">IF(Table2[[#This Row],[Column4]]="General work",1,0)</f>
        <v>0</v>
      </c>
      <c r="AS439" s="9"/>
      <c r="AU439" s="17">
        <f ca="1">Table2[[#This Row],[Column20]]/Table2[[#This Row],[Column8]]</f>
        <v>55294.55486508683</v>
      </c>
      <c r="AW439" s="19">
        <f ca="1">IF(Table2[[#This Row],[Column27]]&gt;$AX$7,1,0)</f>
        <v>1</v>
      </c>
      <c r="AY439" s="21">
        <f ca="1">Table2[[#This Row],[Column19]]/Table2[[#This Row],[Column18]]</f>
        <v>0.22176565904821399</v>
      </c>
      <c r="AZ439" s="7">
        <f t="shared" ca="1" si="125"/>
        <v>0</v>
      </c>
      <c r="BA439" s="8"/>
      <c r="BB439" s="7">
        <f ca="1">IF(Table2[[#This Row],[Column17]]="bihar",Table2[[#This Row],[Column15]],0)</f>
        <v>0</v>
      </c>
      <c r="BC439" s="8">
        <f ca="1">IF(Table2[[#This Row],[Column17]]="UP",Table2[[#This Row],[Column15]],0)</f>
        <v>0</v>
      </c>
      <c r="BD439" s="8">
        <f ca="1">IF(Table2[[#This Row],[Column17]]="maharashtra",Table2[[#This Row],[Column15]],0)</f>
        <v>0</v>
      </c>
      <c r="BE439" s="8">
        <f ca="1">IF(Table2[[#This Row],[Column17]]="telangana",Table2[[#This Row],[Column15]],0)</f>
        <v>0</v>
      </c>
      <c r="BF439" s="8">
        <f ca="1">IF(Table2[[#This Row],[Column17]]="delhi",Table2[[#This Row],[Column15]],0)</f>
        <v>0</v>
      </c>
      <c r="BG439" s="8">
        <f ca="1">IF(Table2[[#This Row],[Column17]]="goa",Table2[[#This Row],[Column15]],0)</f>
        <v>0</v>
      </c>
      <c r="BH439" s="8">
        <f ca="1">IF(Table2[[#This Row],[Column17]]="kolkata",Table2[[#This Row],[Column15]],0)</f>
        <v>0</v>
      </c>
      <c r="BI439" s="8">
        <f ca="1">IF(Table2[[#This Row],[Column17]]="patna",Table2[[#This Row],[Column15]],0)</f>
        <v>0</v>
      </c>
      <c r="BJ439" s="8">
        <f ca="1">IF(Table2[[#This Row],[Column17]]="simultala",Table2[[#This Row],[Column15]],0)</f>
        <v>73297</v>
      </c>
      <c r="BK439" s="8">
        <f ca="1">IF(Table2[[#This Row],[Column17]]="panji",Table2[[#This Row],[Column15]],0)</f>
        <v>0</v>
      </c>
      <c r="BL439" s="8">
        <f ca="1">IF(Table2[[#This Row],[Column17]]="bangalore",Table2[[#This Row],[Column15]],0)</f>
        <v>0</v>
      </c>
      <c r="BM439" s="8">
        <f ca="1">IF(Table2[[#This Row],[Column17]]="florida",Table2[[#This Row],[Column15]],0)</f>
        <v>0</v>
      </c>
      <c r="BN439" s="8">
        <f ca="1">IF(Table2[[#This Row],[Column17]]="valmikinagar",Table2[[#This Row],[Column15]],0)</f>
        <v>0</v>
      </c>
      <c r="BO439" s="9">
        <f ca="1">IF(Table2[[#This Row],[Column17]]="gopalganj",Table2[[#This Row],[Column15]],0)</f>
        <v>0</v>
      </c>
      <c r="BP439" s="7">
        <f ca="1">IF(Table2[[#This Row],[Column4]]="teaching",Table2[[#This Row],[Column15]],0)</f>
        <v>73297</v>
      </c>
      <c r="BQ439" s="8">
        <f ca="1">IF(Table2[[#This Row],[Column4]]="health",Table2[[#This Row],[Column15]],0)</f>
        <v>0</v>
      </c>
      <c r="BR439" s="8">
        <f ca="1">IF(Table2[[#This Row],[Column4]]="agriculture",Table2[[#This Row],[Column15]],0)</f>
        <v>0</v>
      </c>
      <c r="BS439" s="8">
        <f ca="1">IF(Table2[[#This Row],[Column4]]="IT",Table2[[#This Row],[Column15]],0)</f>
        <v>0</v>
      </c>
      <c r="BT439" s="8">
        <f ca="1">IF(Table2[[#This Row],[Column4]]="construction",Table2[[#This Row],[Column15]],0)</f>
        <v>0</v>
      </c>
      <c r="BU439" s="9">
        <f ca="1">IF(Table2[[#This Row],[Column4]]="General work",Table2[[#This Row],[Column15]],0)</f>
        <v>0</v>
      </c>
      <c r="BV439" s="19">
        <f ca="1">IF(Table2[[#This Row],[Column27]]&gt;Table2[[#This Row],[Column15]],1,0)</f>
        <v>1</v>
      </c>
      <c r="CC439" s="19">
        <f ca="1">IF(Table2[[#This Row],[Column28]]&gt;$CD$6,Table2[[#This Row],[Column2]],0)</f>
        <v>44</v>
      </c>
    </row>
    <row r="440" spans="2:81" x14ac:dyDescent="0.35">
      <c r="B440">
        <f t="shared" ca="1" si="115"/>
        <v>2</v>
      </c>
      <c r="C440" t="str">
        <f ca="1">IF(B439=1,"men","women")</f>
        <v>men</v>
      </c>
      <c r="D440">
        <f t="shared" ca="1" si="117"/>
        <v>30</v>
      </c>
      <c r="E440">
        <f t="shared" ca="1" si="118"/>
        <v>6</v>
      </c>
      <c r="F440" t="str">
        <f ca="1">VLOOKUP(E440,$K$4:$L$10,2)</f>
        <v>agriculture</v>
      </c>
      <c r="G440">
        <f t="shared" ca="1" si="119"/>
        <v>1</v>
      </c>
      <c r="H440" t="str">
        <f ca="1">VLOOKUP(G440,$N$4:$O$9,2)</f>
        <v>high school</v>
      </c>
      <c r="I440">
        <f t="shared" ca="1" si="120"/>
        <v>4</v>
      </c>
      <c r="J440">
        <f t="shared" ca="1" si="116"/>
        <v>1</v>
      </c>
      <c r="Q440">
        <f t="shared" ca="1" si="121"/>
        <v>41476</v>
      </c>
      <c r="R440">
        <f t="shared" ca="1" si="122"/>
        <v>13</v>
      </c>
      <c r="S440" t="str">
        <f ca="1">VLOOKUP(R440,$Y$7:$Z$20,2)</f>
        <v>valmikinagar</v>
      </c>
      <c r="T440">
        <f t="shared" ca="1" si="126"/>
        <v>124428</v>
      </c>
      <c r="U440">
        <f t="shared" ca="1" si="123"/>
        <v>34960.921640711153</v>
      </c>
      <c r="V440">
        <f t="shared" ca="1" si="127"/>
        <v>24366.425508459484</v>
      </c>
      <c r="W440">
        <f t="shared" ca="1" si="124"/>
        <v>23203</v>
      </c>
      <c r="X440">
        <f t="shared" ca="1" si="128"/>
        <v>54484.920681984193</v>
      </c>
      <c r="AA440">
        <f t="shared" ca="1" si="129"/>
        <v>52105.031005227749</v>
      </c>
      <c r="AB440">
        <f t="shared" ca="1" si="130"/>
        <v>200899.45651368721</v>
      </c>
      <c r="AC440">
        <f t="shared" ca="1" si="131"/>
        <v>112648.84232269535</v>
      </c>
      <c r="AD440">
        <f t="shared" ca="1" si="132"/>
        <v>88250.614190991866</v>
      </c>
      <c r="AF440" s="7">
        <f ca="1">IF(Table2[[#This Row],[Column1]]="men",1,0)</f>
        <v>1</v>
      </c>
      <c r="AG440" s="8">
        <f ca="1">IF(Table2[[#This Row],[Column1]]="women",1,0)</f>
        <v>0</v>
      </c>
      <c r="AH440" s="8"/>
      <c r="AI440" s="8"/>
      <c r="AJ440" s="9"/>
      <c r="AM440" s="7">
        <f ca="1">IF(Table2[[#This Row],[Column4]]="teaching",1,0)</f>
        <v>0</v>
      </c>
      <c r="AN440" s="8">
        <f ca="1">IF(Table2[[#This Row],[Column4]]="health",1,0)</f>
        <v>0</v>
      </c>
      <c r="AO440" s="8">
        <f ca="1">IF(Table2[[#This Row],[Column4]]="agriculture",1,0)</f>
        <v>1</v>
      </c>
      <c r="AP440" s="8">
        <f ca="1">IF(Table2[[#This Row],[Column4]]="IT",1,0)</f>
        <v>0</v>
      </c>
      <c r="AQ440" s="8">
        <f ca="1">IF(Table2[[#This Row],[Column4]]="construction",1,0)</f>
        <v>0</v>
      </c>
      <c r="AR440" s="8">
        <f ca="1">IF(Table2[[#This Row],[Column4]]="General work",1,0)</f>
        <v>0</v>
      </c>
      <c r="AS440" s="9"/>
      <c r="AU440" s="17">
        <f ca="1">Table2[[#This Row],[Column20]]/Table2[[#This Row],[Column8]]</f>
        <v>24366.425508459484</v>
      </c>
      <c r="AW440" s="19">
        <f ca="1">IF(Table2[[#This Row],[Column27]]&gt;$AX$7,1,0)</f>
        <v>1</v>
      </c>
      <c r="AY440" s="21">
        <f ca="1">Table2[[#This Row],[Column19]]/Table2[[#This Row],[Column18]]</f>
        <v>0.28097310605901527</v>
      </c>
      <c r="AZ440" s="7">
        <f t="shared" ca="1" si="125"/>
        <v>0</v>
      </c>
      <c r="BA440" s="8"/>
      <c r="BB440" s="7">
        <f ca="1">IF(Table2[[#This Row],[Column17]]="bihar",Table2[[#This Row],[Column15]],0)</f>
        <v>0</v>
      </c>
      <c r="BC440" s="8">
        <f ca="1">IF(Table2[[#This Row],[Column17]]="UP",Table2[[#This Row],[Column15]],0)</f>
        <v>0</v>
      </c>
      <c r="BD440" s="8">
        <f ca="1">IF(Table2[[#This Row],[Column17]]="maharashtra",Table2[[#This Row],[Column15]],0)</f>
        <v>0</v>
      </c>
      <c r="BE440" s="8">
        <f ca="1">IF(Table2[[#This Row],[Column17]]="telangana",Table2[[#This Row],[Column15]],0)</f>
        <v>0</v>
      </c>
      <c r="BF440" s="8">
        <f ca="1">IF(Table2[[#This Row],[Column17]]="delhi",Table2[[#This Row],[Column15]],0)</f>
        <v>0</v>
      </c>
      <c r="BG440" s="8">
        <f ca="1">IF(Table2[[#This Row],[Column17]]="goa",Table2[[#This Row],[Column15]],0)</f>
        <v>0</v>
      </c>
      <c r="BH440" s="8">
        <f ca="1">IF(Table2[[#This Row],[Column17]]="kolkata",Table2[[#This Row],[Column15]],0)</f>
        <v>0</v>
      </c>
      <c r="BI440" s="8">
        <f ca="1">IF(Table2[[#This Row],[Column17]]="patna",Table2[[#This Row],[Column15]],0)</f>
        <v>0</v>
      </c>
      <c r="BJ440" s="8">
        <f ca="1">IF(Table2[[#This Row],[Column17]]="simultala",Table2[[#This Row],[Column15]],0)</f>
        <v>0</v>
      </c>
      <c r="BK440" s="8">
        <f ca="1">IF(Table2[[#This Row],[Column17]]="panji",Table2[[#This Row],[Column15]],0)</f>
        <v>0</v>
      </c>
      <c r="BL440" s="8">
        <f ca="1">IF(Table2[[#This Row],[Column17]]="bangalore",Table2[[#This Row],[Column15]],0)</f>
        <v>0</v>
      </c>
      <c r="BM440" s="8">
        <f ca="1">IF(Table2[[#This Row],[Column17]]="florida",Table2[[#This Row],[Column15]],0)</f>
        <v>0</v>
      </c>
      <c r="BN440" s="8">
        <f ca="1">IF(Table2[[#This Row],[Column17]]="valmikinagar",Table2[[#This Row],[Column15]],0)</f>
        <v>41476</v>
      </c>
      <c r="BO440" s="9">
        <f ca="1">IF(Table2[[#This Row],[Column17]]="gopalganj",Table2[[#This Row],[Column15]],0)</f>
        <v>0</v>
      </c>
      <c r="BP440" s="7">
        <f ca="1">IF(Table2[[#This Row],[Column4]]="teaching",Table2[[#This Row],[Column15]],0)</f>
        <v>0</v>
      </c>
      <c r="BQ440" s="8">
        <f ca="1">IF(Table2[[#This Row],[Column4]]="health",Table2[[#This Row],[Column15]],0)</f>
        <v>0</v>
      </c>
      <c r="BR440" s="8">
        <f ca="1">IF(Table2[[#This Row],[Column4]]="agriculture",Table2[[#This Row],[Column15]],0)</f>
        <v>41476</v>
      </c>
      <c r="BS440" s="8">
        <f ca="1">IF(Table2[[#This Row],[Column4]]="IT",Table2[[#This Row],[Column15]],0)</f>
        <v>0</v>
      </c>
      <c r="BT440" s="8">
        <f ca="1">IF(Table2[[#This Row],[Column4]]="construction",Table2[[#This Row],[Column15]],0)</f>
        <v>0</v>
      </c>
      <c r="BU440" s="9">
        <f ca="1">IF(Table2[[#This Row],[Column4]]="General work",Table2[[#This Row],[Column15]],0)</f>
        <v>0</v>
      </c>
      <c r="BV440" s="19">
        <f ca="1">IF(Table2[[#This Row],[Column27]]&gt;Table2[[#This Row],[Column15]],1,0)</f>
        <v>1</v>
      </c>
      <c r="CC440" s="19">
        <f ca="1">IF(Table2[[#This Row],[Column28]]&gt;$CD$6,Table2[[#This Row],[Column2]],0)</f>
        <v>30</v>
      </c>
    </row>
    <row r="441" spans="2:81" x14ac:dyDescent="0.35">
      <c r="B441">
        <f t="shared" ca="1" si="115"/>
        <v>2</v>
      </c>
      <c r="C441" t="str">
        <f ca="1">IF(B440=1,"men","women")</f>
        <v>women</v>
      </c>
      <c r="D441">
        <f t="shared" ca="1" si="117"/>
        <v>45</v>
      </c>
      <c r="E441">
        <f t="shared" ca="1" si="118"/>
        <v>4</v>
      </c>
      <c r="F441" t="str">
        <f ca="1">VLOOKUP(E441,$K$4:$L$10,2)</f>
        <v>IT</v>
      </c>
      <c r="G441">
        <f t="shared" ca="1" si="119"/>
        <v>4</v>
      </c>
      <c r="H441" t="str">
        <f ca="1">VLOOKUP(G441,$N$4:$O$9,2)</f>
        <v>technical</v>
      </c>
      <c r="I441">
        <f t="shared" ca="1" si="120"/>
        <v>0</v>
      </c>
      <c r="J441">
        <f t="shared" ca="1" si="116"/>
        <v>3</v>
      </c>
      <c r="Q441">
        <f t="shared" ca="1" si="121"/>
        <v>87798</v>
      </c>
      <c r="R441">
        <f t="shared" ca="1" si="122"/>
        <v>8</v>
      </c>
      <c r="S441" t="str">
        <f ca="1">VLOOKUP(R441,$Y$7:$Z$20,2)</f>
        <v>patna</v>
      </c>
      <c r="T441">
        <f t="shared" ca="1" si="126"/>
        <v>526788</v>
      </c>
      <c r="U441">
        <f t="shared" ca="1" si="123"/>
        <v>229999.89267648352</v>
      </c>
      <c r="V441">
        <f t="shared" ca="1" si="127"/>
        <v>7886.1585256922572</v>
      </c>
      <c r="W441">
        <f t="shared" ca="1" si="124"/>
        <v>5828</v>
      </c>
      <c r="X441">
        <f t="shared" ca="1" si="128"/>
        <v>124189.7186763885</v>
      </c>
      <c r="AA441">
        <f t="shared" ca="1" si="129"/>
        <v>91691.185848569614</v>
      </c>
      <c r="AB441">
        <f t="shared" ca="1" si="130"/>
        <v>626365.34437426191</v>
      </c>
      <c r="AC441">
        <f t="shared" ca="1" si="131"/>
        <v>360017.61135287199</v>
      </c>
      <c r="AD441">
        <f t="shared" ca="1" si="132"/>
        <v>266347.73302138993</v>
      </c>
      <c r="AF441" s="7">
        <f ca="1">IF(Table2[[#This Row],[Column1]]="men",1,0)</f>
        <v>0</v>
      </c>
      <c r="AG441" s="8">
        <f ca="1">IF(Table2[[#This Row],[Column1]]="women",1,0)</f>
        <v>1</v>
      </c>
      <c r="AH441" s="8"/>
      <c r="AI441" s="8"/>
      <c r="AJ441" s="9"/>
      <c r="AM441" s="7">
        <f ca="1">IF(Table2[[#This Row],[Column4]]="teaching",1,0)</f>
        <v>0</v>
      </c>
      <c r="AN441" s="8">
        <f ca="1">IF(Table2[[#This Row],[Column4]]="health",1,0)</f>
        <v>0</v>
      </c>
      <c r="AO441" s="8">
        <f ca="1">IF(Table2[[#This Row],[Column4]]="agriculture",1,0)</f>
        <v>0</v>
      </c>
      <c r="AP441" s="8">
        <f ca="1">IF(Table2[[#This Row],[Column4]]="IT",1,0)</f>
        <v>1</v>
      </c>
      <c r="AQ441" s="8">
        <f ca="1">IF(Table2[[#This Row],[Column4]]="construction",1,0)</f>
        <v>0</v>
      </c>
      <c r="AR441" s="8">
        <f ca="1">IF(Table2[[#This Row],[Column4]]="General work",1,0)</f>
        <v>0</v>
      </c>
      <c r="AS441" s="9"/>
      <c r="AU441" s="17">
        <f ca="1">Table2[[#This Row],[Column20]]/Table2[[#This Row],[Column8]]</f>
        <v>2628.7195085640856</v>
      </c>
      <c r="AW441" s="19">
        <f ca="1">IF(Table2[[#This Row],[Column27]]&gt;$AX$7,1,0)</f>
        <v>1</v>
      </c>
      <c r="AY441" s="21">
        <f ca="1">Table2[[#This Row],[Column19]]/Table2[[#This Row],[Column18]]</f>
        <v>0.43660807132372703</v>
      </c>
      <c r="AZ441" s="7">
        <f t="shared" ca="1" si="125"/>
        <v>0</v>
      </c>
      <c r="BA441" s="8"/>
      <c r="BB441" s="7">
        <f ca="1">IF(Table2[[#This Row],[Column17]]="bihar",Table2[[#This Row],[Column15]],0)</f>
        <v>0</v>
      </c>
      <c r="BC441" s="8">
        <f ca="1">IF(Table2[[#This Row],[Column17]]="UP",Table2[[#This Row],[Column15]],0)</f>
        <v>0</v>
      </c>
      <c r="BD441" s="8">
        <f ca="1">IF(Table2[[#This Row],[Column17]]="maharashtra",Table2[[#This Row],[Column15]],0)</f>
        <v>0</v>
      </c>
      <c r="BE441" s="8">
        <f ca="1">IF(Table2[[#This Row],[Column17]]="telangana",Table2[[#This Row],[Column15]],0)</f>
        <v>0</v>
      </c>
      <c r="BF441" s="8">
        <f ca="1">IF(Table2[[#This Row],[Column17]]="delhi",Table2[[#This Row],[Column15]],0)</f>
        <v>0</v>
      </c>
      <c r="BG441" s="8">
        <f ca="1">IF(Table2[[#This Row],[Column17]]="goa",Table2[[#This Row],[Column15]],0)</f>
        <v>0</v>
      </c>
      <c r="BH441" s="8">
        <f ca="1">IF(Table2[[#This Row],[Column17]]="kolkata",Table2[[#This Row],[Column15]],0)</f>
        <v>0</v>
      </c>
      <c r="BI441" s="8">
        <f ca="1">IF(Table2[[#This Row],[Column17]]="patna",Table2[[#This Row],[Column15]],0)</f>
        <v>87798</v>
      </c>
      <c r="BJ441" s="8">
        <f ca="1">IF(Table2[[#This Row],[Column17]]="simultala",Table2[[#This Row],[Column15]],0)</f>
        <v>0</v>
      </c>
      <c r="BK441" s="8">
        <f ca="1">IF(Table2[[#This Row],[Column17]]="panji",Table2[[#This Row],[Column15]],0)</f>
        <v>0</v>
      </c>
      <c r="BL441" s="8">
        <f ca="1">IF(Table2[[#This Row],[Column17]]="bangalore",Table2[[#This Row],[Column15]],0)</f>
        <v>0</v>
      </c>
      <c r="BM441" s="8">
        <f ca="1">IF(Table2[[#This Row],[Column17]]="florida",Table2[[#This Row],[Column15]],0)</f>
        <v>0</v>
      </c>
      <c r="BN441" s="8">
        <f ca="1">IF(Table2[[#This Row],[Column17]]="valmikinagar",Table2[[#This Row],[Column15]],0)</f>
        <v>0</v>
      </c>
      <c r="BO441" s="9">
        <f ca="1">IF(Table2[[#This Row],[Column17]]="gopalganj",Table2[[#This Row],[Column15]],0)</f>
        <v>0</v>
      </c>
      <c r="BP441" s="7">
        <f ca="1">IF(Table2[[#This Row],[Column4]]="teaching",Table2[[#This Row],[Column15]],0)</f>
        <v>0</v>
      </c>
      <c r="BQ441" s="8">
        <f ca="1">IF(Table2[[#This Row],[Column4]]="health",Table2[[#This Row],[Column15]],0)</f>
        <v>0</v>
      </c>
      <c r="BR441" s="8">
        <f ca="1">IF(Table2[[#This Row],[Column4]]="agriculture",Table2[[#This Row],[Column15]],0)</f>
        <v>0</v>
      </c>
      <c r="BS441" s="8">
        <f ca="1">IF(Table2[[#This Row],[Column4]]="IT",Table2[[#This Row],[Column15]],0)</f>
        <v>87798</v>
      </c>
      <c r="BT441" s="8">
        <f ca="1">IF(Table2[[#This Row],[Column4]]="construction",Table2[[#This Row],[Column15]],0)</f>
        <v>0</v>
      </c>
      <c r="BU441" s="9">
        <f ca="1">IF(Table2[[#This Row],[Column4]]="General work",Table2[[#This Row],[Column15]],0)</f>
        <v>0</v>
      </c>
      <c r="BV441" s="19">
        <f ca="1">IF(Table2[[#This Row],[Column27]]&gt;Table2[[#This Row],[Column15]],1,0)</f>
        <v>1</v>
      </c>
      <c r="CC441" s="19">
        <f ca="1">IF(Table2[[#This Row],[Column28]]&gt;$CD$6,Table2[[#This Row],[Column2]],0)</f>
        <v>45</v>
      </c>
    </row>
    <row r="442" spans="2:81" x14ac:dyDescent="0.35">
      <c r="B442">
        <f t="shared" ca="1" si="115"/>
        <v>2</v>
      </c>
      <c r="C442" t="str">
        <f ca="1">IF(B441=1,"men","women")</f>
        <v>women</v>
      </c>
      <c r="D442">
        <f t="shared" ca="1" si="117"/>
        <v>36</v>
      </c>
      <c r="E442">
        <f t="shared" ca="1" si="118"/>
        <v>2</v>
      </c>
      <c r="F442" t="str">
        <f ca="1">VLOOKUP(E442,$K$4:$L$10,2)</f>
        <v>construction</v>
      </c>
      <c r="G442">
        <f t="shared" ca="1" si="119"/>
        <v>3</v>
      </c>
      <c r="H442" t="str">
        <f ca="1">VLOOKUP(G442,$N$4:$O$9,2)</f>
        <v>university</v>
      </c>
      <c r="I442">
        <f t="shared" ca="1" si="120"/>
        <v>1</v>
      </c>
      <c r="J442">
        <f t="shared" ca="1" si="116"/>
        <v>2</v>
      </c>
      <c r="Q442">
        <f t="shared" ca="1" si="121"/>
        <v>63182</v>
      </c>
      <c r="R442">
        <f t="shared" ca="1" si="122"/>
        <v>7</v>
      </c>
      <c r="S442" t="str">
        <f ca="1">VLOOKUP(R442,$Y$7:$Z$20,2)</f>
        <v>kolkata</v>
      </c>
      <c r="T442">
        <f t="shared" ca="1" si="126"/>
        <v>379092</v>
      </c>
      <c r="U442">
        <f t="shared" ca="1" si="123"/>
        <v>320812.26285119896</v>
      </c>
      <c r="V442">
        <f t="shared" ca="1" si="127"/>
        <v>92856.708882840947</v>
      </c>
      <c r="W442">
        <f t="shared" ca="1" si="124"/>
        <v>34286</v>
      </c>
      <c r="X442">
        <f t="shared" ca="1" si="128"/>
        <v>102541.86942837739</v>
      </c>
      <c r="AA442">
        <f t="shared" ca="1" si="129"/>
        <v>72599.617396532005</v>
      </c>
      <c r="AB442">
        <f t="shared" ca="1" si="130"/>
        <v>544548.32627937291</v>
      </c>
      <c r="AC442">
        <f t="shared" ca="1" si="131"/>
        <v>457640.13227957638</v>
      </c>
      <c r="AD442">
        <f t="shared" ca="1" si="132"/>
        <v>86908.193999796524</v>
      </c>
      <c r="AF442" s="7">
        <f ca="1">IF(Table2[[#This Row],[Column1]]="men",1,0)</f>
        <v>0</v>
      </c>
      <c r="AG442" s="8">
        <f ca="1">IF(Table2[[#This Row],[Column1]]="women",1,0)</f>
        <v>1</v>
      </c>
      <c r="AH442" s="8"/>
      <c r="AI442" s="8"/>
      <c r="AJ442" s="9"/>
      <c r="AM442" s="7">
        <f ca="1">IF(Table2[[#This Row],[Column4]]="teaching",1,0)</f>
        <v>0</v>
      </c>
      <c r="AN442" s="8">
        <f ca="1">IF(Table2[[#This Row],[Column4]]="health",1,0)</f>
        <v>0</v>
      </c>
      <c r="AO442" s="8">
        <f ca="1">IF(Table2[[#This Row],[Column4]]="agriculture",1,0)</f>
        <v>0</v>
      </c>
      <c r="AP442" s="8">
        <f ca="1">IF(Table2[[#This Row],[Column4]]="IT",1,0)</f>
        <v>0</v>
      </c>
      <c r="AQ442" s="8">
        <f ca="1">IF(Table2[[#This Row],[Column4]]="construction",1,0)</f>
        <v>1</v>
      </c>
      <c r="AR442" s="8">
        <f ca="1">IF(Table2[[#This Row],[Column4]]="General work",1,0)</f>
        <v>0</v>
      </c>
      <c r="AS442" s="9"/>
      <c r="AU442" s="17">
        <f ca="1">Table2[[#This Row],[Column20]]/Table2[[#This Row],[Column8]]</f>
        <v>46428.354441420473</v>
      </c>
      <c r="AW442" s="19">
        <f ca="1">IF(Table2[[#This Row],[Column27]]&gt;$AX$7,1,0)</f>
        <v>1</v>
      </c>
      <c r="AY442" s="21">
        <f ca="1">Table2[[#This Row],[Column19]]/Table2[[#This Row],[Column18]]</f>
        <v>0.84626492474438653</v>
      </c>
      <c r="AZ442" s="7">
        <f t="shared" ca="1" si="125"/>
        <v>0</v>
      </c>
      <c r="BA442" s="8"/>
      <c r="BB442" s="7">
        <f ca="1">IF(Table2[[#This Row],[Column17]]="bihar",Table2[[#This Row],[Column15]],0)</f>
        <v>0</v>
      </c>
      <c r="BC442" s="8">
        <f ca="1">IF(Table2[[#This Row],[Column17]]="UP",Table2[[#This Row],[Column15]],0)</f>
        <v>0</v>
      </c>
      <c r="BD442" s="8">
        <f ca="1">IF(Table2[[#This Row],[Column17]]="maharashtra",Table2[[#This Row],[Column15]],0)</f>
        <v>0</v>
      </c>
      <c r="BE442" s="8">
        <f ca="1">IF(Table2[[#This Row],[Column17]]="telangana",Table2[[#This Row],[Column15]],0)</f>
        <v>0</v>
      </c>
      <c r="BF442" s="8">
        <f ca="1">IF(Table2[[#This Row],[Column17]]="delhi",Table2[[#This Row],[Column15]],0)</f>
        <v>0</v>
      </c>
      <c r="BG442" s="8">
        <f ca="1">IF(Table2[[#This Row],[Column17]]="goa",Table2[[#This Row],[Column15]],0)</f>
        <v>0</v>
      </c>
      <c r="BH442" s="8">
        <f ca="1">IF(Table2[[#This Row],[Column17]]="kolkata",Table2[[#This Row],[Column15]],0)</f>
        <v>63182</v>
      </c>
      <c r="BI442" s="8">
        <f ca="1">IF(Table2[[#This Row],[Column17]]="patna",Table2[[#This Row],[Column15]],0)</f>
        <v>0</v>
      </c>
      <c r="BJ442" s="8">
        <f ca="1">IF(Table2[[#This Row],[Column17]]="simultala",Table2[[#This Row],[Column15]],0)</f>
        <v>0</v>
      </c>
      <c r="BK442" s="8">
        <f ca="1">IF(Table2[[#This Row],[Column17]]="panji",Table2[[#This Row],[Column15]],0)</f>
        <v>0</v>
      </c>
      <c r="BL442" s="8">
        <f ca="1">IF(Table2[[#This Row],[Column17]]="bangalore",Table2[[#This Row],[Column15]],0)</f>
        <v>0</v>
      </c>
      <c r="BM442" s="8">
        <f ca="1">IF(Table2[[#This Row],[Column17]]="florida",Table2[[#This Row],[Column15]],0)</f>
        <v>0</v>
      </c>
      <c r="BN442" s="8">
        <f ca="1">IF(Table2[[#This Row],[Column17]]="valmikinagar",Table2[[#This Row],[Column15]],0)</f>
        <v>0</v>
      </c>
      <c r="BO442" s="9">
        <f ca="1">IF(Table2[[#This Row],[Column17]]="gopalganj",Table2[[#This Row],[Column15]],0)</f>
        <v>0</v>
      </c>
      <c r="BP442" s="7">
        <f ca="1">IF(Table2[[#This Row],[Column4]]="teaching",Table2[[#This Row],[Column15]],0)</f>
        <v>0</v>
      </c>
      <c r="BQ442" s="8">
        <f ca="1">IF(Table2[[#This Row],[Column4]]="health",Table2[[#This Row],[Column15]],0)</f>
        <v>0</v>
      </c>
      <c r="BR442" s="8">
        <f ca="1">IF(Table2[[#This Row],[Column4]]="agriculture",Table2[[#This Row],[Column15]],0)</f>
        <v>0</v>
      </c>
      <c r="BS442" s="8">
        <f ca="1">IF(Table2[[#This Row],[Column4]]="IT",Table2[[#This Row],[Column15]],0)</f>
        <v>0</v>
      </c>
      <c r="BT442" s="8">
        <f ca="1">IF(Table2[[#This Row],[Column4]]="construction",Table2[[#This Row],[Column15]],0)</f>
        <v>63182</v>
      </c>
      <c r="BU442" s="9">
        <f ca="1">IF(Table2[[#This Row],[Column4]]="General work",Table2[[#This Row],[Column15]],0)</f>
        <v>0</v>
      </c>
      <c r="BV442" s="19">
        <f ca="1">IF(Table2[[#This Row],[Column27]]&gt;Table2[[#This Row],[Column15]],1,0)</f>
        <v>1</v>
      </c>
      <c r="CC442" s="19">
        <f ca="1">IF(Table2[[#This Row],[Column28]]&gt;$CD$6,Table2[[#This Row],[Column2]],0)</f>
        <v>36</v>
      </c>
    </row>
    <row r="443" spans="2:81" x14ac:dyDescent="0.35">
      <c r="B443">
        <f t="shared" ca="1" si="115"/>
        <v>2</v>
      </c>
      <c r="C443" t="str">
        <f ca="1">IF(B442=1,"men","women")</f>
        <v>women</v>
      </c>
      <c r="D443">
        <f t="shared" ca="1" si="117"/>
        <v>30</v>
      </c>
      <c r="E443">
        <f t="shared" ca="1" si="118"/>
        <v>4</v>
      </c>
      <c r="F443" t="str">
        <f ca="1">VLOOKUP(E443,$K$4:$L$10,2)</f>
        <v>IT</v>
      </c>
      <c r="G443">
        <f t="shared" ca="1" si="119"/>
        <v>2</v>
      </c>
      <c r="H443" t="str">
        <f ca="1">VLOOKUP(G443,$N$4:$O$9,2)</f>
        <v>college</v>
      </c>
      <c r="I443">
        <f t="shared" ca="1" si="120"/>
        <v>1</v>
      </c>
      <c r="J443">
        <f t="shared" ca="1" si="116"/>
        <v>3</v>
      </c>
      <c r="Q443">
        <f t="shared" ca="1" si="121"/>
        <v>86445</v>
      </c>
      <c r="R443">
        <f t="shared" ca="1" si="122"/>
        <v>8</v>
      </c>
      <c r="S443" t="str">
        <f ca="1">VLOOKUP(R443,$Y$7:$Z$20,2)</f>
        <v>patna</v>
      </c>
      <c r="T443">
        <f t="shared" ca="1" si="126"/>
        <v>345780</v>
      </c>
      <c r="U443">
        <f t="shared" ca="1" si="123"/>
        <v>76798.958222233821</v>
      </c>
      <c r="V443">
        <f t="shared" ca="1" si="127"/>
        <v>166065.42705442416</v>
      </c>
      <c r="W443">
        <f t="shared" ca="1" si="124"/>
        <v>118039</v>
      </c>
      <c r="X443">
        <f t="shared" ca="1" si="128"/>
        <v>118884.29893441536</v>
      </c>
      <c r="AA443">
        <f t="shared" ca="1" si="129"/>
        <v>117826.40536419052</v>
      </c>
      <c r="AB443">
        <f t="shared" ca="1" si="130"/>
        <v>629671.83241861477</v>
      </c>
      <c r="AC443">
        <f t="shared" ca="1" si="131"/>
        <v>313722.25715664914</v>
      </c>
      <c r="AD443">
        <f t="shared" ca="1" si="132"/>
        <v>315949.57526196563</v>
      </c>
      <c r="AF443" s="7">
        <f ca="1">IF(Table2[[#This Row],[Column1]]="men",1,0)</f>
        <v>0</v>
      </c>
      <c r="AG443" s="8">
        <f ca="1">IF(Table2[[#This Row],[Column1]]="women",1,0)</f>
        <v>1</v>
      </c>
      <c r="AH443" s="8"/>
      <c r="AI443" s="8"/>
      <c r="AJ443" s="9"/>
      <c r="AM443" s="7">
        <f ca="1">IF(Table2[[#This Row],[Column4]]="teaching",1,0)</f>
        <v>0</v>
      </c>
      <c r="AN443" s="8">
        <f ca="1">IF(Table2[[#This Row],[Column4]]="health",1,0)</f>
        <v>0</v>
      </c>
      <c r="AO443" s="8">
        <f ca="1">IF(Table2[[#This Row],[Column4]]="agriculture",1,0)</f>
        <v>0</v>
      </c>
      <c r="AP443" s="8">
        <f ca="1">IF(Table2[[#This Row],[Column4]]="IT",1,0)</f>
        <v>1</v>
      </c>
      <c r="AQ443" s="8">
        <f ca="1">IF(Table2[[#This Row],[Column4]]="construction",1,0)</f>
        <v>0</v>
      </c>
      <c r="AR443" s="8">
        <f ca="1">IF(Table2[[#This Row],[Column4]]="General work",1,0)</f>
        <v>0</v>
      </c>
      <c r="AS443" s="9"/>
      <c r="AU443" s="17">
        <f ca="1">Table2[[#This Row],[Column20]]/Table2[[#This Row],[Column8]]</f>
        <v>55355.142351474722</v>
      </c>
      <c r="AW443" s="19">
        <f ca="1">IF(Table2[[#This Row],[Column27]]&gt;$AX$7,1,0)</f>
        <v>1</v>
      </c>
      <c r="AY443" s="21">
        <f ca="1">Table2[[#This Row],[Column19]]/Table2[[#This Row],[Column18]]</f>
        <v>0.22210352889766274</v>
      </c>
      <c r="AZ443" s="7">
        <f t="shared" ca="1" si="125"/>
        <v>0</v>
      </c>
      <c r="BA443" s="8"/>
      <c r="BB443" s="7">
        <f ca="1">IF(Table2[[#This Row],[Column17]]="bihar",Table2[[#This Row],[Column15]],0)</f>
        <v>0</v>
      </c>
      <c r="BC443" s="8">
        <f ca="1">IF(Table2[[#This Row],[Column17]]="UP",Table2[[#This Row],[Column15]],0)</f>
        <v>0</v>
      </c>
      <c r="BD443" s="8">
        <f ca="1">IF(Table2[[#This Row],[Column17]]="maharashtra",Table2[[#This Row],[Column15]],0)</f>
        <v>0</v>
      </c>
      <c r="BE443" s="8">
        <f ca="1">IF(Table2[[#This Row],[Column17]]="telangana",Table2[[#This Row],[Column15]],0)</f>
        <v>0</v>
      </c>
      <c r="BF443" s="8">
        <f ca="1">IF(Table2[[#This Row],[Column17]]="delhi",Table2[[#This Row],[Column15]],0)</f>
        <v>0</v>
      </c>
      <c r="BG443" s="8">
        <f ca="1">IF(Table2[[#This Row],[Column17]]="goa",Table2[[#This Row],[Column15]],0)</f>
        <v>0</v>
      </c>
      <c r="BH443" s="8">
        <f ca="1">IF(Table2[[#This Row],[Column17]]="kolkata",Table2[[#This Row],[Column15]],0)</f>
        <v>0</v>
      </c>
      <c r="BI443" s="8">
        <f ca="1">IF(Table2[[#This Row],[Column17]]="patna",Table2[[#This Row],[Column15]],0)</f>
        <v>86445</v>
      </c>
      <c r="BJ443" s="8">
        <f ca="1">IF(Table2[[#This Row],[Column17]]="simultala",Table2[[#This Row],[Column15]],0)</f>
        <v>0</v>
      </c>
      <c r="BK443" s="8">
        <f ca="1">IF(Table2[[#This Row],[Column17]]="panji",Table2[[#This Row],[Column15]],0)</f>
        <v>0</v>
      </c>
      <c r="BL443" s="8">
        <f ca="1">IF(Table2[[#This Row],[Column17]]="bangalore",Table2[[#This Row],[Column15]],0)</f>
        <v>0</v>
      </c>
      <c r="BM443" s="8">
        <f ca="1">IF(Table2[[#This Row],[Column17]]="florida",Table2[[#This Row],[Column15]],0)</f>
        <v>0</v>
      </c>
      <c r="BN443" s="8">
        <f ca="1">IF(Table2[[#This Row],[Column17]]="valmikinagar",Table2[[#This Row],[Column15]],0)</f>
        <v>0</v>
      </c>
      <c r="BO443" s="9">
        <f ca="1">IF(Table2[[#This Row],[Column17]]="gopalganj",Table2[[#This Row],[Column15]],0)</f>
        <v>0</v>
      </c>
      <c r="BP443" s="7">
        <f ca="1">IF(Table2[[#This Row],[Column4]]="teaching",Table2[[#This Row],[Column15]],0)</f>
        <v>0</v>
      </c>
      <c r="BQ443" s="8">
        <f ca="1">IF(Table2[[#This Row],[Column4]]="health",Table2[[#This Row],[Column15]],0)</f>
        <v>0</v>
      </c>
      <c r="BR443" s="8">
        <f ca="1">IF(Table2[[#This Row],[Column4]]="agriculture",Table2[[#This Row],[Column15]],0)</f>
        <v>0</v>
      </c>
      <c r="BS443" s="8">
        <f ca="1">IF(Table2[[#This Row],[Column4]]="IT",Table2[[#This Row],[Column15]],0)</f>
        <v>86445</v>
      </c>
      <c r="BT443" s="8">
        <f ca="1">IF(Table2[[#This Row],[Column4]]="construction",Table2[[#This Row],[Column15]],0)</f>
        <v>0</v>
      </c>
      <c r="BU443" s="9">
        <f ca="1">IF(Table2[[#This Row],[Column4]]="General work",Table2[[#This Row],[Column15]],0)</f>
        <v>0</v>
      </c>
      <c r="BV443" s="19">
        <f ca="1">IF(Table2[[#This Row],[Column27]]&gt;Table2[[#This Row],[Column15]],1,0)</f>
        <v>1</v>
      </c>
      <c r="CC443" s="19">
        <f ca="1">IF(Table2[[#This Row],[Column28]]&gt;$CD$6,Table2[[#This Row],[Column2]],0)</f>
        <v>30</v>
      </c>
    </row>
    <row r="444" spans="2:81" x14ac:dyDescent="0.35">
      <c r="B444">
        <f t="shared" ca="1" si="115"/>
        <v>2</v>
      </c>
      <c r="C444" t="str">
        <f ca="1">IF(B443=1,"men","women")</f>
        <v>women</v>
      </c>
      <c r="D444">
        <f t="shared" ca="1" si="117"/>
        <v>35</v>
      </c>
      <c r="E444">
        <f t="shared" ca="1" si="118"/>
        <v>6</v>
      </c>
      <c r="F444" t="str">
        <f ca="1">VLOOKUP(E444,$K$4:$L$10,2)</f>
        <v>agriculture</v>
      </c>
      <c r="G444">
        <f t="shared" ca="1" si="119"/>
        <v>4</v>
      </c>
      <c r="H444" t="str">
        <f ca="1">VLOOKUP(G444,$N$4:$O$9,2)</f>
        <v>technical</v>
      </c>
      <c r="I444">
        <f t="shared" ca="1" si="120"/>
        <v>1</v>
      </c>
      <c r="J444">
        <f t="shared" ca="1" si="116"/>
        <v>2</v>
      </c>
      <c r="Q444">
        <f t="shared" ca="1" si="121"/>
        <v>76201</v>
      </c>
      <c r="R444">
        <f t="shared" ca="1" si="122"/>
        <v>5</v>
      </c>
      <c r="S444" t="str">
        <f ca="1">VLOOKUP(R444,$Y$7:$Z$20,2)</f>
        <v>delhi</v>
      </c>
      <c r="T444">
        <f t="shared" ca="1" si="126"/>
        <v>304804</v>
      </c>
      <c r="U444">
        <f t="shared" ca="1" si="123"/>
        <v>235036.14725771031</v>
      </c>
      <c r="V444">
        <f t="shared" ca="1" si="127"/>
        <v>151796.52938694676</v>
      </c>
      <c r="W444">
        <f t="shared" ca="1" si="124"/>
        <v>95178</v>
      </c>
      <c r="X444">
        <f t="shared" ca="1" si="128"/>
        <v>50310.390631607086</v>
      </c>
      <c r="AA444">
        <f t="shared" ca="1" si="129"/>
        <v>52333.970655442594</v>
      </c>
      <c r="AB444">
        <f t="shared" ca="1" si="130"/>
        <v>508934.50004238938</v>
      </c>
      <c r="AC444">
        <f t="shared" ca="1" si="131"/>
        <v>380524.53788931743</v>
      </c>
      <c r="AD444">
        <f t="shared" ca="1" si="132"/>
        <v>128409.96215307195</v>
      </c>
      <c r="AF444" s="7">
        <f ca="1">IF(Table2[[#This Row],[Column1]]="men",1,0)</f>
        <v>0</v>
      </c>
      <c r="AG444" s="8">
        <f ca="1">IF(Table2[[#This Row],[Column1]]="women",1,0)</f>
        <v>1</v>
      </c>
      <c r="AH444" s="8"/>
      <c r="AI444" s="8"/>
      <c r="AJ444" s="9"/>
      <c r="AM444" s="7">
        <f ca="1">IF(Table2[[#This Row],[Column4]]="teaching",1,0)</f>
        <v>0</v>
      </c>
      <c r="AN444" s="8">
        <f ca="1">IF(Table2[[#This Row],[Column4]]="health",1,0)</f>
        <v>0</v>
      </c>
      <c r="AO444" s="8">
        <f ca="1">IF(Table2[[#This Row],[Column4]]="agriculture",1,0)</f>
        <v>1</v>
      </c>
      <c r="AP444" s="8">
        <f ca="1">IF(Table2[[#This Row],[Column4]]="IT",1,0)</f>
        <v>0</v>
      </c>
      <c r="AQ444" s="8">
        <f ca="1">IF(Table2[[#This Row],[Column4]]="construction",1,0)</f>
        <v>0</v>
      </c>
      <c r="AR444" s="8">
        <f ca="1">IF(Table2[[#This Row],[Column4]]="General work",1,0)</f>
        <v>0</v>
      </c>
      <c r="AS444" s="9"/>
      <c r="AU444" s="17">
        <f ca="1">Table2[[#This Row],[Column20]]/Table2[[#This Row],[Column8]]</f>
        <v>75898.264693473378</v>
      </c>
      <c r="AW444" s="19">
        <f ca="1">IF(Table2[[#This Row],[Column27]]&gt;$AX$7,1,0)</f>
        <v>1</v>
      </c>
      <c r="AY444" s="21">
        <f ca="1">Table2[[#This Row],[Column19]]/Table2[[#This Row],[Column18]]</f>
        <v>0.77110584919394209</v>
      </c>
      <c r="AZ444" s="7">
        <f t="shared" ca="1" si="125"/>
        <v>0</v>
      </c>
      <c r="BA444" s="8"/>
      <c r="BB444" s="7">
        <f ca="1">IF(Table2[[#This Row],[Column17]]="bihar",Table2[[#This Row],[Column15]],0)</f>
        <v>0</v>
      </c>
      <c r="BC444" s="8">
        <f ca="1">IF(Table2[[#This Row],[Column17]]="UP",Table2[[#This Row],[Column15]],0)</f>
        <v>0</v>
      </c>
      <c r="BD444" s="8">
        <f ca="1">IF(Table2[[#This Row],[Column17]]="maharashtra",Table2[[#This Row],[Column15]],0)</f>
        <v>0</v>
      </c>
      <c r="BE444" s="8">
        <f ca="1">IF(Table2[[#This Row],[Column17]]="telangana",Table2[[#This Row],[Column15]],0)</f>
        <v>0</v>
      </c>
      <c r="BF444" s="8">
        <f ca="1">IF(Table2[[#This Row],[Column17]]="delhi",Table2[[#This Row],[Column15]],0)</f>
        <v>76201</v>
      </c>
      <c r="BG444" s="8">
        <f ca="1">IF(Table2[[#This Row],[Column17]]="goa",Table2[[#This Row],[Column15]],0)</f>
        <v>0</v>
      </c>
      <c r="BH444" s="8">
        <f ca="1">IF(Table2[[#This Row],[Column17]]="kolkata",Table2[[#This Row],[Column15]],0)</f>
        <v>0</v>
      </c>
      <c r="BI444" s="8">
        <f ca="1">IF(Table2[[#This Row],[Column17]]="patna",Table2[[#This Row],[Column15]],0)</f>
        <v>0</v>
      </c>
      <c r="BJ444" s="8">
        <f ca="1">IF(Table2[[#This Row],[Column17]]="simultala",Table2[[#This Row],[Column15]],0)</f>
        <v>0</v>
      </c>
      <c r="BK444" s="8">
        <f ca="1">IF(Table2[[#This Row],[Column17]]="panji",Table2[[#This Row],[Column15]],0)</f>
        <v>0</v>
      </c>
      <c r="BL444" s="8">
        <f ca="1">IF(Table2[[#This Row],[Column17]]="bangalore",Table2[[#This Row],[Column15]],0)</f>
        <v>0</v>
      </c>
      <c r="BM444" s="8">
        <f ca="1">IF(Table2[[#This Row],[Column17]]="florida",Table2[[#This Row],[Column15]],0)</f>
        <v>0</v>
      </c>
      <c r="BN444" s="8">
        <f ca="1">IF(Table2[[#This Row],[Column17]]="valmikinagar",Table2[[#This Row],[Column15]],0)</f>
        <v>0</v>
      </c>
      <c r="BO444" s="9">
        <f ca="1">IF(Table2[[#This Row],[Column17]]="gopalganj",Table2[[#This Row],[Column15]],0)</f>
        <v>0</v>
      </c>
      <c r="BP444" s="7">
        <f ca="1">IF(Table2[[#This Row],[Column4]]="teaching",Table2[[#This Row],[Column15]],0)</f>
        <v>0</v>
      </c>
      <c r="BQ444" s="8">
        <f ca="1">IF(Table2[[#This Row],[Column4]]="health",Table2[[#This Row],[Column15]],0)</f>
        <v>0</v>
      </c>
      <c r="BR444" s="8">
        <f ca="1">IF(Table2[[#This Row],[Column4]]="agriculture",Table2[[#This Row],[Column15]],0)</f>
        <v>76201</v>
      </c>
      <c r="BS444" s="8">
        <f ca="1">IF(Table2[[#This Row],[Column4]]="IT",Table2[[#This Row],[Column15]],0)</f>
        <v>0</v>
      </c>
      <c r="BT444" s="8">
        <f ca="1">IF(Table2[[#This Row],[Column4]]="construction",Table2[[#This Row],[Column15]],0)</f>
        <v>0</v>
      </c>
      <c r="BU444" s="9">
        <f ca="1">IF(Table2[[#This Row],[Column4]]="General work",Table2[[#This Row],[Column15]],0)</f>
        <v>0</v>
      </c>
      <c r="BV444" s="19">
        <f ca="1">IF(Table2[[#This Row],[Column27]]&gt;Table2[[#This Row],[Column15]],1,0)</f>
        <v>1</v>
      </c>
      <c r="CC444" s="19">
        <f ca="1">IF(Table2[[#This Row],[Column28]]&gt;$CD$6,Table2[[#This Row],[Column2]],0)</f>
        <v>35</v>
      </c>
    </row>
    <row r="445" spans="2:81" x14ac:dyDescent="0.35">
      <c r="B445">
        <f t="shared" ca="1" si="115"/>
        <v>1</v>
      </c>
      <c r="C445" t="str">
        <f ca="1">IF(B444=1,"men","women")</f>
        <v>women</v>
      </c>
      <c r="D445">
        <f t="shared" ca="1" si="117"/>
        <v>37</v>
      </c>
      <c r="E445">
        <f t="shared" ca="1" si="118"/>
        <v>6</v>
      </c>
      <c r="F445" t="str">
        <f ca="1">VLOOKUP(E445,$K$4:$L$10,2)</f>
        <v>agriculture</v>
      </c>
      <c r="G445">
        <f t="shared" ca="1" si="119"/>
        <v>3</v>
      </c>
      <c r="H445" t="str">
        <f ca="1">VLOOKUP(G445,$N$4:$O$9,2)</f>
        <v>university</v>
      </c>
      <c r="I445">
        <f t="shared" ca="1" si="120"/>
        <v>1</v>
      </c>
      <c r="J445">
        <f t="shared" ca="1" si="116"/>
        <v>2</v>
      </c>
      <c r="Q445">
        <f t="shared" ca="1" si="121"/>
        <v>37007</v>
      </c>
      <c r="R445">
        <f t="shared" ca="1" si="122"/>
        <v>14</v>
      </c>
      <c r="S445" t="str">
        <f ca="1">VLOOKUP(R445,$Y$7:$Z$20,2)</f>
        <v>gopalganj</v>
      </c>
      <c r="T445">
        <f t="shared" ca="1" si="126"/>
        <v>185035</v>
      </c>
      <c r="U445">
        <f t="shared" ca="1" si="123"/>
        <v>29399.218440449811</v>
      </c>
      <c r="V445">
        <f t="shared" ca="1" si="127"/>
        <v>67876.066133466244</v>
      </c>
      <c r="W445">
        <f t="shared" ca="1" si="124"/>
        <v>54907</v>
      </c>
      <c r="X445">
        <f t="shared" ca="1" si="128"/>
        <v>64643.54683567975</v>
      </c>
      <c r="AA445">
        <f t="shared" ca="1" si="129"/>
        <v>48212.680159285919</v>
      </c>
      <c r="AB445">
        <f t="shared" ca="1" si="130"/>
        <v>301123.74629275216</v>
      </c>
      <c r="AC445">
        <f t="shared" ca="1" si="131"/>
        <v>148949.76527612956</v>
      </c>
      <c r="AD445">
        <f t="shared" ca="1" si="132"/>
        <v>152173.98101662259</v>
      </c>
      <c r="AF445" s="7">
        <f ca="1">IF(Table2[[#This Row],[Column1]]="men",1,0)</f>
        <v>0</v>
      </c>
      <c r="AG445" s="8">
        <f ca="1">IF(Table2[[#This Row],[Column1]]="women",1,0)</f>
        <v>1</v>
      </c>
      <c r="AH445" s="8"/>
      <c r="AI445" s="8"/>
      <c r="AJ445" s="9"/>
      <c r="AM445" s="7">
        <f ca="1">IF(Table2[[#This Row],[Column4]]="teaching",1,0)</f>
        <v>0</v>
      </c>
      <c r="AN445" s="8">
        <f ca="1">IF(Table2[[#This Row],[Column4]]="health",1,0)</f>
        <v>0</v>
      </c>
      <c r="AO445" s="8">
        <f ca="1">IF(Table2[[#This Row],[Column4]]="agriculture",1,0)</f>
        <v>1</v>
      </c>
      <c r="AP445" s="8">
        <f ca="1">IF(Table2[[#This Row],[Column4]]="IT",1,0)</f>
        <v>0</v>
      </c>
      <c r="AQ445" s="8">
        <f ca="1">IF(Table2[[#This Row],[Column4]]="construction",1,0)</f>
        <v>0</v>
      </c>
      <c r="AR445" s="8">
        <f ca="1">IF(Table2[[#This Row],[Column4]]="General work",1,0)</f>
        <v>0</v>
      </c>
      <c r="AS445" s="9"/>
      <c r="AU445" s="17">
        <f ca="1">Table2[[#This Row],[Column20]]/Table2[[#This Row],[Column8]]</f>
        <v>33938.033066733122</v>
      </c>
      <c r="AW445" s="19">
        <f ca="1">IF(Table2[[#This Row],[Column27]]&gt;$AX$7,1,0)</f>
        <v>1</v>
      </c>
      <c r="AY445" s="21">
        <f ca="1">Table2[[#This Row],[Column19]]/Table2[[#This Row],[Column18]]</f>
        <v>0.15888463501742811</v>
      </c>
      <c r="AZ445" s="7">
        <f t="shared" ca="1" si="125"/>
        <v>1</v>
      </c>
      <c r="BA445" s="8"/>
      <c r="BB445" s="7">
        <f ca="1">IF(Table2[[#This Row],[Column17]]="bihar",Table2[[#This Row],[Column15]],0)</f>
        <v>0</v>
      </c>
      <c r="BC445" s="8">
        <f ca="1">IF(Table2[[#This Row],[Column17]]="UP",Table2[[#This Row],[Column15]],0)</f>
        <v>0</v>
      </c>
      <c r="BD445" s="8">
        <f ca="1">IF(Table2[[#This Row],[Column17]]="maharashtra",Table2[[#This Row],[Column15]],0)</f>
        <v>0</v>
      </c>
      <c r="BE445" s="8">
        <f ca="1">IF(Table2[[#This Row],[Column17]]="telangana",Table2[[#This Row],[Column15]],0)</f>
        <v>0</v>
      </c>
      <c r="BF445" s="8">
        <f ca="1">IF(Table2[[#This Row],[Column17]]="delhi",Table2[[#This Row],[Column15]],0)</f>
        <v>0</v>
      </c>
      <c r="BG445" s="8">
        <f ca="1">IF(Table2[[#This Row],[Column17]]="goa",Table2[[#This Row],[Column15]],0)</f>
        <v>0</v>
      </c>
      <c r="BH445" s="8">
        <f ca="1">IF(Table2[[#This Row],[Column17]]="kolkata",Table2[[#This Row],[Column15]],0)</f>
        <v>0</v>
      </c>
      <c r="BI445" s="8">
        <f ca="1">IF(Table2[[#This Row],[Column17]]="patna",Table2[[#This Row],[Column15]],0)</f>
        <v>0</v>
      </c>
      <c r="BJ445" s="8">
        <f ca="1">IF(Table2[[#This Row],[Column17]]="simultala",Table2[[#This Row],[Column15]],0)</f>
        <v>0</v>
      </c>
      <c r="BK445" s="8">
        <f ca="1">IF(Table2[[#This Row],[Column17]]="panji",Table2[[#This Row],[Column15]],0)</f>
        <v>0</v>
      </c>
      <c r="BL445" s="8">
        <f ca="1">IF(Table2[[#This Row],[Column17]]="bangalore",Table2[[#This Row],[Column15]],0)</f>
        <v>0</v>
      </c>
      <c r="BM445" s="8">
        <f ca="1">IF(Table2[[#This Row],[Column17]]="florida",Table2[[#This Row],[Column15]],0)</f>
        <v>0</v>
      </c>
      <c r="BN445" s="8">
        <f ca="1">IF(Table2[[#This Row],[Column17]]="valmikinagar",Table2[[#This Row],[Column15]],0)</f>
        <v>0</v>
      </c>
      <c r="BO445" s="9">
        <f ca="1">IF(Table2[[#This Row],[Column17]]="gopalganj",Table2[[#This Row],[Column15]],0)</f>
        <v>37007</v>
      </c>
      <c r="BP445" s="7">
        <f ca="1">IF(Table2[[#This Row],[Column4]]="teaching",Table2[[#This Row],[Column15]],0)</f>
        <v>0</v>
      </c>
      <c r="BQ445" s="8">
        <f ca="1">IF(Table2[[#This Row],[Column4]]="health",Table2[[#This Row],[Column15]],0)</f>
        <v>0</v>
      </c>
      <c r="BR445" s="8">
        <f ca="1">IF(Table2[[#This Row],[Column4]]="agriculture",Table2[[#This Row],[Column15]],0)</f>
        <v>37007</v>
      </c>
      <c r="BS445" s="8">
        <f ca="1">IF(Table2[[#This Row],[Column4]]="IT",Table2[[#This Row],[Column15]],0)</f>
        <v>0</v>
      </c>
      <c r="BT445" s="8">
        <f ca="1">IF(Table2[[#This Row],[Column4]]="construction",Table2[[#This Row],[Column15]],0)</f>
        <v>0</v>
      </c>
      <c r="BU445" s="9">
        <f ca="1">IF(Table2[[#This Row],[Column4]]="General work",Table2[[#This Row],[Column15]],0)</f>
        <v>0</v>
      </c>
      <c r="BV445" s="19">
        <f ca="1">IF(Table2[[#This Row],[Column27]]&gt;Table2[[#This Row],[Column15]],1,0)</f>
        <v>1</v>
      </c>
      <c r="CC445" s="19">
        <f ca="1">IF(Table2[[#This Row],[Column28]]&gt;$CD$6,Table2[[#This Row],[Column2]],0)</f>
        <v>37</v>
      </c>
    </row>
    <row r="446" spans="2:81" x14ac:dyDescent="0.35">
      <c r="B446">
        <f t="shared" ca="1" si="115"/>
        <v>2</v>
      </c>
      <c r="C446" t="str">
        <f ca="1">IF(B445=1,"men","women")</f>
        <v>men</v>
      </c>
      <c r="D446">
        <f t="shared" ca="1" si="117"/>
        <v>28</v>
      </c>
      <c r="E446">
        <f t="shared" ca="1" si="118"/>
        <v>4</v>
      </c>
      <c r="F446" t="str">
        <f ca="1">VLOOKUP(E446,$K$4:$L$10,2)</f>
        <v>IT</v>
      </c>
      <c r="G446">
        <f t="shared" ca="1" si="119"/>
        <v>2</v>
      </c>
      <c r="H446" t="str">
        <f ca="1">VLOOKUP(G446,$N$4:$O$9,2)</f>
        <v>college</v>
      </c>
      <c r="I446">
        <f t="shared" ca="1" si="120"/>
        <v>3</v>
      </c>
      <c r="J446">
        <f t="shared" ca="1" si="116"/>
        <v>3</v>
      </c>
      <c r="Q446">
        <f t="shared" ca="1" si="121"/>
        <v>68102</v>
      </c>
      <c r="R446">
        <f t="shared" ca="1" si="122"/>
        <v>10</v>
      </c>
      <c r="S446" t="str">
        <f ca="1">VLOOKUP(R446,$Y$7:$Z$20,2)</f>
        <v>panji</v>
      </c>
      <c r="T446">
        <f t="shared" ca="1" si="126"/>
        <v>340510</v>
      </c>
      <c r="U446">
        <f t="shared" ca="1" si="123"/>
        <v>278482.83568710956</v>
      </c>
      <c r="V446">
        <f t="shared" ca="1" si="127"/>
        <v>153189.34420093099</v>
      </c>
      <c r="W446">
        <f t="shared" ca="1" si="124"/>
        <v>150529</v>
      </c>
      <c r="X446">
        <f t="shared" ca="1" si="128"/>
        <v>30922.225861134175</v>
      </c>
      <c r="AA446">
        <f t="shared" ca="1" si="129"/>
        <v>56561.609718768683</v>
      </c>
      <c r="AB446">
        <f t="shared" ca="1" si="130"/>
        <v>550260.95391969965</v>
      </c>
      <c r="AC446">
        <f t="shared" ca="1" si="131"/>
        <v>459934.06154824374</v>
      </c>
      <c r="AD446">
        <f t="shared" ca="1" si="132"/>
        <v>90326.892371455906</v>
      </c>
      <c r="AF446" s="7">
        <f ca="1">IF(Table2[[#This Row],[Column1]]="men",1,0)</f>
        <v>1</v>
      </c>
      <c r="AG446" s="8">
        <f ca="1">IF(Table2[[#This Row],[Column1]]="women",1,0)</f>
        <v>0</v>
      </c>
      <c r="AH446" s="8"/>
      <c r="AI446" s="8"/>
      <c r="AJ446" s="9"/>
      <c r="AM446" s="7">
        <f ca="1">IF(Table2[[#This Row],[Column4]]="teaching",1,0)</f>
        <v>0</v>
      </c>
      <c r="AN446" s="8">
        <f ca="1">IF(Table2[[#This Row],[Column4]]="health",1,0)</f>
        <v>0</v>
      </c>
      <c r="AO446" s="8">
        <f ca="1">IF(Table2[[#This Row],[Column4]]="agriculture",1,0)</f>
        <v>0</v>
      </c>
      <c r="AP446" s="8">
        <f ca="1">IF(Table2[[#This Row],[Column4]]="IT",1,0)</f>
        <v>1</v>
      </c>
      <c r="AQ446" s="8">
        <f ca="1">IF(Table2[[#This Row],[Column4]]="construction",1,0)</f>
        <v>0</v>
      </c>
      <c r="AR446" s="8">
        <f ca="1">IF(Table2[[#This Row],[Column4]]="General work",1,0)</f>
        <v>0</v>
      </c>
      <c r="AS446" s="9"/>
      <c r="AU446" s="17">
        <f ca="1">Table2[[#This Row],[Column20]]/Table2[[#This Row],[Column8]]</f>
        <v>51063.114733643662</v>
      </c>
      <c r="AW446" s="19">
        <f ca="1">IF(Table2[[#This Row],[Column27]]&gt;$AX$7,1,0)</f>
        <v>1</v>
      </c>
      <c r="AY446" s="21">
        <f ca="1">Table2[[#This Row],[Column19]]/Table2[[#This Row],[Column18]]</f>
        <v>0.81784040318084505</v>
      </c>
      <c r="AZ446" s="7">
        <f t="shared" ca="1" si="125"/>
        <v>0</v>
      </c>
      <c r="BA446" s="8"/>
      <c r="BB446" s="7">
        <f ca="1">IF(Table2[[#This Row],[Column17]]="bihar",Table2[[#This Row],[Column15]],0)</f>
        <v>0</v>
      </c>
      <c r="BC446" s="8">
        <f ca="1">IF(Table2[[#This Row],[Column17]]="UP",Table2[[#This Row],[Column15]],0)</f>
        <v>0</v>
      </c>
      <c r="BD446" s="8">
        <f ca="1">IF(Table2[[#This Row],[Column17]]="maharashtra",Table2[[#This Row],[Column15]],0)</f>
        <v>0</v>
      </c>
      <c r="BE446" s="8">
        <f ca="1">IF(Table2[[#This Row],[Column17]]="telangana",Table2[[#This Row],[Column15]],0)</f>
        <v>0</v>
      </c>
      <c r="BF446" s="8">
        <f ca="1">IF(Table2[[#This Row],[Column17]]="delhi",Table2[[#This Row],[Column15]],0)</f>
        <v>0</v>
      </c>
      <c r="BG446" s="8">
        <f ca="1">IF(Table2[[#This Row],[Column17]]="goa",Table2[[#This Row],[Column15]],0)</f>
        <v>0</v>
      </c>
      <c r="BH446" s="8">
        <f ca="1">IF(Table2[[#This Row],[Column17]]="kolkata",Table2[[#This Row],[Column15]],0)</f>
        <v>0</v>
      </c>
      <c r="BI446" s="8">
        <f ca="1">IF(Table2[[#This Row],[Column17]]="patna",Table2[[#This Row],[Column15]],0)</f>
        <v>0</v>
      </c>
      <c r="BJ446" s="8">
        <f ca="1">IF(Table2[[#This Row],[Column17]]="simultala",Table2[[#This Row],[Column15]],0)</f>
        <v>0</v>
      </c>
      <c r="BK446" s="8">
        <f ca="1">IF(Table2[[#This Row],[Column17]]="panji",Table2[[#This Row],[Column15]],0)</f>
        <v>68102</v>
      </c>
      <c r="BL446" s="8">
        <f ca="1">IF(Table2[[#This Row],[Column17]]="bangalore",Table2[[#This Row],[Column15]],0)</f>
        <v>0</v>
      </c>
      <c r="BM446" s="8">
        <f ca="1">IF(Table2[[#This Row],[Column17]]="florida",Table2[[#This Row],[Column15]],0)</f>
        <v>0</v>
      </c>
      <c r="BN446" s="8">
        <f ca="1">IF(Table2[[#This Row],[Column17]]="valmikinagar",Table2[[#This Row],[Column15]],0)</f>
        <v>0</v>
      </c>
      <c r="BO446" s="9">
        <f ca="1">IF(Table2[[#This Row],[Column17]]="gopalganj",Table2[[#This Row],[Column15]],0)</f>
        <v>0</v>
      </c>
      <c r="BP446" s="7">
        <f ca="1">IF(Table2[[#This Row],[Column4]]="teaching",Table2[[#This Row],[Column15]],0)</f>
        <v>0</v>
      </c>
      <c r="BQ446" s="8">
        <f ca="1">IF(Table2[[#This Row],[Column4]]="health",Table2[[#This Row],[Column15]],0)</f>
        <v>0</v>
      </c>
      <c r="BR446" s="8">
        <f ca="1">IF(Table2[[#This Row],[Column4]]="agriculture",Table2[[#This Row],[Column15]],0)</f>
        <v>0</v>
      </c>
      <c r="BS446" s="8">
        <f ca="1">IF(Table2[[#This Row],[Column4]]="IT",Table2[[#This Row],[Column15]],0)</f>
        <v>68102</v>
      </c>
      <c r="BT446" s="8">
        <f ca="1">IF(Table2[[#This Row],[Column4]]="construction",Table2[[#This Row],[Column15]],0)</f>
        <v>0</v>
      </c>
      <c r="BU446" s="9">
        <f ca="1">IF(Table2[[#This Row],[Column4]]="General work",Table2[[#This Row],[Column15]],0)</f>
        <v>0</v>
      </c>
      <c r="BV446" s="19">
        <f ca="1">IF(Table2[[#This Row],[Column27]]&gt;Table2[[#This Row],[Column15]],1,0)</f>
        <v>1</v>
      </c>
      <c r="CC446" s="19">
        <f ca="1">IF(Table2[[#This Row],[Column28]]&gt;$CD$6,Table2[[#This Row],[Column2]],0)</f>
        <v>28</v>
      </c>
    </row>
    <row r="447" spans="2:81" x14ac:dyDescent="0.35">
      <c r="B447">
        <f t="shared" ca="1" si="115"/>
        <v>2</v>
      </c>
      <c r="C447" t="str">
        <f ca="1">IF(B446=1,"men","women")</f>
        <v>women</v>
      </c>
      <c r="D447">
        <f t="shared" ca="1" si="117"/>
        <v>44</v>
      </c>
      <c r="E447">
        <f t="shared" ca="1" si="118"/>
        <v>3</v>
      </c>
      <c r="F447" t="str">
        <f ca="1">VLOOKUP(E447,$K$4:$L$10,2)</f>
        <v>teaching</v>
      </c>
      <c r="G447">
        <f t="shared" ca="1" si="119"/>
        <v>5</v>
      </c>
      <c r="H447" t="str">
        <f ca="1">VLOOKUP(G447,$N$4:$O$9,2)</f>
        <v>other</v>
      </c>
      <c r="I447">
        <f t="shared" ca="1" si="120"/>
        <v>2</v>
      </c>
      <c r="J447">
        <f t="shared" ca="1" si="116"/>
        <v>2</v>
      </c>
      <c r="Q447">
        <f t="shared" ca="1" si="121"/>
        <v>64588</v>
      </c>
      <c r="R447">
        <f t="shared" ca="1" si="122"/>
        <v>8</v>
      </c>
      <c r="S447" t="str">
        <f ca="1">VLOOKUP(R447,$Y$7:$Z$20,2)</f>
        <v>patna</v>
      </c>
      <c r="T447">
        <f t="shared" ca="1" si="126"/>
        <v>387528</v>
      </c>
      <c r="U447">
        <f t="shared" ca="1" si="123"/>
        <v>293399.25215374067</v>
      </c>
      <c r="V447">
        <f t="shared" ca="1" si="127"/>
        <v>115642.92126466596</v>
      </c>
      <c r="W447">
        <f t="shared" ca="1" si="124"/>
        <v>26297</v>
      </c>
      <c r="X447">
        <f t="shared" ca="1" si="128"/>
        <v>13318.729928892906</v>
      </c>
      <c r="AA447">
        <f t="shared" ca="1" si="129"/>
        <v>46649.129218226779</v>
      </c>
      <c r="AB447">
        <f t="shared" ca="1" si="130"/>
        <v>549820.05048289278</v>
      </c>
      <c r="AC447">
        <f t="shared" ca="1" si="131"/>
        <v>333014.98208263359</v>
      </c>
      <c r="AD447">
        <f t="shared" ca="1" si="132"/>
        <v>216805.06840025919</v>
      </c>
      <c r="AF447" s="7">
        <f ca="1">IF(Table2[[#This Row],[Column1]]="men",1,0)</f>
        <v>0</v>
      </c>
      <c r="AG447" s="8">
        <f ca="1">IF(Table2[[#This Row],[Column1]]="women",1,0)</f>
        <v>1</v>
      </c>
      <c r="AH447" s="8"/>
      <c r="AI447" s="8"/>
      <c r="AJ447" s="9"/>
      <c r="AM447" s="7">
        <f ca="1">IF(Table2[[#This Row],[Column4]]="teaching",1,0)</f>
        <v>1</v>
      </c>
      <c r="AN447" s="8">
        <f ca="1">IF(Table2[[#This Row],[Column4]]="health",1,0)</f>
        <v>0</v>
      </c>
      <c r="AO447" s="8">
        <f ca="1">IF(Table2[[#This Row],[Column4]]="agriculture",1,0)</f>
        <v>0</v>
      </c>
      <c r="AP447" s="8">
        <f ca="1">IF(Table2[[#This Row],[Column4]]="IT",1,0)</f>
        <v>0</v>
      </c>
      <c r="AQ447" s="8">
        <f ca="1">IF(Table2[[#This Row],[Column4]]="construction",1,0)</f>
        <v>0</v>
      </c>
      <c r="AR447" s="8">
        <f ca="1">IF(Table2[[#This Row],[Column4]]="General work",1,0)</f>
        <v>0</v>
      </c>
      <c r="AS447" s="9"/>
      <c r="AU447" s="17">
        <f ca="1">Table2[[#This Row],[Column20]]/Table2[[#This Row],[Column8]]</f>
        <v>57821.460632332979</v>
      </c>
      <c r="AW447" s="19">
        <f ca="1">IF(Table2[[#This Row],[Column27]]&gt;$AX$7,1,0)</f>
        <v>1</v>
      </c>
      <c r="AY447" s="21">
        <f ca="1">Table2[[#This Row],[Column19]]/Table2[[#This Row],[Column18]]</f>
        <v>0.75710465347985356</v>
      </c>
      <c r="AZ447" s="7">
        <f t="shared" ca="1" si="125"/>
        <v>0</v>
      </c>
      <c r="BA447" s="8"/>
      <c r="BB447" s="7">
        <f ca="1">IF(Table2[[#This Row],[Column17]]="bihar",Table2[[#This Row],[Column15]],0)</f>
        <v>0</v>
      </c>
      <c r="BC447" s="8">
        <f ca="1">IF(Table2[[#This Row],[Column17]]="UP",Table2[[#This Row],[Column15]],0)</f>
        <v>0</v>
      </c>
      <c r="BD447" s="8">
        <f ca="1">IF(Table2[[#This Row],[Column17]]="maharashtra",Table2[[#This Row],[Column15]],0)</f>
        <v>0</v>
      </c>
      <c r="BE447" s="8">
        <f ca="1">IF(Table2[[#This Row],[Column17]]="telangana",Table2[[#This Row],[Column15]],0)</f>
        <v>0</v>
      </c>
      <c r="BF447" s="8">
        <f ca="1">IF(Table2[[#This Row],[Column17]]="delhi",Table2[[#This Row],[Column15]],0)</f>
        <v>0</v>
      </c>
      <c r="BG447" s="8">
        <f ca="1">IF(Table2[[#This Row],[Column17]]="goa",Table2[[#This Row],[Column15]],0)</f>
        <v>0</v>
      </c>
      <c r="BH447" s="8">
        <f ca="1">IF(Table2[[#This Row],[Column17]]="kolkata",Table2[[#This Row],[Column15]],0)</f>
        <v>0</v>
      </c>
      <c r="BI447" s="8">
        <f ca="1">IF(Table2[[#This Row],[Column17]]="patna",Table2[[#This Row],[Column15]],0)</f>
        <v>64588</v>
      </c>
      <c r="BJ447" s="8">
        <f ca="1">IF(Table2[[#This Row],[Column17]]="simultala",Table2[[#This Row],[Column15]],0)</f>
        <v>0</v>
      </c>
      <c r="BK447" s="8">
        <f ca="1">IF(Table2[[#This Row],[Column17]]="panji",Table2[[#This Row],[Column15]],0)</f>
        <v>0</v>
      </c>
      <c r="BL447" s="8">
        <f ca="1">IF(Table2[[#This Row],[Column17]]="bangalore",Table2[[#This Row],[Column15]],0)</f>
        <v>0</v>
      </c>
      <c r="BM447" s="8">
        <f ca="1">IF(Table2[[#This Row],[Column17]]="florida",Table2[[#This Row],[Column15]],0)</f>
        <v>0</v>
      </c>
      <c r="BN447" s="8">
        <f ca="1">IF(Table2[[#This Row],[Column17]]="valmikinagar",Table2[[#This Row],[Column15]],0)</f>
        <v>0</v>
      </c>
      <c r="BO447" s="9">
        <f ca="1">IF(Table2[[#This Row],[Column17]]="gopalganj",Table2[[#This Row],[Column15]],0)</f>
        <v>0</v>
      </c>
      <c r="BP447" s="7">
        <f ca="1">IF(Table2[[#This Row],[Column4]]="teaching",Table2[[#This Row],[Column15]],0)</f>
        <v>64588</v>
      </c>
      <c r="BQ447" s="8">
        <f ca="1">IF(Table2[[#This Row],[Column4]]="health",Table2[[#This Row],[Column15]],0)</f>
        <v>0</v>
      </c>
      <c r="BR447" s="8">
        <f ca="1">IF(Table2[[#This Row],[Column4]]="agriculture",Table2[[#This Row],[Column15]],0)</f>
        <v>0</v>
      </c>
      <c r="BS447" s="8">
        <f ca="1">IF(Table2[[#This Row],[Column4]]="IT",Table2[[#This Row],[Column15]],0)</f>
        <v>0</v>
      </c>
      <c r="BT447" s="8">
        <f ca="1">IF(Table2[[#This Row],[Column4]]="construction",Table2[[#This Row],[Column15]],0)</f>
        <v>0</v>
      </c>
      <c r="BU447" s="9">
        <f ca="1">IF(Table2[[#This Row],[Column4]]="General work",Table2[[#This Row],[Column15]],0)</f>
        <v>0</v>
      </c>
      <c r="BV447" s="19">
        <f ca="1">IF(Table2[[#This Row],[Column27]]&gt;Table2[[#This Row],[Column15]],1,0)</f>
        <v>1</v>
      </c>
      <c r="CC447" s="19">
        <f ca="1">IF(Table2[[#This Row],[Column28]]&gt;$CD$6,Table2[[#This Row],[Column2]],0)</f>
        <v>44</v>
      </c>
    </row>
    <row r="448" spans="2:81" x14ac:dyDescent="0.35">
      <c r="B448">
        <f t="shared" ca="1" si="115"/>
        <v>2</v>
      </c>
      <c r="C448" t="str">
        <f ca="1">IF(B447=1,"men","women")</f>
        <v>women</v>
      </c>
      <c r="D448">
        <f t="shared" ca="1" si="117"/>
        <v>27</v>
      </c>
      <c r="E448">
        <f t="shared" ca="1" si="118"/>
        <v>6</v>
      </c>
      <c r="F448" t="str">
        <f ca="1">VLOOKUP(E448,$K$4:$L$10,2)</f>
        <v>agriculture</v>
      </c>
      <c r="G448">
        <f t="shared" ca="1" si="119"/>
        <v>4</v>
      </c>
      <c r="H448" t="str">
        <f ca="1">VLOOKUP(G448,$N$4:$O$9,2)</f>
        <v>technical</v>
      </c>
      <c r="I448">
        <f t="shared" ca="1" si="120"/>
        <v>3</v>
      </c>
      <c r="J448">
        <f t="shared" ca="1" si="116"/>
        <v>1</v>
      </c>
      <c r="Q448">
        <f t="shared" ca="1" si="121"/>
        <v>28152</v>
      </c>
      <c r="R448">
        <f t="shared" ca="1" si="122"/>
        <v>10</v>
      </c>
      <c r="S448" t="str">
        <f ca="1">VLOOKUP(R448,$Y$7:$Z$20,2)</f>
        <v>panji</v>
      </c>
      <c r="T448">
        <f t="shared" ca="1" si="126"/>
        <v>84456</v>
      </c>
      <c r="U448">
        <f t="shared" ca="1" si="123"/>
        <v>70897.00591009084</v>
      </c>
      <c r="V448">
        <f t="shared" ca="1" si="127"/>
        <v>11375.368643538081</v>
      </c>
      <c r="W448">
        <f t="shared" ca="1" si="124"/>
        <v>4226</v>
      </c>
      <c r="X448">
        <f t="shared" ca="1" si="128"/>
        <v>55546.443728289836</v>
      </c>
      <c r="AA448">
        <f t="shared" ca="1" si="129"/>
        <v>41988.756047085895</v>
      </c>
      <c r="AB448">
        <f t="shared" ca="1" si="130"/>
        <v>137820.12469062398</v>
      </c>
      <c r="AC448">
        <f t="shared" ca="1" si="131"/>
        <v>130669.44963838067</v>
      </c>
      <c r="AD448">
        <f t="shared" ca="1" si="132"/>
        <v>7150.675052243314</v>
      </c>
      <c r="AF448" s="7">
        <f ca="1">IF(Table2[[#This Row],[Column1]]="men",1,0)</f>
        <v>0</v>
      </c>
      <c r="AG448" s="8">
        <f ca="1">IF(Table2[[#This Row],[Column1]]="women",1,0)</f>
        <v>1</v>
      </c>
      <c r="AH448" s="8"/>
      <c r="AI448" s="8"/>
      <c r="AJ448" s="9"/>
      <c r="AM448" s="7">
        <f ca="1">IF(Table2[[#This Row],[Column4]]="teaching",1,0)</f>
        <v>0</v>
      </c>
      <c r="AN448" s="8">
        <f ca="1">IF(Table2[[#This Row],[Column4]]="health",1,0)</f>
        <v>0</v>
      </c>
      <c r="AO448" s="8">
        <f ca="1">IF(Table2[[#This Row],[Column4]]="agriculture",1,0)</f>
        <v>1</v>
      </c>
      <c r="AP448" s="8">
        <f ca="1">IF(Table2[[#This Row],[Column4]]="IT",1,0)</f>
        <v>0</v>
      </c>
      <c r="AQ448" s="8">
        <f ca="1">IF(Table2[[#This Row],[Column4]]="construction",1,0)</f>
        <v>0</v>
      </c>
      <c r="AR448" s="8">
        <f ca="1">IF(Table2[[#This Row],[Column4]]="General work",1,0)</f>
        <v>0</v>
      </c>
      <c r="AS448" s="9"/>
      <c r="AU448" s="17">
        <f ca="1">Table2[[#This Row],[Column20]]/Table2[[#This Row],[Column8]]</f>
        <v>11375.368643538081</v>
      </c>
      <c r="AW448" s="19">
        <f ca="1">IF(Table2[[#This Row],[Column27]]&gt;$AX$7,1,0)</f>
        <v>1</v>
      </c>
      <c r="AY448" s="21">
        <f ca="1">Table2[[#This Row],[Column19]]/Table2[[#This Row],[Column18]]</f>
        <v>0.83945493404957416</v>
      </c>
      <c r="AZ448" s="7">
        <f t="shared" ca="1" si="125"/>
        <v>0</v>
      </c>
      <c r="BA448" s="8"/>
      <c r="BB448" s="7">
        <f ca="1">IF(Table2[[#This Row],[Column17]]="bihar",Table2[[#This Row],[Column15]],0)</f>
        <v>0</v>
      </c>
      <c r="BC448" s="8">
        <f ca="1">IF(Table2[[#This Row],[Column17]]="UP",Table2[[#This Row],[Column15]],0)</f>
        <v>0</v>
      </c>
      <c r="BD448" s="8">
        <f ca="1">IF(Table2[[#This Row],[Column17]]="maharashtra",Table2[[#This Row],[Column15]],0)</f>
        <v>0</v>
      </c>
      <c r="BE448" s="8">
        <f ca="1">IF(Table2[[#This Row],[Column17]]="telangana",Table2[[#This Row],[Column15]],0)</f>
        <v>0</v>
      </c>
      <c r="BF448" s="8">
        <f ca="1">IF(Table2[[#This Row],[Column17]]="delhi",Table2[[#This Row],[Column15]],0)</f>
        <v>0</v>
      </c>
      <c r="BG448" s="8">
        <f ca="1">IF(Table2[[#This Row],[Column17]]="goa",Table2[[#This Row],[Column15]],0)</f>
        <v>0</v>
      </c>
      <c r="BH448" s="8">
        <f ca="1">IF(Table2[[#This Row],[Column17]]="kolkata",Table2[[#This Row],[Column15]],0)</f>
        <v>0</v>
      </c>
      <c r="BI448" s="8">
        <f ca="1">IF(Table2[[#This Row],[Column17]]="patna",Table2[[#This Row],[Column15]],0)</f>
        <v>0</v>
      </c>
      <c r="BJ448" s="8">
        <f ca="1">IF(Table2[[#This Row],[Column17]]="simultala",Table2[[#This Row],[Column15]],0)</f>
        <v>0</v>
      </c>
      <c r="BK448" s="8">
        <f ca="1">IF(Table2[[#This Row],[Column17]]="panji",Table2[[#This Row],[Column15]],0)</f>
        <v>28152</v>
      </c>
      <c r="BL448" s="8">
        <f ca="1">IF(Table2[[#This Row],[Column17]]="bangalore",Table2[[#This Row],[Column15]],0)</f>
        <v>0</v>
      </c>
      <c r="BM448" s="8">
        <f ca="1">IF(Table2[[#This Row],[Column17]]="florida",Table2[[#This Row],[Column15]],0)</f>
        <v>0</v>
      </c>
      <c r="BN448" s="8">
        <f ca="1">IF(Table2[[#This Row],[Column17]]="valmikinagar",Table2[[#This Row],[Column15]],0)</f>
        <v>0</v>
      </c>
      <c r="BO448" s="9">
        <f ca="1">IF(Table2[[#This Row],[Column17]]="gopalganj",Table2[[#This Row],[Column15]],0)</f>
        <v>0</v>
      </c>
      <c r="BP448" s="7">
        <f ca="1">IF(Table2[[#This Row],[Column4]]="teaching",Table2[[#This Row],[Column15]],0)</f>
        <v>0</v>
      </c>
      <c r="BQ448" s="8">
        <f ca="1">IF(Table2[[#This Row],[Column4]]="health",Table2[[#This Row],[Column15]],0)</f>
        <v>0</v>
      </c>
      <c r="BR448" s="8">
        <f ca="1">IF(Table2[[#This Row],[Column4]]="agriculture",Table2[[#This Row],[Column15]],0)</f>
        <v>28152</v>
      </c>
      <c r="BS448" s="8">
        <f ca="1">IF(Table2[[#This Row],[Column4]]="IT",Table2[[#This Row],[Column15]],0)</f>
        <v>0</v>
      </c>
      <c r="BT448" s="8">
        <f ca="1">IF(Table2[[#This Row],[Column4]]="construction",Table2[[#This Row],[Column15]],0)</f>
        <v>0</v>
      </c>
      <c r="BU448" s="9">
        <f ca="1">IF(Table2[[#This Row],[Column4]]="General work",Table2[[#This Row],[Column15]],0)</f>
        <v>0</v>
      </c>
      <c r="BV448" s="19">
        <f ca="1">IF(Table2[[#This Row],[Column27]]&gt;Table2[[#This Row],[Column15]],1,0)</f>
        <v>1</v>
      </c>
      <c r="CC448" s="19">
        <f ca="1">IF(Table2[[#This Row],[Column28]]&gt;$CD$6,Table2[[#This Row],[Column2]],0)</f>
        <v>0</v>
      </c>
    </row>
    <row r="449" spans="2:81" x14ac:dyDescent="0.35">
      <c r="B449">
        <f t="shared" ca="1" si="115"/>
        <v>1</v>
      </c>
      <c r="C449" t="str">
        <f ca="1">IF(B448=1,"men","women")</f>
        <v>women</v>
      </c>
      <c r="D449">
        <f t="shared" ca="1" si="117"/>
        <v>41</v>
      </c>
      <c r="E449">
        <f t="shared" ca="1" si="118"/>
        <v>2</v>
      </c>
      <c r="F449" t="str">
        <f ca="1">VLOOKUP(E449,$K$4:$L$10,2)</f>
        <v>construction</v>
      </c>
      <c r="G449">
        <f t="shared" ca="1" si="119"/>
        <v>3</v>
      </c>
      <c r="H449" t="str">
        <f ca="1">VLOOKUP(G449,$N$4:$O$9,2)</f>
        <v>university</v>
      </c>
      <c r="I449">
        <f t="shared" ca="1" si="120"/>
        <v>4</v>
      </c>
      <c r="J449">
        <f t="shared" ca="1" si="116"/>
        <v>2</v>
      </c>
      <c r="Q449">
        <f t="shared" ca="1" si="121"/>
        <v>43188</v>
      </c>
      <c r="R449">
        <f t="shared" ca="1" si="122"/>
        <v>6</v>
      </c>
      <c r="S449" t="str">
        <f ca="1">VLOOKUP(R449,$Y$7:$Z$20,2)</f>
        <v>goa</v>
      </c>
      <c r="T449">
        <f t="shared" ca="1" si="126"/>
        <v>129564</v>
      </c>
      <c r="U449">
        <f t="shared" ca="1" si="123"/>
        <v>25466.048553519733</v>
      </c>
      <c r="V449">
        <f t="shared" ca="1" si="127"/>
        <v>76110.388613315386</v>
      </c>
      <c r="W449">
        <f t="shared" ca="1" si="124"/>
        <v>55329</v>
      </c>
      <c r="X449">
        <f t="shared" ca="1" si="128"/>
        <v>64153.951892007804</v>
      </c>
      <c r="AA449">
        <f t="shared" ca="1" si="129"/>
        <v>15494.418160034369</v>
      </c>
      <c r="AB449">
        <f t="shared" ca="1" si="130"/>
        <v>221168.80677334976</v>
      </c>
      <c r="AC449">
        <f t="shared" ca="1" si="131"/>
        <v>144949.00044552755</v>
      </c>
      <c r="AD449">
        <f t="shared" ca="1" si="132"/>
        <v>76219.806327822211</v>
      </c>
      <c r="AF449" s="7">
        <f ca="1">IF(Table2[[#This Row],[Column1]]="men",1,0)</f>
        <v>0</v>
      </c>
      <c r="AG449" s="8">
        <f ca="1">IF(Table2[[#This Row],[Column1]]="women",1,0)</f>
        <v>1</v>
      </c>
      <c r="AH449" s="8"/>
      <c r="AI449" s="8"/>
      <c r="AJ449" s="9"/>
      <c r="AM449" s="7">
        <f ca="1">IF(Table2[[#This Row],[Column4]]="teaching",1,0)</f>
        <v>0</v>
      </c>
      <c r="AN449" s="8">
        <f ca="1">IF(Table2[[#This Row],[Column4]]="health",1,0)</f>
        <v>0</v>
      </c>
      <c r="AO449" s="8">
        <f ca="1">IF(Table2[[#This Row],[Column4]]="agriculture",1,0)</f>
        <v>0</v>
      </c>
      <c r="AP449" s="8">
        <f ca="1">IF(Table2[[#This Row],[Column4]]="IT",1,0)</f>
        <v>0</v>
      </c>
      <c r="AQ449" s="8">
        <f ca="1">IF(Table2[[#This Row],[Column4]]="construction",1,0)</f>
        <v>1</v>
      </c>
      <c r="AR449" s="8">
        <f ca="1">IF(Table2[[#This Row],[Column4]]="General work",1,0)</f>
        <v>0</v>
      </c>
      <c r="AS449" s="9"/>
      <c r="AU449" s="17">
        <f ca="1">Table2[[#This Row],[Column20]]/Table2[[#This Row],[Column8]]</f>
        <v>38055.194306657693</v>
      </c>
      <c r="AW449" s="19">
        <f ca="1">IF(Table2[[#This Row],[Column27]]&gt;$AX$7,1,0)</f>
        <v>1</v>
      </c>
      <c r="AY449" s="21">
        <f ca="1">Table2[[#This Row],[Column19]]/Table2[[#This Row],[Column18]]</f>
        <v>0.19655188596770501</v>
      </c>
      <c r="AZ449" s="7">
        <f t="shared" ca="1" si="125"/>
        <v>1</v>
      </c>
      <c r="BA449" s="8"/>
      <c r="BB449" s="7">
        <f ca="1">IF(Table2[[#This Row],[Column17]]="bihar",Table2[[#This Row],[Column15]],0)</f>
        <v>0</v>
      </c>
      <c r="BC449" s="8">
        <f ca="1">IF(Table2[[#This Row],[Column17]]="UP",Table2[[#This Row],[Column15]],0)</f>
        <v>0</v>
      </c>
      <c r="BD449" s="8">
        <f ca="1">IF(Table2[[#This Row],[Column17]]="maharashtra",Table2[[#This Row],[Column15]],0)</f>
        <v>0</v>
      </c>
      <c r="BE449" s="8">
        <f ca="1">IF(Table2[[#This Row],[Column17]]="telangana",Table2[[#This Row],[Column15]],0)</f>
        <v>0</v>
      </c>
      <c r="BF449" s="8">
        <f ca="1">IF(Table2[[#This Row],[Column17]]="delhi",Table2[[#This Row],[Column15]],0)</f>
        <v>0</v>
      </c>
      <c r="BG449" s="8">
        <f ca="1">IF(Table2[[#This Row],[Column17]]="goa",Table2[[#This Row],[Column15]],0)</f>
        <v>43188</v>
      </c>
      <c r="BH449" s="8">
        <f ca="1">IF(Table2[[#This Row],[Column17]]="kolkata",Table2[[#This Row],[Column15]],0)</f>
        <v>0</v>
      </c>
      <c r="BI449" s="8">
        <f ca="1">IF(Table2[[#This Row],[Column17]]="patna",Table2[[#This Row],[Column15]],0)</f>
        <v>0</v>
      </c>
      <c r="BJ449" s="8">
        <f ca="1">IF(Table2[[#This Row],[Column17]]="simultala",Table2[[#This Row],[Column15]],0)</f>
        <v>0</v>
      </c>
      <c r="BK449" s="8">
        <f ca="1">IF(Table2[[#This Row],[Column17]]="panji",Table2[[#This Row],[Column15]],0)</f>
        <v>0</v>
      </c>
      <c r="BL449" s="8">
        <f ca="1">IF(Table2[[#This Row],[Column17]]="bangalore",Table2[[#This Row],[Column15]],0)</f>
        <v>0</v>
      </c>
      <c r="BM449" s="8">
        <f ca="1">IF(Table2[[#This Row],[Column17]]="florida",Table2[[#This Row],[Column15]],0)</f>
        <v>0</v>
      </c>
      <c r="BN449" s="8">
        <f ca="1">IF(Table2[[#This Row],[Column17]]="valmikinagar",Table2[[#This Row],[Column15]],0)</f>
        <v>0</v>
      </c>
      <c r="BO449" s="9">
        <f ca="1">IF(Table2[[#This Row],[Column17]]="gopalganj",Table2[[#This Row],[Column15]],0)</f>
        <v>0</v>
      </c>
      <c r="BP449" s="7">
        <f ca="1">IF(Table2[[#This Row],[Column4]]="teaching",Table2[[#This Row],[Column15]],0)</f>
        <v>0</v>
      </c>
      <c r="BQ449" s="8">
        <f ca="1">IF(Table2[[#This Row],[Column4]]="health",Table2[[#This Row],[Column15]],0)</f>
        <v>0</v>
      </c>
      <c r="BR449" s="8">
        <f ca="1">IF(Table2[[#This Row],[Column4]]="agriculture",Table2[[#This Row],[Column15]],0)</f>
        <v>0</v>
      </c>
      <c r="BS449" s="8">
        <f ca="1">IF(Table2[[#This Row],[Column4]]="IT",Table2[[#This Row],[Column15]],0)</f>
        <v>0</v>
      </c>
      <c r="BT449" s="8">
        <f ca="1">IF(Table2[[#This Row],[Column4]]="construction",Table2[[#This Row],[Column15]],0)</f>
        <v>43188</v>
      </c>
      <c r="BU449" s="9">
        <f ca="1">IF(Table2[[#This Row],[Column4]]="General work",Table2[[#This Row],[Column15]],0)</f>
        <v>0</v>
      </c>
      <c r="BV449" s="19">
        <f ca="1">IF(Table2[[#This Row],[Column27]]&gt;Table2[[#This Row],[Column15]],1,0)</f>
        <v>1</v>
      </c>
      <c r="CC449" s="19">
        <f ca="1">IF(Table2[[#This Row],[Column28]]&gt;$CD$6,Table2[[#This Row],[Column2]],0)</f>
        <v>41</v>
      </c>
    </row>
    <row r="450" spans="2:81" x14ac:dyDescent="0.35">
      <c r="B450">
        <f t="shared" ca="1" si="115"/>
        <v>2</v>
      </c>
      <c r="C450" t="str">
        <f ca="1">IF(B449=1,"men","women")</f>
        <v>men</v>
      </c>
      <c r="D450">
        <f t="shared" ca="1" si="117"/>
        <v>36</v>
      </c>
      <c r="E450">
        <f t="shared" ca="1" si="118"/>
        <v>5</v>
      </c>
      <c r="F450" t="str">
        <f ca="1">VLOOKUP(E450,$K$4:$L$10,2)</f>
        <v>General work</v>
      </c>
      <c r="G450">
        <f t="shared" ca="1" si="119"/>
        <v>4</v>
      </c>
      <c r="H450" t="str">
        <f ca="1">VLOOKUP(G450,$N$4:$O$9,2)</f>
        <v>technical</v>
      </c>
      <c r="I450">
        <f t="shared" ca="1" si="120"/>
        <v>3</v>
      </c>
      <c r="J450">
        <f t="shared" ca="1" si="116"/>
        <v>2</v>
      </c>
      <c r="Q450">
        <f t="shared" ca="1" si="121"/>
        <v>25689</v>
      </c>
      <c r="R450">
        <f t="shared" ca="1" si="122"/>
        <v>7</v>
      </c>
      <c r="S450" t="str">
        <f ca="1">VLOOKUP(R450,$Y$7:$Z$20,2)</f>
        <v>kolkata</v>
      </c>
      <c r="T450">
        <f t="shared" ca="1" si="126"/>
        <v>154134</v>
      </c>
      <c r="U450">
        <f t="shared" ca="1" si="123"/>
        <v>86276.532847906507</v>
      </c>
      <c r="V450">
        <f t="shared" ca="1" si="127"/>
        <v>1915.4170727881306</v>
      </c>
      <c r="W450">
        <f t="shared" ca="1" si="124"/>
        <v>279</v>
      </c>
      <c r="X450">
        <f t="shared" ca="1" si="128"/>
        <v>7692.3303878538591</v>
      </c>
      <c r="AA450">
        <f t="shared" ca="1" si="129"/>
        <v>19811.269535062307</v>
      </c>
      <c r="AB450">
        <f t="shared" ca="1" si="130"/>
        <v>175860.68660785045</v>
      </c>
      <c r="AC450">
        <f t="shared" ca="1" si="131"/>
        <v>94247.863235760364</v>
      </c>
      <c r="AD450">
        <f t="shared" ca="1" si="132"/>
        <v>81612.82337209009</v>
      </c>
      <c r="AF450" s="7">
        <f ca="1">IF(Table2[[#This Row],[Column1]]="men",1,0)</f>
        <v>1</v>
      </c>
      <c r="AG450" s="8">
        <f ca="1">IF(Table2[[#This Row],[Column1]]="women",1,0)</f>
        <v>0</v>
      </c>
      <c r="AH450" s="8"/>
      <c r="AI450" s="8"/>
      <c r="AJ450" s="9"/>
      <c r="AM450" s="7">
        <f ca="1">IF(Table2[[#This Row],[Column4]]="teaching",1,0)</f>
        <v>0</v>
      </c>
      <c r="AN450" s="8">
        <f ca="1">IF(Table2[[#This Row],[Column4]]="health",1,0)</f>
        <v>0</v>
      </c>
      <c r="AO450" s="8">
        <f ca="1">IF(Table2[[#This Row],[Column4]]="agriculture",1,0)</f>
        <v>0</v>
      </c>
      <c r="AP450" s="8">
        <f ca="1">IF(Table2[[#This Row],[Column4]]="IT",1,0)</f>
        <v>0</v>
      </c>
      <c r="AQ450" s="8">
        <f ca="1">IF(Table2[[#This Row],[Column4]]="construction",1,0)</f>
        <v>0</v>
      </c>
      <c r="AR450" s="8">
        <f ca="1">IF(Table2[[#This Row],[Column4]]="General work",1,0)</f>
        <v>1</v>
      </c>
      <c r="AS450" s="9"/>
      <c r="AU450" s="17">
        <f ca="1">Table2[[#This Row],[Column20]]/Table2[[#This Row],[Column8]]</f>
        <v>957.70853639406528</v>
      </c>
      <c r="AW450" s="19">
        <f ca="1">IF(Table2[[#This Row],[Column27]]&gt;$AX$7,1,0)</f>
        <v>0</v>
      </c>
      <c r="AY450" s="21">
        <f ca="1">Table2[[#This Row],[Column19]]/Table2[[#This Row],[Column18]]</f>
        <v>0.55975017094156065</v>
      </c>
      <c r="AZ450" s="7">
        <f t="shared" ca="1" si="125"/>
        <v>0</v>
      </c>
      <c r="BA450" s="8"/>
      <c r="BB450" s="7">
        <f ca="1">IF(Table2[[#This Row],[Column17]]="bihar",Table2[[#This Row],[Column15]],0)</f>
        <v>0</v>
      </c>
      <c r="BC450" s="8">
        <f ca="1">IF(Table2[[#This Row],[Column17]]="UP",Table2[[#This Row],[Column15]],0)</f>
        <v>0</v>
      </c>
      <c r="BD450" s="8">
        <f ca="1">IF(Table2[[#This Row],[Column17]]="maharashtra",Table2[[#This Row],[Column15]],0)</f>
        <v>0</v>
      </c>
      <c r="BE450" s="8">
        <f ca="1">IF(Table2[[#This Row],[Column17]]="telangana",Table2[[#This Row],[Column15]],0)</f>
        <v>0</v>
      </c>
      <c r="BF450" s="8">
        <f ca="1">IF(Table2[[#This Row],[Column17]]="delhi",Table2[[#This Row],[Column15]],0)</f>
        <v>0</v>
      </c>
      <c r="BG450" s="8">
        <f ca="1">IF(Table2[[#This Row],[Column17]]="goa",Table2[[#This Row],[Column15]],0)</f>
        <v>0</v>
      </c>
      <c r="BH450" s="8">
        <f ca="1">IF(Table2[[#This Row],[Column17]]="kolkata",Table2[[#This Row],[Column15]],0)</f>
        <v>25689</v>
      </c>
      <c r="BI450" s="8">
        <f ca="1">IF(Table2[[#This Row],[Column17]]="patna",Table2[[#This Row],[Column15]],0)</f>
        <v>0</v>
      </c>
      <c r="BJ450" s="8">
        <f ca="1">IF(Table2[[#This Row],[Column17]]="simultala",Table2[[#This Row],[Column15]],0)</f>
        <v>0</v>
      </c>
      <c r="BK450" s="8">
        <f ca="1">IF(Table2[[#This Row],[Column17]]="panji",Table2[[#This Row],[Column15]],0)</f>
        <v>0</v>
      </c>
      <c r="BL450" s="8">
        <f ca="1">IF(Table2[[#This Row],[Column17]]="bangalore",Table2[[#This Row],[Column15]],0)</f>
        <v>0</v>
      </c>
      <c r="BM450" s="8">
        <f ca="1">IF(Table2[[#This Row],[Column17]]="florida",Table2[[#This Row],[Column15]],0)</f>
        <v>0</v>
      </c>
      <c r="BN450" s="8">
        <f ca="1">IF(Table2[[#This Row],[Column17]]="valmikinagar",Table2[[#This Row],[Column15]],0)</f>
        <v>0</v>
      </c>
      <c r="BO450" s="9">
        <f ca="1">IF(Table2[[#This Row],[Column17]]="gopalganj",Table2[[#This Row],[Column15]],0)</f>
        <v>0</v>
      </c>
      <c r="BP450" s="7">
        <f ca="1">IF(Table2[[#This Row],[Column4]]="teaching",Table2[[#This Row],[Column15]],0)</f>
        <v>0</v>
      </c>
      <c r="BQ450" s="8">
        <f ca="1">IF(Table2[[#This Row],[Column4]]="health",Table2[[#This Row],[Column15]],0)</f>
        <v>0</v>
      </c>
      <c r="BR450" s="8">
        <f ca="1">IF(Table2[[#This Row],[Column4]]="agriculture",Table2[[#This Row],[Column15]],0)</f>
        <v>0</v>
      </c>
      <c r="BS450" s="8">
        <f ca="1">IF(Table2[[#This Row],[Column4]]="IT",Table2[[#This Row],[Column15]],0)</f>
        <v>0</v>
      </c>
      <c r="BT450" s="8">
        <f ca="1">IF(Table2[[#This Row],[Column4]]="construction",Table2[[#This Row],[Column15]],0)</f>
        <v>0</v>
      </c>
      <c r="BU450" s="9">
        <f ca="1">IF(Table2[[#This Row],[Column4]]="General work",Table2[[#This Row],[Column15]],0)</f>
        <v>25689</v>
      </c>
      <c r="BV450" s="19">
        <f ca="1">IF(Table2[[#This Row],[Column27]]&gt;Table2[[#This Row],[Column15]],1,0)</f>
        <v>1</v>
      </c>
      <c r="CC450" s="19">
        <f ca="1">IF(Table2[[#This Row],[Column28]]&gt;$CD$6,Table2[[#This Row],[Column2]],0)</f>
        <v>36</v>
      </c>
    </row>
    <row r="451" spans="2:81" x14ac:dyDescent="0.35">
      <c r="B451">
        <f t="shared" ca="1" si="115"/>
        <v>2</v>
      </c>
      <c r="C451" t="str">
        <f ca="1">IF(B450=1,"men","women")</f>
        <v>women</v>
      </c>
      <c r="D451">
        <f t="shared" ca="1" si="117"/>
        <v>30</v>
      </c>
      <c r="E451">
        <f t="shared" ca="1" si="118"/>
        <v>5</v>
      </c>
      <c r="F451" t="str">
        <f ca="1">VLOOKUP(E451,$K$4:$L$10,2)</f>
        <v>General work</v>
      </c>
      <c r="G451">
        <f t="shared" ca="1" si="119"/>
        <v>2</v>
      </c>
      <c r="H451" t="str">
        <f ca="1">VLOOKUP(G451,$N$4:$O$9,2)</f>
        <v>college</v>
      </c>
      <c r="I451">
        <f t="shared" ca="1" si="120"/>
        <v>0</v>
      </c>
      <c r="J451">
        <f t="shared" ca="1" si="116"/>
        <v>2</v>
      </c>
      <c r="Q451">
        <f t="shared" ca="1" si="121"/>
        <v>39335</v>
      </c>
      <c r="R451">
        <f t="shared" ca="1" si="122"/>
        <v>5</v>
      </c>
      <c r="S451" t="str">
        <f ca="1">VLOOKUP(R451,$Y$7:$Z$20,2)</f>
        <v>delhi</v>
      </c>
      <c r="T451">
        <f t="shared" ca="1" si="126"/>
        <v>157340</v>
      </c>
      <c r="U451">
        <f t="shared" ca="1" si="123"/>
        <v>121727.43998168572</v>
      </c>
      <c r="V451">
        <f t="shared" ca="1" si="127"/>
        <v>67119.335840222207</v>
      </c>
      <c r="W451">
        <f t="shared" ca="1" si="124"/>
        <v>1842</v>
      </c>
      <c r="X451">
        <f t="shared" ca="1" si="128"/>
        <v>19630.868461794966</v>
      </c>
      <c r="AA451">
        <f t="shared" ca="1" si="129"/>
        <v>27823.201699973171</v>
      </c>
      <c r="AB451">
        <f t="shared" ca="1" si="130"/>
        <v>252282.53754019536</v>
      </c>
      <c r="AC451">
        <f t="shared" ca="1" si="131"/>
        <v>143200.3084434807</v>
      </c>
      <c r="AD451">
        <f t="shared" ca="1" si="132"/>
        <v>109082.22909671467</v>
      </c>
      <c r="AF451" s="7">
        <f ca="1">IF(Table2[[#This Row],[Column1]]="men",1,0)</f>
        <v>0</v>
      </c>
      <c r="AG451" s="8">
        <f ca="1">IF(Table2[[#This Row],[Column1]]="women",1,0)</f>
        <v>1</v>
      </c>
      <c r="AH451" s="8"/>
      <c r="AI451" s="8"/>
      <c r="AJ451" s="9"/>
      <c r="AM451" s="7">
        <f ca="1">IF(Table2[[#This Row],[Column4]]="teaching",1,0)</f>
        <v>0</v>
      </c>
      <c r="AN451" s="8">
        <f ca="1">IF(Table2[[#This Row],[Column4]]="health",1,0)</f>
        <v>0</v>
      </c>
      <c r="AO451" s="8">
        <f ca="1">IF(Table2[[#This Row],[Column4]]="agriculture",1,0)</f>
        <v>0</v>
      </c>
      <c r="AP451" s="8">
        <f ca="1">IF(Table2[[#This Row],[Column4]]="IT",1,0)</f>
        <v>0</v>
      </c>
      <c r="AQ451" s="8">
        <f ca="1">IF(Table2[[#This Row],[Column4]]="construction",1,0)</f>
        <v>0</v>
      </c>
      <c r="AR451" s="8">
        <f ca="1">IF(Table2[[#This Row],[Column4]]="General work",1,0)</f>
        <v>1</v>
      </c>
      <c r="AS451" s="9"/>
      <c r="AU451" s="17">
        <f ca="1">Table2[[#This Row],[Column20]]/Table2[[#This Row],[Column8]]</f>
        <v>33559.667920111104</v>
      </c>
      <c r="AW451" s="19">
        <f ca="1">IF(Table2[[#This Row],[Column27]]&gt;$AX$7,1,0)</f>
        <v>1</v>
      </c>
      <c r="AY451" s="21">
        <f ca="1">Table2[[#This Row],[Column19]]/Table2[[#This Row],[Column18]]</f>
        <v>0.77365857367284685</v>
      </c>
      <c r="AZ451" s="7">
        <f t="shared" ca="1" si="125"/>
        <v>0</v>
      </c>
      <c r="BA451" s="8"/>
      <c r="BB451" s="7">
        <f ca="1">IF(Table2[[#This Row],[Column17]]="bihar",Table2[[#This Row],[Column15]],0)</f>
        <v>0</v>
      </c>
      <c r="BC451" s="8">
        <f ca="1">IF(Table2[[#This Row],[Column17]]="UP",Table2[[#This Row],[Column15]],0)</f>
        <v>0</v>
      </c>
      <c r="BD451" s="8">
        <f ca="1">IF(Table2[[#This Row],[Column17]]="maharashtra",Table2[[#This Row],[Column15]],0)</f>
        <v>0</v>
      </c>
      <c r="BE451" s="8">
        <f ca="1">IF(Table2[[#This Row],[Column17]]="telangana",Table2[[#This Row],[Column15]],0)</f>
        <v>0</v>
      </c>
      <c r="BF451" s="8">
        <f ca="1">IF(Table2[[#This Row],[Column17]]="delhi",Table2[[#This Row],[Column15]],0)</f>
        <v>39335</v>
      </c>
      <c r="BG451" s="8">
        <f ca="1">IF(Table2[[#This Row],[Column17]]="goa",Table2[[#This Row],[Column15]],0)</f>
        <v>0</v>
      </c>
      <c r="BH451" s="8">
        <f ca="1">IF(Table2[[#This Row],[Column17]]="kolkata",Table2[[#This Row],[Column15]],0)</f>
        <v>0</v>
      </c>
      <c r="BI451" s="8">
        <f ca="1">IF(Table2[[#This Row],[Column17]]="patna",Table2[[#This Row],[Column15]],0)</f>
        <v>0</v>
      </c>
      <c r="BJ451" s="8">
        <f ca="1">IF(Table2[[#This Row],[Column17]]="simultala",Table2[[#This Row],[Column15]],0)</f>
        <v>0</v>
      </c>
      <c r="BK451" s="8">
        <f ca="1">IF(Table2[[#This Row],[Column17]]="panji",Table2[[#This Row],[Column15]],0)</f>
        <v>0</v>
      </c>
      <c r="BL451" s="8">
        <f ca="1">IF(Table2[[#This Row],[Column17]]="bangalore",Table2[[#This Row],[Column15]],0)</f>
        <v>0</v>
      </c>
      <c r="BM451" s="8">
        <f ca="1">IF(Table2[[#This Row],[Column17]]="florida",Table2[[#This Row],[Column15]],0)</f>
        <v>0</v>
      </c>
      <c r="BN451" s="8">
        <f ca="1">IF(Table2[[#This Row],[Column17]]="valmikinagar",Table2[[#This Row],[Column15]],0)</f>
        <v>0</v>
      </c>
      <c r="BO451" s="9">
        <f ca="1">IF(Table2[[#This Row],[Column17]]="gopalganj",Table2[[#This Row],[Column15]],0)</f>
        <v>0</v>
      </c>
      <c r="BP451" s="7">
        <f ca="1">IF(Table2[[#This Row],[Column4]]="teaching",Table2[[#This Row],[Column15]],0)</f>
        <v>0</v>
      </c>
      <c r="BQ451" s="8">
        <f ca="1">IF(Table2[[#This Row],[Column4]]="health",Table2[[#This Row],[Column15]],0)</f>
        <v>0</v>
      </c>
      <c r="BR451" s="8">
        <f ca="1">IF(Table2[[#This Row],[Column4]]="agriculture",Table2[[#This Row],[Column15]],0)</f>
        <v>0</v>
      </c>
      <c r="BS451" s="8">
        <f ca="1">IF(Table2[[#This Row],[Column4]]="IT",Table2[[#This Row],[Column15]],0)</f>
        <v>0</v>
      </c>
      <c r="BT451" s="8">
        <f ca="1">IF(Table2[[#This Row],[Column4]]="construction",Table2[[#This Row],[Column15]],0)</f>
        <v>0</v>
      </c>
      <c r="BU451" s="9">
        <f ca="1">IF(Table2[[#This Row],[Column4]]="General work",Table2[[#This Row],[Column15]],0)</f>
        <v>39335</v>
      </c>
      <c r="BV451" s="19">
        <f ca="1">IF(Table2[[#This Row],[Column27]]&gt;Table2[[#This Row],[Column15]],1,0)</f>
        <v>1</v>
      </c>
      <c r="CC451" s="19">
        <f ca="1">IF(Table2[[#This Row],[Column28]]&gt;$CD$6,Table2[[#This Row],[Column2]],0)</f>
        <v>30</v>
      </c>
    </row>
    <row r="452" spans="2:81" x14ac:dyDescent="0.35">
      <c r="B452">
        <f t="shared" ca="1" si="115"/>
        <v>1</v>
      </c>
      <c r="C452" t="str">
        <f ca="1">IF(B451=1,"men","women")</f>
        <v>women</v>
      </c>
      <c r="D452">
        <f t="shared" ca="1" si="117"/>
        <v>34</v>
      </c>
      <c r="E452">
        <f t="shared" ca="1" si="118"/>
        <v>3</v>
      </c>
      <c r="F452" t="str">
        <f ca="1">VLOOKUP(E452,$K$4:$L$10,2)</f>
        <v>teaching</v>
      </c>
      <c r="G452">
        <f t="shared" ca="1" si="119"/>
        <v>1</v>
      </c>
      <c r="H452" t="str">
        <f ca="1">VLOOKUP(G452,$N$4:$O$9,2)</f>
        <v>high school</v>
      </c>
      <c r="I452">
        <f t="shared" ca="1" si="120"/>
        <v>4</v>
      </c>
      <c r="J452">
        <f t="shared" ca="1" si="116"/>
        <v>3</v>
      </c>
      <c r="Q452">
        <f t="shared" ca="1" si="121"/>
        <v>73049</v>
      </c>
      <c r="R452">
        <f t="shared" ca="1" si="122"/>
        <v>5</v>
      </c>
      <c r="S452" t="str">
        <f ca="1">VLOOKUP(R452,$Y$7:$Z$20,2)</f>
        <v>delhi</v>
      </c>
      <c r="T452">
        <f t="shared" ca="1" si="126"/>
        <v>219147</v>
      </c>
      <c r="U452">
        <f t="shared" ca="1" si="123"/>
        <v>129496.05346174313</v>
      </c>
      <c r="V452">
        <f t="shared" ca="1" si="127"/>
        <v>123239.48746435296</v>
      </c>
      <c r="W452">
        <f t="shared" ca="1" si="124"/>
        <v>72878</v>
      </c>
      <c r="X452">
        <f t="shared" ca="1" si="128"/>
        <v>17934.252315409001</v>
      </c>
      <c r="AA452">
        <f t="shared" ca="1" si="129"/>
        <v>85197.437010569862</v>
      </c>
      <c r="AB452">
        <f t="shared" ca="1" si="130"/>
        <v>427583.92447492282</v>
      </c>
      <c r="AC452">
        <f t="shared" ca="1" si="131"/>
        <v>220308.30577715213</v>
      </c>
      <c r="AD452">
        <f t="shared" ca="1" si="132"/>
        <v>207275.6186977707</v>
      </c>
      <c r="AF452" s="7">
        <f ca="1">IF(Table2[[#This Row],[Column1]]="men",1,0)</f>
        <v>0</v>
      </c>
      <c r="AG452" s="8">
        <f ca="1">IF(Table2[[#This Row],[Column1]]="women",1,0)</f>
        <v>1</v>
      </c>
      <c r="AH452" s="8"/>
      <c r="AI452" s="8"/>
      <c r="AJ452" s="9"/>
      <c r="AM452" s="7">
        <f ca="1">IF(Table2[[#This Row],[Column4]]="teaching",1,0)</f>
        <v>1</v>
      </c>
      <c r="AN452" s="8">
        <f ca="1">IF(Table2[[#This Row],[Column4]]="health",1,0)</f>
        <v>0</v>
      </c>
      <c r="AO452" s="8">
        <f ca="1">IF(Table2[[#This Row],[Column4]]="agriculture",1,0)</f>
        <v>0</v>
      </c>
      <c r="AP452" s="8">
        <f ca="1">IF(Table2[[#This Row],[Column4]]="IT",1,0)</f>
        <v>0</v>
      </c>
      <c r="AQ452" s="8">
        <f ca="1">IF(Table2[[#This Row],[Column4]]="construction",1,0)</f>
        <v>0</v>
      </c>
      <c r="AR452" s="8">
        <f ca="1">IF(Table2[[#This Row],[Column4]]="General work",1,0)</f>
        <v>0</v>
      </c>
      <c r="AS452" s="9"/>
      <c r="AU452" s="17">
        <f ca="1">Table2[[#This Row],[Column20]]/Table2[[#This Row],[Column8]]</f>
        <v>41079.829154784318</v>
      </c>
      <c r="AW452" s="19">
        <f ca="1">IF(Table2[[#This Row],[Column27]]&gt;$AX$7,1,0)</f>
        <v>1</v>
      </c>
      <c r="AY452" s="21">
        <f ca="1">Table2[[#This Row],[Column19]]/Table2[[#This Row],[Column18]]</f>
        <v>0.59090954227866743</v>
      </c>
      <c r="AZ452" s="7">
        <f t="shared" ca="1" si="125"/>
        <v>0</v>
      </c>
      <c r="BA452" s="8"/>
      <c r="BB452" s="7">
        <f ca="1">IF(Table2[[#This Row],[Column17]]="bihar",Table2[[#This Row],[Column15]],0)</f>
        <v>0</v>
      </c>
      <c r="BC452" s="8">
        <f ca="1">IF(Table2[[#This Row],[Column17]]="UP",Table2[[#This Row],[Column15]],0)</f>
        <v>0</v>
      </c>
      <c r="BD452" s="8">
        <f ca="1">IF(Table2[[#This Row],[Column17]]="maharashtra",Table2[[#This Row],[Column15]],0)</f>
        <v>0</v>
      </c>
      <c r="BE452" s="8">
        <f ca="1">IF(Table2[[#This Row],[Column17]]="telangana",Table2[[#This Row],[Column15]],0)</f>
        <v>0</v>
      </c>
      <c r="BF452" s="8">
        <f ca="1">IF(Table2[[#This Row],[Column17]]="delhi",Table2[[#This Row],[Column15]],0)</f>
        <v>73049</v>
      </c>
      <c r="BG452" s="8">
        <f ca="1">IF(Table2[[#This Row],[Column17]]="goa",Table2[[#This Row],[Column15]],0)</f>
        <v>0</v>
      </c>
      <c r="BH452" s="8">
        <f ca="1">IF(Table2[[#This Row],[Column17]]="kolkata",Table2[[#This Row],[Column15]],0)</f>
        <v>0</v>
      </c>
      <c r="BI452" s="8">
        <f ca="1">IF(Table2[[#This Row],[Column17]]="patna",Table2[[#This Row],[Column15]],0)</f>
        <v>0</v>
      </c>
      <c r="BJ452" s="8">
        <f ca="1">IF(Table2[[#This Row],[Column17]]="simultala",Table2[[#This Row],[Column15]],0)</f>
        <v>0</v>
      </c>
      <c r="BK452" s="8">
        <f ca="1">IF(Table2[[#This Row],[Column17]]="panji",Table2[[#This Row],[Column15]],0)</f>
        <v>0</v>
      </c>
      <c r="BL452" s="8">
        <f ca="1">IF(Table2[[#This Row],[Column17]]="bangalore",Table2[[#This Row],[Column15]],0)</f>
        <v>0</v>
      </c>
      <c r="BM452" s="8">
        <f ca="1">IF(Table2[[#This Row],[Column17]]="florida",Table2[[#This Row],[Column15]],0)</f>
        <v>0</v>
      </c>
      <c r="BN452" s="8">
        <f ca="1">IF(Table2[[#This Row],[Column17]]="valmikinagar",Table2[[#This Row],[Column15]],0)</f>
        <v>0</v>
      </c>
      <c r="BO452" s="9">
        <f ca="1">IF(Table2[[#This Row],[Column17]]="gopalganj",Table2[[#This Row],[Column15]],0)</f>
        <v>0</v>
      </c>
      <c r="BP452" s="7">
        <f ca="1">IF(Table2[[#This Row],[Column4]]="teaching",Table2[[#This Row],[Column15]],0)</f>
        <v>73049</v>
      </c>
      <c r="BQ452" s="8">
        <f ca="1">IF(Table2[[#This Row],[Column4]]="health",Table2[[#This Row],[Column15]],0)</f>
        <v>0</v>
      </c>
      <c r="BR452" s="8">
        <f ca="1">IF(Table2[[#This Row],[Column4]]="agriculture",Table2[[#This Row],[Column15]],0)</f>
        <v>0</v>
      </c>
      <c r="BS452" s="8">
        <f ca="1">IF(Table2[[#This Row],[Column4]]="IT",Table2[[#This Row],[Column15]],0)</f>
        <v>0</v>
      </c>
      <c r="BT452" s="8">
        <f ca="1">IF(Table2[[#This Row],[Column4]]="construction",Table2[[#This Row],[Column15]],0)</f>
        <v>0</v>
      </c>
      <c r="BU452" s="9">
        <f ca="1">IF(Table2[[#This Row],[Column4]]="General work",Table2[[#This Row],[Column15]],0)</f>
        <v>0</v>
      </c>
      <c r="BV452" s="19">
        <f ca="1">IF(Table2[[#This Row],[Column27]]&gt;Table2[[#This Row],[Column15]],1,0)</f>
        <v>1</v>
      </c>
      <c r="CC452" s="19">
        <f ca="1">IF(Table2[[#This Row],[Column28]]&gt;$CD$6,Table2[[#This Row],[Column2]],0)</f>
        <v>34</v>
      </c>
    </row>
    <row r="453" spans="2:81" x14ac:dyDescent="0.35">
      <c r="B453">
        <f t="shared" ca="1" si="115"/>
        <v>1</v>
      </c>
      <c r="C453" t="str">
        <f ca="1">IF(B452=1,"men","women")</f>
        <v>men</v>
      </c>
      <c r="D453">
        <f t="shared" ca="1" si="117"/>
        <v>25</v>
      </c>
      <c r="E453">
        <f t="shared" ca="1" si="118"/>
        <v>1</v>
      </c>
      <c r="F453" t="str">
        <f ca="1">VLOOKUP(E453,$K$4:$L$10,2)</f>
        <v xml:space="preserve">health </v>
      </c>
      <c r="G453">
        <f t="shared" ca="1" si="119"/>
        <v>1</v>
      </c>
      <c r="H453" t="str">
        <f ca="1">VLOOKUP(G453,$N$4:$O$9,2)</f>
        <v>high school</v>
      </c>
      <c r="I453">
        <f t="shared" ca="1" si="120"/>
        <v>3</v>
      </c>
      <c r="J453">
        <f t="shared" ca="1" si="116"/>
        <v>1</v>
      </c>
      <c r="Q453">
        <f t="shared" ca="1" si="121"/>
        <v>74328</v>
      </c>
      <c r="R453">
        <f t="shared" ca="1" si="122"/>
        <v>14</v>
      </c>
      <c r="S453" t="str">
        <f ca="1">VLOOKUP(R453,$Y$7:$Z$20,2)</f>
        <v>gopalganj</v>
      </c>
      <c r="T453">
        <f t="shared" ca="1" si="126"/>
        <v>371640</v>
      </c>
      <c r="U453">
        <f t="shared" ca="1" si="123"/>
        <v>64913.65946758139</v>
      </c>
      <c r="V453">
        <f t="shared" ca="1" si="127"/>
        <v>28809.043594614701</v>
      </c>
      <c r="W453">
        <f t="shared" ca="1" si="124"/>
        <v>15874</v>
      </c>
      <c r="X453">
        <f t="shared" ca="1" si="128"/>
        <v>5921.2253133765726</v>
      </c>
      <c r="AA453">
        <f t="shared" ca="1" si="129"/>
        <v>62986.844053476809</v>
      </c>
      <c r="AB453">
        <f t="shared" ca="1" si="130"/>
        <v>463435.88764809154</v>
      </c>
      <c r="AC453">
        <f t="shared" ca="1" si="131"/>
        <v>86708.884780957975</v>
      </c>
      <c r="AD453">
        <f t="shared" ca="1" si="132"/>
        <v>376727.00286713359</v>
      </c>
      <c r="AF453" s="7">
        <f ca="1">IF(Table2[[#This Row],[Column1]]="men",1,0)</f>
        <v>1</v>
      </c>
      <c r="AG453" s="8">
        <f ca="1">IF(Table2[[#This Row],[Column1]]="women",1,0)</f>
        <v>0</v>
      </c>
      <c r="AH453" s="8"/>
      <c r="AI453" s="8"/>
      <c r="AJ453" s="9"/>
      <c r="AM453" s="7">
        <f ca="1">IF(Table2[[#This Row],[Column4]]="teaching",1,0)</f>
        <v>0</v>
      </c>
      <c r="AN453" s="8">
        <f ca="1">IF(Table2[[#This Row],[Column4]]="health",1,0)</f>
        <v>0</v>
      </c>
      <c r="AO453" s="8">
        <f ca="1">IF(Table2[[#This Row],[Column4]]="agriculture",1,0)</f>
        <v>0</v>
      </c>
      <c r="AP453" s="8">
        <f ca="1">IF(Table2[[#This Row],[Column4]]="IT",1,0)</f>
        <v>0</v>
      </c>
      <c r="AQ453" s="8">
        <f ca="1">IF(Table2[[#This Row],[Column4]]="construction",1,0)</f>
        <v>0</v>
      </c>
      <c r="AR453" s="8">
        <f ca="1">IF(Table2[[#This Row],[Column4]]="General work",1,0)</f>
        <v>0</v>
      </c>
      <c r="AS453" s="9"/>
      <c r="AU453" s="17">
        <f ca="1">Table2[[#This Row],[Column20]]/Table2[[#This Row],[Column8]]</f>
        <v>28809.043594614701</v>
      </c>
      <c r="AW453" s="19">
        <f ca="1">IF(Table2[[#This Row],[Column27]]&gt;$AX$7,1,0)</f>
        <v>0</v>
      </c>
      <c r="AY453" s="21">
        <f ca="1">Table2[[#This Row],[Column19]]/Table2[[#This Row],[Column18]]</f>
        <v>0.17466811825309814</v>
      </c>
      <c r="AZ453" s="7">
        <f t="shared" ca="1" si="125"/>
        <v>1</v>
      </c>
      <c r="BA453" s="8"/>
      <c r="BB453" s="7">
        <f ca="1">IF(Table2[[#This Row],[Column17]]="bihar",Table2[[#This Row],[Column15]],0)</f>
        <v>0</v>
      </c>
      <c r="BC453" s="8">
        <f ca="1">IF(Table2[[#This Row],[Column17]]="UP",Table2[[#This Row],[Column15]],0)</f>
        <v>0</v>
      </c>
      <c r="BD453" s="8">
        <f ca="1">IF(Table2[[#This Row],[Column17]]="maharashtra",Table2[[#This Row],[Column15]],0)</f>
        <v>0</v>
      </c>
      <c r="BE453" s="8">
        <f ca="1">IF(Table2[[#This Row],[Column17]]="telangana",Table2[[#This Row],[Column15]],0)</f>
        <v>0</v>
      </c>
      <c r="BF453" s="8">
        <f ca="1">IF(Table2[[#This Row],[Column17]]="delhi",Table2[[#This Row],[Column15]],0)</f>
        <v>0</v>
      </c>
      <c r="BG453" s="8">
        <f ca="1">IF(Table2[[#This Row],[Column17]]="goa",Table2[[#This Row],[Column15]],0)</f>
        <v>0</v>
      </c>
      <c r="BH453" s="8">
        <f ca="1">IF(Table2[[#This Row],[Column17]]="kolkata",Table2[[#This Row],[Column15]],0)</f>
        <v>0</v>
      </c>
      <c r="BI453" s="8">
        <f ca="1">IF(Table2[[#This Row],[Column17]]="patna",Table2[[#This Row],[Column15]],0)</f>
        <v>0</v>
      </c>
      <c r="BJ453" s="8">
        <f ca="1">IF(Table2[[#This Row],[Column17]]="simultala",Table2[[#This Row],[Column15]],0)</f>
        <v>0</v>
      </c>
      <c r="BK453" s="8">
        <f ca="1">IF(Table2[[#This Row],[Column17]]="panji",Table2[[#This Row],[Column15]],0)</f>
        <v>0</v>
      </c>
      <c r="BL453" s="8">
        <f ca="1">IF(Table2[[#This Row],[Column17]]="bangalore",Table2[[#This Row],[Column15]],0)</f>
        <v>0</v>
      </c>
      <c r="BM453" s="8">
        <f ca="1">IF(Table2[[#This Row],[Column17]]="florida",Table2[[#This Row],[Column15]],0)</f>
        <v>0</v>
      </c>
      <c r="BN453" s="8">
        <f ca="1">IF(Table2[[#This Row],[Column17]]="valmikinagar",Table2[[#This Row],[Column15]],0)</f>
        <v>0</v>
      </c>
      <c r="BO453" s="9">
        <f ca="1">IF(Table2[[#This Row],[Column17]]="gopalganj",Table2[[#This Row],[Column15]],0)</f>
        <v>74328</v>
      </c>
      <c r="BP453" s="7">
        <f ca="1">IF(Table2[[#This Row],[Column4]]="teaching",Table2[[#This Row],[Column15]],0)</f>
        <v>0</v>
      </c>
      <c r="BQ453" s="8">
        <f ca="1">IF(Table2[[#This Row],[Column4]]="health",Table2[[#This Row],[Column15]],0)</f>
        <v>0</v>
      </c>
      <c r="BR453" s="8">
        <f ca="1">IF(Table2[[#This Row],[Column4]]="agriculture",Table2[[#This Row],[Column15]],0)</f>
        <v>0</v>
      </c>
      <c r="BS453" s="8">
        <f ca="1">IF(Table2[[#This Row],[Column4]]="IT",Table2[[#This Row],[Column15]],0)</f>
        <v>0</v>
      </c>
      <c r="BT453" s="8">
        <f ca="1">IF(Table2[[#This Row],[Column4]]="construction",Table2[[#This Row],[Column15]],0)</f>
        <v>0</v>
      </c>
      <c r="BU453" s="9">
        <f ca="1">IF(Table2[[#This Row],[Column4]]="General work",Table2[[#This Row],[Column15]],0)</f>
        <v>0</v>
      </c>
      <c r="BV453" s="19">
        <f ca="1">IF(Table2[[#This Row],[Column27]]&gt;Table2[[#This Row],[Column15]],1,0)</f>
        <v>1</v>
      </c>
      <c r="CC453" s="19">
        <f ca="1">IF(Table2[[#This Row],[Column28]]&gt;$CD$6,Table2[[#This Row],[Column2]],0)</f>
        <v>25</v>
      </c>
    </row>
    <row r="454" spans="2:81" x14ac:dyDescent="0.35">
      <c r="B454">
        <f t="shared" ca="1" si="115"/>
        <v>2</v>
      </c>
      <c r="C454" t="str">
        <f ca="1">IF(B453=1,"men","women")</f>
        <v>men</v>
      </c>
      <c r="D454">
        <f t="shared" ca="1" si="117"/>
        <v>40</v>
      </c>
      <c r="E454">
        <f t="shared" ca="1" si="118"/>
        <v>5</v>
      </c>
      <c r="F454" t="str">
        <f ca="1">VLOOKUP(E454,$K$4:$L$10,2)</f>
        <v>General work</v>
      </c>
      <c r="G454">
        <f t="shared" ca="1" si="119"/>
        <v>2</v>
      </c>
      <c r="H454" t="str">
        <f ca="1">VLOOKUP(G454,$N$4:$O$9,2)</f>
        <v>college</v>
      </c>
      <c r="I454">
        <f t="shared" ca="1" si="120"/>
        <v>2</v>
      </c>
      <c r="J454">
        <f t="shared" ca="1" si="116"/>
        <v>2</v>
      </c>
      <c r="Q454">
        <f t="shared" ca="1" si="121"/>
        <v>49309</v>
      </c>
      <c r="R454">
        <f t="shared" ca="1" si="122"/>
        <v>1</v>
      </c>
      <c r="S454" t="str">
        <f ca="1">VLOOKUP(R454,$Y$7:$Z$20,2)</f>
        <v>bihar</v>
      </c>
      <c r="T454">
        <f t="shared" ca="1" si="126"/>
        <v>295854</v>
      </c>
      <c r="U454">
        <f t="shared" ca="1" si="123"/>
        <v>160443.64853865479</v>
      </c>
      <c r="V454">
        <f t="shared" ca="1" si="127"/>
        <v>97472.745957393185</v>
      </c>
      <c r="W454">
        <f t="shared" ca="1" si="124"/>
        <v>87262</v>
      </c>
      <c r="X454">
        <f t="shared" ca="1" si="128"/>
        <v>37608.39125713228</v>
      </c>
      <c r="AA454">
        <f t="shared" ca="1" si="129"/>
        <v>15821.682364872371</v>
      </c>
      <c r="AB454">
        <f t="shared" ca="1" si="130"/>
        <v>409148.42832226556</v>
      </c>
      <c r="AC454">
        <f t="shared" ca="1" si="131"/>
        <v>285314.03979578707</v>
      </c>
      <c r="AD454">
        <f t="shared" ca="1" si="132"/>
        <v>123834.38852647849</v>
      </c>
      <c r="AF454" s="7">
        <f ca="1">IF(Table2[[#This Row],[Column1]]="men",1,0)</f>
        <v>1</v>
      </c>
      <c r="AG454" s="8">
        <f ca="1">IF(Table2[[#This Row],[Column1]]="women",1,0)</f>
        <v>0</v>
      </c>
      <c r="AH454" s="8"/>
      <c r="AI454" s="8"/>
      <c r="AJ454" s="9"/>
      <c r="AM454" s="7">
        <f ca="1">IF(Table2[[#This Row],[Column4]]="teaching",1,0)</f>
        <v>0</v>
      </c>
      <c r="AN454" s="8">
        <f ca="1">IF(Table2[[#This Row],[Column4]]="health",1,0)</f>
        <v>0</v>
      </c>
      <c r="AO454" s="8">
        <f ca="1">IF(Table2[[#This Row],[Column4]]="agriculture",1,0)</f>
        <v>0</v>
      </c>
      <c r="AP454" s="8">
        <f ca="1">IF(Table2[[#This Row],[Column4]]="IT",1,0)</f>
        <v>0</v>
      </c>
      <c r="AQ454" s="8">
        <f ca="1">IF(Table2[[#This Row],[Column4]]="construction",1,0)</f>
        <v>0</v>
      </c>
      <c r="AR454" s="8">
        <f ca="1">IF(Table2[[#This Row],[Column4]]="General work",1,0)</f>
        <v>1</v>
      </c>
      <c r="AS454" s="9"/>
      <c r="AU454" s="17">
        <f ca="1">Table2[[#This Row],[Column20]]/Table2[[#This Row],[Column8]]</f>
        <v>48736.372978696592</v>
      </c>
      <c r="AW454" s="19">
        <f ca="1">IF(Table2[[#This Row],[Column27]]&gt;$AX$7,1,0)</f>
        <v>1</v>
      </c>
      <c r="AY454" s="21">
        <f ca="1">Table2[[#This Row],[Column19]]/Table2[[#This Row],[Column18]]</f>
        <v>0.5423068423568882</v>
      </c>
      <c r="AZ454" s="7">
        <f t="shared" ca="1" si="125"/>
        <v>0</v>
      </c>
      <c r="BA454" s="8"/>
      <c r="BB454" s="7">
        <f ca="1">IF(Table2[[#This Row],[Column17]]="bihar",Table2[[#This Row],[Column15]],0)</f>
        <v>49309</v>
      </c>
      <c r="BC454" s="8">
        <f ca="1">IF(Table2[[#This Row],[Column17]]="UP",Table2[[#This Row],[Column15]],0)</f>
        <v>0</v>
      </c>
      <c r="BD454" s="8">
        <f ca="1">IF(Table2[[#This Row],[Column17]]="maharashtra",Table2[[#This Row],[Column15]],0)</f>
        <v>0</v>
      </c>
      <c r="BE454" s="8">
        <f ca="1">IF(Table2[[#This Row],[Column17]]="telangana",Table2[[#This Row],[Column15]],0)</f>
        <v>0</v>
      </c>
      <c r="BF454" s="8">
        <f ca="1">IF(Table2[[#This Row],[Column17]]="delhi",Table2[[#This Row],[Column15]],0)</f>
        <v>0</v>
      </c>
      <c r="BG454" s="8">
        <f ca="1">IF(Table2[[#This Row],[Column17]]="goa",Table2[[#This Row],[Column15]],0)</f>
        <v>0</v>
      </c>
      <c r="BH454" s="8">
        <f ca="1">IF(Table2[[#This Row],[Column17]]="kolkata",Table2[[#This Row],[Column15]],0)</f>
        <v>0</v>
      </c>
      <c r="BI454" s="8">
        <f ca="1">IF(Table2[[#This Row],[Column17]]="patna",Table2[[#This Row],[Column15]],0)</f>
        <v>0</v>
      </c>
      <c r="BJ454" s="8">
        <f ca="1">IF(Table2[[#This Row],[Column17]]="simultala",Table2[[#This Row],[Column15]],0)</f>
        <v>0</v>
      </c>
      <c r="BK454" s="8">
        <f ca="1">IF(Table2[[#This Row],[Column17]]="panji",Table2[[#This Row],[Column15]],0)</f>
        <v>0</v>
      </c>
      <c r="BL454" s="8">
        <f ca="1">IF(Table2[[#This Row],[Column17]]="bangalore",Table2[[#This Row],[Column15]],0)</f>
        <v>0</v>
      </c>
      <c r="BM454" s="8">
        <f ca="1">IF(Table2[[#This Row],[Column17]]="florida",Table2[[#This Row],[Column15]],0)</f>
        <v>0</v>
      </c>
      <c r="BN454" s="8">
        <f ca="1">IF(Table2[[#This Row],[Column17]]="valmikinagar",Table2[[#This Row],[Column15]],0)</f>
        <v>0</v>
      </c>
      <c r="BO454" s="9">
        <f ca="1">IF(Table2[[#This Row],[Column17]]="gopalganj",Table2[[#This Row],[Column15]],0)</f>
        <v>0</v>
      </c>
      <c r="BP454" s="7">
        <f ca="1">IF(Table2[[#This Row],[Column4]]="teaching",Table2[[#This Row],[Column15]],0)</f>
        <v>0</v>
      </c>
      <c r="BQ454" s="8">
        <f ca="1">IF(Table2[[#This Row],[Column4]]="health",Table2[[#This Row],[Column15]],0)</f>
        <v>0</v>
      </c>
      <c r="BR454" s="8">
        <f ca="1">IF(Table2[[#This Row],[Column4]]="agriculture",Table2[[#This Row],[Column15]],0)</f>
        <v>0</v>
      </c>
      <c r="BS454" s="8">
        <f ca="1">IF(Table2[[#This Row],[Column4]]="IT",Table2[[#This Row],[Column15]],0)</f>
        <v>0</v>
      </c>
      <c r="BT454" s="8">
        <f ca="1">IF(Table2[[#This Row],[Column4]]="construction",Table2[[#This Row],[Column15]],0)</f>
        <v>0</v>
      </c>
      <c r="BU454" s="9">
        <f ca="1">IF(Table2[[#This Row],[Column4]]="General work",Table2[[#This Row],[Column15]],0)</f>
        <v>49309</v>
      </c>
      <c r="BV454" s="19">
        <f ca="1">IF(Table2[[#This Row],[Column27]]&gt;Table2[[#This Row],[Column15]],1,0)</f>
        <v>1</v>
      </c>
      <c r="CC454" s="19">
        <f ca="1">IF(Table2[[#This Row],[Column28]]&gt;$CD$6,Table2[[#This Row],[Column2]],0)</f>
        <v>40</v>
      </c>
    </row>
    <row r="455" spans="2:81" x14ac:dyDescent="0.35">
      <c r="B455">
        <f t="shared" ref="B455:B500" ca="1" si="133">RANDBETWEEN(1,2)</f>
        <v>1</v>
      </c>
      <c r="C455" t="str">
        <f ca="1">IF(B454=1,"men","women")</f>
        <v>women</v>
      </c>
      <c r="D455">
        <f t="shared" ca="1" si="117"/>
        <v>36</v>
      </c>
      <c r="E455">
        <f t="shared" ca="1" si="118"/>
        <v>1</v>
      </c>
      <c r="F455" t="str">
        <f ca="1">VLOOKUP(E455,$K$4:$L$10,2)</f>
        <v xml:space="preserve">health </v>
      </c>
      <c r="G455">
        <f t="shared" ca="1" si="119"/>
        <v>1</v>
      </c>
      <c r="H455" t="str">
        <f ca="1">VLOOKUP(G455,$N$4:$O$9,2)</f>
        <v>high school</v>
      </c>
      <c r="I455">
        <f t="shared" ca="1" si="120"/>
        <v>1</v>
      </c>
      <c r="J455">
        <f t="shared" ref="J455:J501" ca="1" si="134">RANDBETWEEN(1,3)</f>
        <v>2</v>
      </c>
      <c r="Q455">
        <f t="shared" ca="1" si="121"/>
        <v>26805</v>
      </c>
      <c r="R455">
        <f t="shared" ca="1" si="122"/>
        <v>5</v>
      </c>
      <c r="S455" t="str">
        <f ca="1">VLOOKUP(R455,$Y$7:$Z$20,2)</f>
        <v>delhi</v>
      </c>
      <c r="T455">
        <f t="shared" ca="1" si="126"/>
        <v>134025</v>
      </c>
      <c r="U455">
        <f t="shared" ca="1" si="123"/>
        <v>71261.28454720517</v>
      </c>
      <c r="V455">
        <f t="shared" ca="1" si="127"/>
        <v>13866.102011766219</v>
      </c>
      <c r="W455">
        <f t="shared" ca="1" si="124"/>
        <v>13131</v>
      </c>
      <c r="X455">
        <f t="shared" ca="1" si="128"/>
        <v>24509.819954684681</v>
      </c>
      <c r="AA455">
        <f t="shared" ca="1" si="129"/>
        <v>38547.170893925948</v>
      </c>
      <c r="AB455">
        <f t="shared" ca="1" si="130"/>
        <v>186438.27290569217</v>
      </c>
      <c r="AC455">
        <f t="shared" ca="1" si="131"/>
        <v>108902.10450188984</v>
      </c>
      <c r="AD455">
        <f t="shared" ca="1" si="132"/>
        <v>77536.168403802323</v>
      </c>
      <c r="AF455" s="7">
        <f ca="1">IF(Table2[[#This Row],[Column1]]="men",1,0)</f>
        <v>0</v>
      </c>
      <c r="AG455" s="8">
        <f ca="1">IF(Table2[[#This Row],[Column1]]="women",1,0)</f>
        <v>1</v>
      </c>
      <c r="AH455" s="8"/>
      <c r="AI455" s="8"/>
      <c r="AJ455" s="9"/>
      <c r="AM455" s="7">
        <f ca="1">IF(Table2[[#This Row],[Column4]]="teaching",1,0)</f>
        <v>0</v>
      </c>
      <c r="AN455" s="8">
        <f ca="1">IF(Table2[[#This Row],[Column4]]="health",1,0)</f>
        <v>0</v>
      </c>
      <c r="AO455" s="8">
        <f ca="1">IF(Table2[[#This Row],[Column4]]="agriculture",1,0)</f>
        <v>0</v>
      </c>
      <c r="AP455" s="8">
        <f ca="1">IF(Table2[[#This Row],[Column4]]="IT",1,0)</f>
        <v>0</v>
      </c>
      <c r="AQ455" s="8">
        <f ca="1">IF(Table2[[#This Row],[Column4]]="construction",1,0)</f>
        <v>0</v>
      </c>
      <c r="AR455" s="8">
        <f ca="1">IF(Table2[[#This Row],[Column4]]="General work",1,0)</f>
        <v>0</v>
      </c>
      <c r="AS455" s="9"/>
      <c r="AU455" s="17">
        <f ca="1">Table2[[#This Row],[Column20]]/Table2[[#This Row],[Column8]]</f>
        <v>6933.0510058831096</v>
      </c>
      <c r="AW455" s="19">
        <f ca="1">IF(Table2[[#This Row],[Column27]]&gt;$AX$7,1,0)</f>
        <v>1</v>
      </c>
      <c r="AY455" s="21">
        <f ca="1">Table2[[#This Row],[Column19]]/Table2[[#This Row],[Column18]]</f>
        <v>0.53170143292076233</v>
      </c>
      <c r="AZ455" s="7">
        <f t="shared" ca="1" si="125"/>
        <v>0</v>
      </c>
      <c r="BA455" s="8"/>
      <c r="BB455" s="7">
        <f ca="1">IF(Table2[[#This Row],[Column17]]="bihar",Table2[[#This Row],[Column15]],0)</f>
        <v>0</v>
      </c>
      <c r="BC455" s="8">
        <f ca="1">IF(Table2[[#This Row],[Column17]]="UP",Table2[[#This Row],[Column15]],0)</f>
        <v>0</v>
      </c>
      <c r="BD455" s="8">
        <f ca="1">IF(Table2[[#This Row],[Column17]]="maharashtra",Table2[[#This Row],[Column15]],0)</f>
        <v>0</v>
      </c>
      <c r="BE455" s="8">
        <f ca="1">IF(Table2[[#This Row],[Column17]]="telangana",Table2[[#This Row],[Column15]],0)</f>
        <v>0</v>
      </c>
      <c r="BF455" s="8">
        <f ca="1">IF(Table2[[#This Row],[Column17]]="delhi",Table2[[#This Row],[Column15]],0)</f>
        <v>26805</v>
      </c>
      <c r="BG455" s="8">
        <f ca="1">IF(Table2[[#This Row],[Column17]]="goa",Table2[[#This Row],[Column15]],0)</f>
        <v>0</v>
      </c>
      <c r="BH455" s="8">
        <f ca="1">IF(Table2[[#This Row],[Column17]]="kolkata",Table2[[#This Row],[Column15]],0)</f>
        <v>0</v>
      </c>
      <c r="BI455" s="8">
        <f ca="1">IF(Table2[[#This Row],[Column17]]="patna",Table2[[#This Row],[Column15]],0)</f>
        <v>0</v>
      </c>
      <c r="BJ455" s="8">
        <f ca="1">IF(Table2[[#This Row],[Column17]]="simultala",Table2[[#This Row],[Column15]],0)</f>
        <v>0</v>
      </c>
      <c r="BK455" s="8">
        <f ca="1">IF(Table2[[#This Row],[Column17]]="panji",Table2[[#This Row],[Column15]],0)</f>
        <v>0</v>
      </c>
      <c r="BL455" s="8">
        <f ca="1">IF(Table2[[#This Row],[Column17]]="bangalore",Table2[[#This Row],[Column15]],0)</f>
        <v>0</v>
      </c>
      <c r="BM455" s="8">
        <f ca="1">IF(Table2[[#This Row],[Column17]]="florida",Table2[[#This Row],[Column15]],0)</f>
        <v>0</v>
      </c>
      <c r="BN455" s="8">
        <f ca="1">IF(Table2[[#This Row],[Column17]]="valmikinagar",Table2[[#This Row],[Column15]],0)</f>
        <v>0</v>
      </c>
      <c r="BO455" s="9">
        <f ca="1">IF(Table2[[#This Row],[Column17]]="gopalganj",Table2[[#This Row],[Column15]],0)</f>
        <v>0</v>
      </c>
      <c r="BP455" s="7">
        <f ca="1">IF(Table2[[#This Row],[Column4]]="teaching",Table2[[#This Row],[Column15]],0)</f>
        <v>0</v>
      </c>
      <c r="BQ455" s="8">
        <f ca="1">IF(Table2[[#This Row],[Column4]]="health",Table2[[#This Row],[Column15]],0)</f>
        <v>0</v>
      </c>
      <c r="BR455" s="8">
        <f ca="1">IF(Table2[[#This Row],[Column4]]="agriculture",Table2[[#This Row],[Column15]],0)</f>
        <v>0</v>
      </c>
      <c r="BS455" s="8">
        <f ca="1">IF(Table2[[#This Row],[Column4]]="IT",Table2[[#This Row],[Column15]],0)</f>
        <v>0</v>
      </c>
      <c r="BT455" s="8">
        <f ca="1">IF(Table2[[#This Row],[Column4]]="construction",Table2[[#This Row],[Column15]],0)</f>
        <v>0</v>
      </c>
      <c r="BU455" s="9">
        <f ca="1">IF(Table2[[#This Row],[Column4]]="General work",Table2[[#This Row],[Column15]],0)</f>
        <v>0</v>
      </c>
      <c r="BV455" s="19">
        <f ca="1">IF(Table2[[#This Row],[Column27]]&gt;Table2[[#This Row],[Column15]],1,0)</f>
        <v>1</v>
      </c>
      <c r="CC455" s="19">
        <f ca="1">IF(Table2[[#This Row],[Column28]]&gt;$CD$6,Table2[[#This Row],[Column2]],0)</f>
        <v>36</v>
      </c>
    </row>
    <row r="456" spans="2:81" x14ac:dyDescent="0.35">
      <c r="B456">
        <f t="shared" ca="1" si="133"/>
        <v>1</v>
      </c>
      <c r="C456" t="str">
        <f ca="1">IF(B455=1,"men","women")</f>
        <v>men</v>
      </c>
      <c r="D456">
        <f t="shared" ref="D456:D501" ca="1" si="135">RANDBETWEEN(25,45)</f>
        <v>44</v>
      </c>
      <c r="E456">
        <f t="shared" ref="E456:E501" ca="1" si="136">RANDBETWEEN(1,6)</f>
        <v>6</v>
      </c>
      <c r="F456" t="str">
        <f ca="1">VLOOKUP(E456,$K$4:$L$10,2)</f>
        <v>agriculture</v>
      </c>
      <c r="G456">
        <f t="shared" ref="G456:G501" ca="1" si="137">RANDBETWEEN(1,5)</f>
        <v>3</v>
      </c>
      <c r="H456" t="str">
        <f ca="1">VLOOKUP(G456,$N$4:$O$9,2)</f>
        <v>university</v>
      </c>
      <c r="I456">
        <f t="shared" ref="I456:I501" ca="1" si="138">RANDBETWEEN(0,4)</f>
        <v>2</v>
      </c>
      <c r="J456">
        <f t="shared" ca="1" si="134"/>
        <v>1</v>
      </c>
      <c r="Q456">
        <f t="shared" ref="Q456:Q501" ca="1" si="139">RANDBETWEEN(25000,90000)</f>
        <v>56898</v>
      </c>
      <c r="R456">
        <f t="shared" ref="R456:R501" ca="1" si="140">RANDBETWEEN(1,14)</f>
        <v>10</v>
      </c>
      <c r="S456" t="str">
        <f ca="1">VLOOKUP(R456,$Y$7:$Z$20,2)</f>
        <v>panji</v>
      </c>
      <c r="T456">
        <f t="shared" ca="1" si="126"/>
        <v>284490</v>
      </c>
      <c r="U456">
        <f t="shared" ref="U456:U501" ca="1" si="141">RAND()*T456</f>
        <v>49410.798102872286</v>
      </c>
      <c r="V456">
        <f t="shared" ca="1" si="127"/>
        <v>953.10605767954121</v>
      </c>
      <c r="W456">
        <f t="shared" ref="W456:W501" ca="1" si="142">RANDBETWEEN(0,V456)</f>
        <v>145</v>
      </c>
      <c r="X456">
        <f t="shared" ca="1" si="128"/>
        <v>5069.3642930708047</v>
      </c>
      <c r="AA456">
        <f t="shared" ca="1" si="129"/>
        <v>53745.00467621506</v>
      </c>
      <c r="AB456">
        <f t="shared" ca="1" si="130"/>
        <v>339188.11073389457</v>
      </c>
      <c r="AC456">
        <f t="shared" ca="1" si="131"/>
        <v>54625.162395943087</v>
      </c>
      <c r="AD456">
        <f t="shared" ca="1" si="132"/>
        <v>284562.9483379515</v>
      </c>
      <c r="AF456" s="7">
        <f ca="1">IF(Table2[[#This Row],[Column1]]="men",1,0)</f>
        <v>1</v>
      </c>
      <c r="AG456" s="8">
        <f ca="1">IF(Table2[[#This Row],[Column1]]="women",1,0)</f>
        <v>0</v>
      </c>
      <c r="AH456" s="8"/>
      <c r="AI456" s="8"/>
      <c r="AJ456" s="9"/>
      <c r="AM456" s="7">
        <f ca="1">IF(Table2[[#This Row],[Column4]]="teaching",1,0)</f>
        <v>0</v>
      </c>
      <c r="AN456" s="8">
        <f ca="1">IF(Table2[[#This Row],[Column4]]="health",1,0)</f>
        <v>0</v>
      </c>
      <c r="AO456" s="8">
        <f ca="1">IF(Table2[[#This Row],[Column4]]="agriculture",1,0)</f>
        <v>1</v>
      </c>
      <c r="AP456" s="8">
        <f ca="1">IF(Table2[[#This Row],[Column4]]="IT",1,0)</f>
        <v>0</v>
      </c>
      <c r="AQ456" s="8">
        <f ca="1">IF(Table2[[#This Row],[Column4]]="construction",1,0)</f>
        <v>0</v>
      </c>
      <c r="AR456" s="8">
        <f ca="1">IF(Table2[[#This Row],[Column4]]="General work",1,0)</f>
        <v>0</v>
      </c>
      <c r="AS456" s="9"/>
      <c r="AU456" s="17">
        <f ca="1">Table2[[#This Row],[Column20]]/Table2[[#This Row],[Column8]]</f>
        <v>953.10605767954121</v>
      </c>
      <c r="AW456" s="19">
        <f ca="1">IF(Table2[[#This Row],[Column27]]&gt;$AX$7,1,0)</f>
        <v>0</v>
      </c>
      <c r="AY456" s="21">
        <f ca="1">Table2[[#This Row],[Column19]]/Table2[[#This Row],[Column18]]</f>
        <v>0.17368202081926354</v>
      </c>
      <c r="AZ456" s="7">
        <f t="shared" ref="AZ456:AZ501" ca="1" si="143">IF(AY456&lt;$BA$6,1,0)</f>
        <v>1</v>
      </c>
      <c r="BA456" s="8"/>
      <c r="BB456" s="7">
        <f ca="1">IF(Table2[[#This Row],[Column17]]="bihar",Table2[[#This Row],[Column15]],0)</f>
        <v>0</v>
      </c>
      <c r="BC456" s="8">
        <f ca="1">IF(Table2[[#This Row],[Column17]]="UP",Table2[[#This Row],[Column15]],0)</f>
        <v>0</v>
      </c>
      <c r="BD456" s="8">
        <f ca="1">IF(Table2[[#This Row],[Column17]]="maharashtra",Table2[[#This Row],[Column15]],0)</f>
        <v>0</v>
      </c>
      <c r="BE456" s="8">
        <f ca="1">IF(Table2[[#This Row],[Column17]]="telangana",Table2[[#This Row],[Column15]],0)</f>
        <v>0</v>
      </c>
      <c r="BF456" s="8">
        <f ca="1">IF(Table2[[#This Row],[Column17]]="delhi",Table2[[#This Row],[Column15]],0)</f>
        <v>0</v>
      </c>
      <c r="BG456" s="8">
        <f ca="1">IF(Table2[[#This Row],[Column17]]="goa",Table2[[#This Row],[Column15]],0)</f>
        <v>0</v>
      </c>
      <c r="BH456" s="8">
        <f ca="1">IF(Table2[[#This Row],[Column17]]="kolkata",Table2[[#This Row],[Column15]],0)</f>
        <v>0</v>
      </c>
      <c r="BI456" s="8">
        <f ca="1">IF(Table2[[#This Row],[Column17]]="patna",Table2[[#This Row],[Column15]],0)</f>
        <v>0</v>
      </c>
      <c r="BJ456" s="8">
        <f ca="1">IF(Table2[[#This Row],[Column17]]="simultala",Table2[[#This Row],[Column15]],0)</f>
        <v>0</v>
      </c>
      <c r="BK456" s="8">
        <f ca="1">IF(Table2[[#This Row],[Column17]]="panji",Table2[[#This Row],[Column15]],0)</f>
        <v>56898</v>
      </c>
      <c r="BL456" s="8">
        <f ca="1">IF(Table2[[#This Row],[Column17]]="bangalore",Table2[[#This Row],[Column15]],0)</f>
        <v>0</v>
      </c>
      <c r="BM456" s="8">
        <f ca="1">IF(Table2[[#This Row],[Column17]]="florida",Table2[[#This Row],[Column15]],0)</f>
        <v>0</v>
      </c>
      <c r="BN456" s="8">
        <f ca="1">IF(Table2[[#This Row],[Column17]]="valmikinagar",Table2[[#This Row],[Column15]],0)</f>
        <v>0</v>
      </c>
      <c r="BO456" s="9">
        <f ca="1">IF(Table2[[#This Row],[Column17]]="gopalganj",Table2[[#This Row],[Column15]],0)</f>
        <v>0</v>
      </c>
      <c r="BP456" s="7">
        <f ca="1">IF(Table2[[#This Row],[Column4]]="teaching",Table2[[#This Row],[Column15]],0)</f>
        <v>0</v>
      </c>
      <c r="BQ456" s="8">
        <f ca="1">IF(Table2[[#This Row],[Column4]]="health",Table2[[#This Row],[Column15]],0)</f>
        <v>0</v>
      </c>
      <c r="BR456" s="8">
        <f ca="1">IF(Table2[[#This Row],[Column4]]="agriculture",Table2[[#This Row],[Column15]],0)</f>
        <v>56898</v>
      </c>
      <c r="BS456" s="8">
        <f ca="1">IF(Table2[[#This Row],[Column4]]="IT",Table2[[#This Row],[Column15]],0)</f>
        <v>0</v>
      </c>
      <c r="BT456" s="8">
        <f ca="1">IF(Table2[[#This Row],[Column4]]="construction",Table2[[#This Row],[Column15]],0)</f>
        <v>0</v>
      </c>
      <c r="BU456" s="9">
        <f ca="1">IF(Table2[[#This Row],[Column4]]="General work",Table2[[#This Row],[Column15]],0)</f>
        <v>0</v>
      </c>
      <c r="BV456" s="19">
        <f ca="1">IF(Table2[[#This Row],[Column27]]&gt;Table2[[#This Row],[Column15]],1,0)</f>
        <v>0</v>
      </c>
      <c r="CC456" s="19">
        <f ca="1">IF(Table2[[#This Row],[Column28]]&gt;$CD$6,Table2[[#This Row],[Column2]],0)</f>
        <v>44</v>
      </c>
    </row>
    <row r="457" spans="2:81" x14ac:dyDescent="0.35">
      <c r="B457">
        <f t="shared" ca="1" si="133"/>
        <v>2</v>
      </c>
      <c r="C457" t="str">
        <f ca="1">IF(B456=1,"men","women")</f>
        <v>men</v>
      </c>
      <c r="D457">
        <f t="shared" ca="1" si="135"/>
        <v>42</v>
      </c>
      <c r="E457">
        <f t="shared" ca="1" si="136"/>
        <v>4</v>
      </c>
      <c r="F457" t="str">
        <f ca="1">VLOOKUP(E457,$K$4:$L$10,2)</f>
        <v>IT</v>
      </c>
      <c r="G457">
        <f t="shared" ca="1" si="137"/>
        <v>5</v>
      </c>
      <c r="H457" t="str">
        <f ca="1">VLOOKUP(G457,$N$4:$O$9,2)</f>
        <v>other</v>
      </c>
      <c r="I457">
        <f t="shared" ca="1" si="138"/>
        <v>2</v>
      </c>
      <c r="J457">
        <f t="shared" ca="1" si="134"/>
        <v>2</v>
      </c>
      <c r="Q457">
        <f t="shared" ca="1" si="139"/>
        <v>65771</v>
      </c>
      <c r="R457">
        <f t="shared" ca="1" si="140"/>
        <v>10</v>
      </c>
      <c r="S457" t="str">
        <f ca="1">VLOOKUP(R457,$Y$7:$Z$20,2)</f>
        <v>panji</v>
      </c>
      <c r="T457">
        <f t="shared" ca="1" si="126"/>
        <v>197313</v>
      </c>
      <c r="U457">
        <f t="shared" ca="1" si="141"/>
        <v>101667.78435031819</v>
      </c>
      <c r="V457">
        <f t="shared" ca="1" si="127"/>
        <v>20484.623776074852</v>
      </c>
      <c r="W457">
        <f t="shared" ca="1" si="142"/>
        <v>4662</v>
      </c>
      <c r="X457">
        <f t="shared" ca="1" si="128"/>
        <v>82312.22391517779</v>
      </c>
      <c r="AA457">
        <f t="shared" ca="1" si="129"/>
        <v>10354.151041539564</v>
      </c>
      <c r="AB457">
        <f t="shared" ca="1" si="130"/>
        <v>228151.77481761441</v>
      </c>
      <c r="AC457">
        <f t="shared" ca="1" si="131"/>
        <v>188642.008265496</v>
      </c>
      <c r="AD457">
        <f t="shared" ca="1" si="132"/>
        <v>39509.76655211841</v>
      </c>
      <c r="AF457" s="7">
        <f ca="1">IF(Table2[[#This Row],[Column1]]="men",1,0)</f>
        <v>1</v>
      </c>
      <c r="AG457" s="8">
        <f ca="1">IF(Table2[[#This Row],[Column1]]="women",1,0)</f>
        <v>0</v>
      </c>
      <c r="AH457" s="8"/>
      <c r="AI457" s="8"/>
      <c r="AJ457" s="9"/>
      <c r="AM457" s="7">
        <f ca="1">IF(Table2[[#This Row],[Column4]]="teaching",1,0)</f>
        <v>0</v>
      </c>
      <c r="AN457" s="8">
        <f ca="1">IF(Table2[[#This Row],[Column4]]="health",1,0)</f>
        <v>0</v>
      </c>
      <c r="AO457" s="8">
        <f ca="1">IF(Table2[[#This Row],[Column4]]="agriculture",1,0)</f>
        <v>0</v>
      </c>
      <c r="AP457" s="8">
        <f ca="1">IF(Table2[[#This Row],[Column4]]="IT",1,0)</f>
        <v>1</v>
      </c>
      <c r="AQ457" s="8">
        <f ca="1">IF(Table2[[#This Row],[Column4]]="construction",1,0)</f>
        <v>0</v>
      </c>
      <c r="AR457" s="8">
        <f ca="1">IF(Table2[[#This Row],[Column4]]="General work",1,0)</f>
        <v>0</v>
      </c>
      <c r="AS457" s="9"/>
      <c r="AU457" s="17">
        <f ca="1">Table2[[#This Row],[Column20]]/Table2[[#This Row],[Column8]]</f>
        <v>10242.311888037426</v>
      </c>
      <c r="AW457" s="19">
        <f ca="1">IF(Table2[[#This Row],[Column27]]&gt;$AX$7,1,0)</f>
        <v>1</v>
      </c>
      <c r="AY457" s="21">
        <f ca="1">Table2[[#This Row],[Column19]]/Table2[[#This Row],[Column18]]</f>
        <v>0.51526145945942836</v>
      </c>
      <c r="AZ457" s="7">
        <f t="shared" ca="1" si="143"/>
        <v>0</v>
      </c>
      <c r="BA457" s="8"/>
      <c r="BB457" s="7">
        <f ca="1">IF(Table2[[#This Row],[Column17]]="bihar",Table2[[#This Row],[Column15]],0)</f>
        <v>0</v>
      </c>
      <c r="BC457" s="8">
        <f ca="1">IF(Table2[[#This Row],[Column17]]="UP",Table2[[#This Row],[Column15]],0)</f>
        <v>0</v>
      </c>
      <c r="BD457" s="8">
        <f ca="1">IF(Table2[[#This Row],[Column17]]="maharashtra",Table2[[#This Row],[Column15]],0)</f>
        <v>0</v>
      </c>
      <c r="BE457" s="8">
        <f ca="1">IF(Table2[[#This Row],[Column17]]="telangana",Table2[[#This Row],[Column15]],0)</f>
        <v>0</v>
      </c>
      <c r="BF457" s="8">
        <f ca="1">IF(Table2[[#This Row],[Column17]]="delhi",Table2[[#This Row],[Column15]],0)</f>
        <v>0</v>
      </c>
      <c r="BG457" s="8">
        <f ca="1">IF(Table2[[#This Row],[Column17]]="goa",Table2[[#This Row],[Column15]],0)</f>
        <v>0</v>
      </c>
      <c r="BH457" s="8">
        <f ca="1">IF(Table2[[#This Row],[Column17]]="kolkata",Table2[[#This Row],[Column15]],0)</f>
        <v>0</v>
      </c>
      <c r="BI457" s="8">
        <f ca="1">IF(Table2[[#This Row],[Column17]]="patna",Table2[[#This Row],[Column15]],0)</f>
        <v>0</v>
      </c>
      <c r="BJ457" s="8">
        <f ca="1">IF(Table2[[#This Row],[Column17]]="simultala",Table2[[#This Row],[Column15]],0)</f>
        <v>0</v>
      </c>
      <c r="BK457" s="8">
        <f ca="1">IF(Table2[[#This Row],[Column17]]="panji",Table2[[#This Row],[Column15]],0)</f>
        <v>65771</v>
      </c>
      <c r="BL457" s="8">
        <f ca="1">IF(Table2[[#This Row],[Column17]]="bangalore",Table2[[#This Row],[Column15]],0)</f>
        <v>0</v>
      </c>
      <c r="BM457" s="8">
        <f ca="1">IF(Table2[[#This Row],[Column17]]="florida",Table2[[#This Row],[Column15]],0)</f>
        <v>0</v>
      </c>
      <c r="BN457" s="8">
        <f ca="1">IF(Table2[[#This Row],[Column17]]="valmikinagar",Table2[[#This Row],[Column15]],0)</f>
        <v>0</v>
      </c>
      <c r="BO457" s="9">
        <f ca="1">IF(Table2[[#This Row],[Column17]]="gopalganj",Table2[[#This Row],[Column15]],0)</f>
        <v>0</v>
      </c>
      <c r="BP457" s="7">
        <f ca="1">IF(Table2[[#This Row],[Column4]]="teaching",Table2[[#This Row],[Column15]],0)</f>
        <v>0</v>
      </c>
      <c r="BQ457" s="8">
        <f ca="1">IF(Table2[[#This Row],[Column4]]="health",Table2[[#This Row],[Column15]],0)</f>
        <v>0</v>
      </c>
      <c r="BR457" s="8">
        <f ca="1">IF(Table2[[#This Row],[Column4]]="agriculture",Table2[[#This Row],[Column15]],0)</f>
        <v>0</v>
      </c>
      <c r="BS457" s="8">
        <f ca="1">IF(Table2[[#This Row],[Column4]]="IT",Table2[[#This Row],[Column15]],0)</f>
        <v>65771</v>
      </c>
      <c r="BT457" s="8">
        <f ca="1">IF(Table2[[#This Row],[Column4]]="construction",Table2[[#This Row],[Column15]],0)</f>
        <v>0</v>
      </c>
      <c r="BU457" s="9">
        <f ca="1">IF(Table2[[#This Row],[Column4]]="General work",Table2[[#This Row],[Column15]],0)</f>
        <v>0</v>
      </c>
      <c r="BV457" s="19">
        <f ca="1">IF(Table2[[#This Row],[Column27]]&gt;Table2[[#This Row],[Column15]],1,0)</f>
        <v>1</v>
      </c>
      <c r="CC457" s="19">
        <f ca="1">IF(Table2[[#This Row],[Column28]]&gt;$CD$6,Table2[[#This Row],[Column2]],0)</f>
        <v>42</v>
      </c>
    </row>
    <row r="458" spans="2:81" x14ac:dyDescent="0.35">
      <c r="B458">
        <f t="shared" ca="1" si="133"/>
        <v>1</v>
      </c>
      <c r="C458" t="str">
        <f ca="1">IF(B457=1,"men","women")</f>
        <v>women</v>
      </c>
      <c r="D458">
        <f t="shared" ca="1" si="135"/>
        <v>26</v>
      </c>
      <c r="E458">
        <f t="shared" ca="1" si="136"/>
        <v>3</v>
      </c>
      <c r="F458" t="str">
        <f ca="1">VLOOKUP(E458,$K$4:$L$10,2)</f>
        <v>teaching</v>
      </c>
      <c r="G458">
        <f t="shared" ca="1" si="137"/>
        <v>4</v>
      </c>
      <c r="H458" t="str">
        <f ca="1">VLOOKUP(G458,$N$4:$O$9,2)</f>
        <v>technical</v>
      </c>
      <c r="I458">
        <f t="shared" ca="1" si="138"/>
        <v>0</v>
      </c>
      <c r="J458">
        <f t="shared" ca="1" si="134"/>
        <v>2</v>
      </c>
      <c r="Q458">
        <f t="shared" ca="1" si="139"/>
        <v>72228</v>
      </c>
      <c r="R458">
        <f t="shared" ca="1" si="140"/>
        <v>8</v>
      </c>
      <c r="S458" t="str">
        <f ca="1">VLOOKUP(R458,$Y$7:$Z$20,2)</f>
        <v>patna</v>
      </c>
      <c r="T458">
        <f t="shared" ca="1" si="126"/>
        <v>216684</v>
      </c>
      <c r="U458">
        <f t="shared" ca="1" si="141"/>
        <v>52093.319017660106</v>
      </c>
      <c r="V458">
        <f t="shared" ca="1" si="127"/>
        <v>80133.026321275538</v>
      </c>
      <c r="W458">
        <f t="shared" ca="1" si="142"/>
        <v>72629</v>
      </c>
      <c r="X458">
        <f t="shared" ca="1" si="128"/>
        <v>97532.800498670636</v>
      </c>
      <c r="AA458">
        <f t="shared" ca="1" si="129"/>
        <v>44219.183507119902</v>
      </c>
      <c r="AB458">
        <f t="shared" ca="1" si="130"/>
        <v>341036.2098283954</v>
      </c>
      <c r="AC458">
        <f t="shared" ca="1" si="131"/>
        <v>222255.11951633074</v>
      </c>
      <c r="AD458">
        <f t="shared" ca="1" si="132"/>
        <v>118781.09031206465</v>
      </c>
      <c r="AF458" s="7">
        <f ca="1">IF(Table2[[#This Row],[Column1]]="men",1,0)</f>
        <v>0</v>
      </c>
      <c r="AG458" s="8">
        <f ca="1">IF(Table2[[#This Row],[Column1]]="women",1,0)</f>
        <v>1</v>
      </c>
      <c r="AH458" s="8"/>
      <c r="AI458" s="8"/>
      <c r="AJ458" s="9"/>
      <c r="AM458" s="7">
        <f ca="1">IF(Table2[[#This Row],[Column4]]="teaching",1,0)</f>
        <v>1</v>
      </c>
      <c r="AN458" s="8">
        <f ca="1">IF(Table2[[#This Row],[Column4]]="health",1,0)</f>
        <v>0</v>
      </c>
      <c r="AO458" s="8">
        <f ca="1">IF(Table2[[#This Row],[Column4]]="agriculture",1,0)</f>
        <v>0</v>
      </c>
      <c r="AP458" s="8">
        <f ca="1">IF(Table2[[#This Row],[Column4]]="IT",1,0)</f>
        <v>0</v>
      </c>
      <c r="AQ458" s="8">
        <f ca="1">IF(Table2[[#This Row],[Column4]]="construction",1,0)</f>
        <v>0</v>
      </c>
      <c r="AR458" s="8">
        <f ca="1">IF(Table2[[#This Row],[Column4]]="General work",1,0)</f>
        <v>0</v>
      </c>
      <c r="AS458" s="9"/>
      <c r="AU458" s="17">
        <f ca="1">Table2[[#This Row],[Column20]]/Table2[[#This Row],[Column8]]</f>
        <v>40066.513160637769</v>
      </c>
      <c r="AW458" s="19">
        <f ca="1">IF(Table2[[#This Row],[Column27]]&gt;$AX$7,1,0)</f>
        <v>1</v>
      </c>
      <c r="AY458" s="21">
        <f ca="1">Table2[[#This Row],[Column19]]/Table2[[#This Row],[Column18]]</f>
        <v>0.240411470240812</v>
      </c>
      <c r="AZ458" s="7">
        <f t="shared" ca="1" si="143"/>
        <v>0</v>
      </c>
      <c r="BA458" s="8"/>
      <c r="BB458" s="7">
        <f ca="1">IF(Table2[[#This Row],[Column17]]="bihar",Table2[[#This Row],[Column15]],0)</f>
        <v>0</v>
      </c>
      <c r="BC458" s="8">
        <f ca="1">IF(Table2[[#This Row],[Column17]]="UP",Table2[[#This Row],[Column15]],0)</f>
        <v>0</v>
      </c>
      <c r="BD458" s="8">
        <f ca="1">IF(Table2[[#This Row],[Column17]]="maharashtra",Table2[[#This Row],[Column15]],0)</f>
        <v>0</v>
      </c>
      <c r="BE458" s="8">
        <f ca="1">IF(Table2[[#This Row],[Column17]]="telangana",Table2[[#This Row],[Column15]],0)</f>
        <v>0</v>
      </c>
      <c r="BF458" s="8">
        <f ca="1">IF(Table2[[#This Row],[Column17]]="delhi",Table2[[#This Row],[Column15]],0)</f>
        <v>0</v>
      </c>
      <c r="BG458" s="8">
        <f ca="1">IF(Table2[[#This Row],[Column17]]="goa",Table2[[#This Row],[Column15]],0)</f>
        <v>0</v>
      </c>
      <c r="BH458" s="8">
        <f ca="1">IF(Table2[[#This Row],[Column17]]="kolkata",Table2[[#This Row],[Column15]],0)</f>
        <v>0</v>
      </c>
      <c r="BI458" s="8">
        <f ca="1">IF(Table2[[#This Row],[Column17]]="patna",Table2[[#This Row],[Column15]],0)</f>
        <v>72228</v>
      </c>
      <c r="BJ458" s="8">
        <f ca="1">IF(Table2[[#This Row],[Column17]]="simultala",Table2[[#This Row],[Column15]],0)</f>
        <v>0</v>
      </c>
      <c r="BK458" s="8">
        <f ca="1">IF(Table2[[#This Row],[Column17]]="panji",Table2[[#This Row],[Column15]],0)</f>
        <v>0</v>
      </c>
      <c r="BL458" s="8">
        <f ca="1">IF(Table2[[#This Row],[Column17]]="bangalore",Table2[[#This Row],[Column15]],0)</f>
        <v>0</v>
      </c>
      <c r="BM458" s="8">
        <f ca="1">IF(Table2[[#This Row],[Column17]]="florida",Table2[[#This Row],[Column15]],0)</f>
        <v>0</v>
      </c>
      <c r="BN458" s="8">
        <f ca="1">IF(Table2[[#This Row],[Column17]]="valmikinagar",Table2[[#This Row],[Column15]],0)</f>
        <v>0</v>
      </c>
      <c r="BO458" s="9">
        <f ca="1">IF(Table2[[#This Row],[Column17]]="gopalganj",Table2[[#This Row],[Column15]],0)</f>
        <v>0</v>
      </c>
      <c r="BP458" s="7">
        <f ca="1">IF(Table2[[#This Row],[Column4]]="teaching",Table2[[#This Row],[Column15]],0)</f>
        <v>72228</v>
      </c>
      <c r="BQ458" s="8">
        <f ca="1">IF(Table2[[#This Row],[Column4]]="health",Table2[[#This Row],[Column15]],0)</f>
        <v>0</v>
      </c>
      <c r="BR458" s="8">
        <f ca="1">IF(Table2[[#This Row],[Column4]]="agriculture",Table2[[#This Row],[Column15]],0)</f>
        <v>0</v>
      </c>
      <c r="BS458" s="8">
        <f ca="1">IF(Table2[[#This Row],[Column4]]="IT",Table2[[#This Row],[Column15]],0)</f>
        <v>0</v>
      </c>
      <c r="BT458" s="8">
        <f ca="1">IF(Table2[[#This Row],[Column4]]="construction",Table2[[#This Row],[Column15]],0)</f>
        <v>0</v>
      </c>
      <c r="BU458" s="9">
        <f ca="1">IF(Table2[[#This Row],[Column4]]="General work",Table2[[#This Row],[Column15]],0)</f>
        <v>0</v>
      </c>
      <c r="BV458" s="19">
        <f ca="1">IF(Table2[[#This Row],[Column27]]&gt;Table2[[#This Row],[Column15]],1,0)</f>
        <v>1</v>
      </c>
      <c r="CC458" s="19">
        <f ca="1">IF(Table2[[#This Row],[Column28]]&gt;$CD$6,Table2[[#This Row],[Column2]],0)</f>
        <v>26</v>
      </c>
    </row>
    <row r="459" spans="2:81" x14ac:dyDescent="0.35">
      <c r="B459">
        <f t="shared" ca="1" si="133"/>
        <v>1</v>
      </c>
      <c r="C459" t="str">
        <f ca="1">IF(B458=1,"men","women")</f>
        <v>men</v>
      </c>
      <c r="D459">
        <f t="shared" ca="1" si="135"/>
        <v>43</v>
      </c>
      <c r="E459">
        <f t="shared" ca="1" si="136"/>
        <v>4</v>
      </c>
      <c r="F459" t="str">
        <f ca="1">VLOOKUP(E459,$K$4:$L$10,2)</f>
        <v>IT</v>
      </c>
      <c r="G459">
        <f t="shared" ca="1" si="137"/>
        <v>2</v>
      </c>
      <c r="H459" t="str">
        <f ca="1">VLOOKUP(G459,$N$4:$O$9,2)</f>
        <v>college</v>
      </c>
      <c r="I459">
        <f t="shared" ca="1" si="138"/>
        <v>3</v>
      </c>
      <c r="J459">
        <f t="shared" ca="1" si="134"/>
        <v>3</v>
      </c>
      <c r="Q459">
        <f t="shared" ca="1" si="139"/>
        <v>70702</v>
      </c>
      <c r="R459">
        <f t="shared" ca="1" si="140"/>
        <v>14</v>
      </c>
      <c r="S459" t="str">
        <f ca="1">VLOOKUP(R459,$Y$7:$Z$20,2)</f>
        <v>gopalganj</v>
      </c>
      <c r="T459">
        <f t="shared" ca="1" si="126"/>
        <v>282808</v>
      </c>
      <c r="U459">
        <f t="shared" ca="1" si="141"/>
        <v>170743.24333131168</v>
      </c>
      <c r="V459">
        <f t="shared" ca="1" si="127"/>
        <v>30001.07769601763</v>
      </c>
      <c r="W459">
        <f t="shared" ca="1" si="142"/>
        <v>17928</v>
      </c>
      <c r="X459">
        <f t="shared" ca="1" si="128"/>
        <v>27816.526399270409</v>
      </c>
      <c r="AA459">
        <f t="shared" ca="1" si="129"/>
        <v>46799.634135952096</v>
      </c>
      <c r="AB459">
        <f t="shared" ca="1" si="130"/>
        <v>359608.71183196973</v>
      </c>
      <c r="AC459">
        <f t="shared" ca="1" si="131"/>
        <v>216487.76973058208</v>
      </c>
      <c r="AD459">
        <f t="shared" ca="1" si="132"/>
        <v>143120.94210138766</v>
      </c>
      <c r="AF459" s="7">
        <f ca="1">IF(Table2[[#This Row],[Column1]]="men",1,0)</f>
        <v>1</v>
      </c>
      <c r="AG459" s="8">
        <f ca="1">IF(Table2[[#This Row],[Column1]]="women",1,0)</f>
        <v>0</v>
      </c>
      <c r="AH459" s="8"/>
      <c r="AI459" s="8"/>
      <c r="AJ459" s="9"/>
      <c r="AM459" s="7">
        <f ca="1">IF(Table2[[#This Row],[Column4]]="teaching",1,0)</f>
        <v>0</v>
      </c>
      <c r="AN459" s="8">
        <f ca="1">IF(Table2[[#This Row],[Column4]]="health",1,0)</f>
        <v>0</v>
      </c>
      <c r="AO459" s="8">
        <f ca="1">IF(Table2[[#This Row],[Column4]]="agriculture",1,0)</f>
        <v>0</v>
      </c>
      <c r="AP459" s="8">
        <f ca="1">IF(Table2[[#This Row],[Column4]]="IT",1,0)</f>
        <v>1</v>
      </c>
      <c r="AQ459" s="8">
        <f ca="1">IF(Table2[[#This Row],[Column4]]="construction",1,0)</f>
        <v>0</v>
      </c>
      <c r="AR459" s="8">
        <f ca="1">IF(Table2[[#This Row],[Column4]]="General work",1,0)</f>
        <v>0</v>
      </c>
      <c r="AS459" s="9"/>
      <c r="AU459" s="17">
        <f ca="1">Table2[[#This Row],[Column20]]/Table2[[#This Row],[Column8]]</f>
        <v>10000.359232005876</v>
      </c>
      <c r="AW459" s="19">
        <f ca="1">IF(Table2[[#This Row],[Column27]]&gt;$AX$7,1,0)</f>
        <v>1</v>
      </c>
      <c r="AY459" s="21">
        <f ca="1">Table2[[#This Row],[Column19]]/Table2[[#This Row],[Column18]]</f>
        <v>0.60374262160657288</v>
      </c>
      <c r="AZ459" s="7">
        <f t="shared" ca="1" si="143"/>
        <v>0</v>
      </c>
      <c r="BA459" s="8"/>
      <c r="BB459" s="7">
        <f ca="1">IF(Table2[[#This Row],[Column17]]="bihar",Table2[[#This Row],[Column15]],0)</f>
        <v>0</v>
      </c>
      <c r="BC459" s="8">
        <f ca="1">IF(Table2[[#This Row],[Column17]]="UP",Table2[[#This Row],[Column15]],0)</f>
        <v>0</v>
      </c>
      <c r="BD459" s="8">
        <f ca="1">IF(Table2[[#This Row],[Column17]]="maharashtra",Table2[[#This Row],[Column15]],0)</f>
        <v>0</v>
      </c>
      <c r="BE459" s="8">
        <f ca="1">IF(Table2[[#This Row],[Column17]]="telangana",Table2[[#This Row],[Column15]],0)</f>
        <v>0</v>
      </c>
      <c r="BF459" s="8">
        <f ca="1">IF(Table2[[#This Row],[Column17]]="delhi",Table2[[#This Row],[Column15]],0)</f>
        <v>0</v>
      </c>
      <c r="BG459" s="8">
        <f ca="1">IF(Table2[[#This Row],[Column17]]="goa",Table2[[#This Row],[Column15]],0)</f>
        <v>0</v>
      </c>
      <c r="BH459" s="8">
        <f ca="1">IF(Table2[[#This Row],[Column17]]="kolkata",Table2[[#This Row],[Column15]],0)</f>
        <v>0</v>
      </c>
      <c r="BI459" s="8">
        <f ca="1">IF(Table2[[#This Row],[Column17]]="patna",Table2[[#This Row],[Column15]],0)</f>
        <v>0</v>
      </c>
      <c r="BJ459" s="8">
        <f ca="1">IF(Table2[[#This Row],[Column17]]="simultala",Table2[[#This Row],[Column15]],0)</f>
        <v>0</v>
      </c>
      <c r="BK459" s="8">
        <f ca="1">IF(Table2[[#This Row],[Column17]]="panji",Table2[[#This Row],[Column15]],0)</f>
        <v>0</v>
      </c>
      <c r="BL459" s="8">
        <f ca="1">IF(Table2[[#This Row],[Column17]]="bangalore",Table2[[#This Row],[Column15]],0)</f>
        <v>0</v>
      </c>
      <c r="BM459" s="8">
        <f ca="1">IF(Table2[[#This Row],[Column17]]="florida",Table2[[#This Row],[Column15]],0)</f>
        <v>0</v>
      </c>
      <c r="BN459" s="8">
        <f ca="1">IF(Table2[[#This Row],[Column17]]="valmikinagar",Table2[[#This Row],[Column15]],0)</f>
        <v>0</v>
      </c>
      <c r="BO459" s="9">
        <f ca="1">IF(Table2[[#This Row],[Column17]]="gopalganj",Table2[[#This Row],[Column15]],0)</f>
        <v>70702</v>
      </c>
      <c r="BP459" s="7">
        <f ca="1">IF(Table2[[#This Row],[Column4]]="teaching",Table2[[#This Row],[Column15]],0)</f>
        <v>0</v>
      </c>
      <c r="BQ459" s="8">
        <f ca="1">IF(Table2[[#This Row],[Column4]]="health",Table2[[#This Row],[Column15]],0)</f>
        <v>0</v>
      </c>
      <c r="BR459" s="8">
        <f ca="1">IF(Table2[[#This Row],[Column4]]="agriculture",Table2[[#This Row],[Column15]],0)</f>
        <v>0</v>
      </c>
      <c r="BS459" s="8">
        <f ca="1">IF(Table2[[#This Row],[Column4]]="IT",Table2[[#This Row],[Column15]],0)</f>
        <v>70702</v>
      </c>
      <c r="BT459" s="8">
        <f ca="1">IF(Table2[[#This Row],[Column4]]="construction",Table2[[#This Row],[Column15]],0)</f>
        <v>0</v>
      </c>
      <c r="BU459" s="9">
        <f ca="1">IF(Table2[[#This Row],[Column4]]="General work",Table2[[#This Row],[Column15]],0)</f>
        <v>0</v>
      </c>
      <c r="BV459" s="19">
        <f ca="1">IF(Table2[[#This Row],[Column27]]&gt;Table2[[#This Row],[Column15]],1,0)</f>
        <v>1</v>
      </c>
      <c r="CC459" s="19">
        <f ca="1">IF(Table2[[#This Row],[Column28]]&gt;$CD$6,Table2[[#This Row],[Column2]],0)</f>
        <v>43</v>
      </c>
    </row>
    <row r="460" spans="2:81" x14ac:dyDescent="0.35">
      <c r="B460">
        <f t="shared" ca="1" si="133"/>
        <v>1</v>
      </c>
      <c r="C460" t="str">
        <f ca="1">IF(B459=1,"men","women")</f>
        <v>men</v>
      </c>
      <c r="D460">
        <f t="shared" ca="1" si="135"/>
        <v>37</v>
      </c>
      <c r="E460">
        <f t="shared" ca="1" si="136"/>
        <v>3</v>
      </c>
      <c r="F460" t="str">
        <f ca="1">VLOOKUP(E460,$K$4:$L$10,2)</f>
        <v>teaching</v>
      </c>
      <c r="G460">
        <f t="shared" ca="1" si="137"/>
        <v>1</v>
      </c>
      <c r="H460" t="str">
        <f ca="1">VLOOKUP(G460,$N$4:$O$9,2)</f>
        <v>high school</v>
      </c>
      <c r="I460">
        <f t="shared" ca="1" si="138"/>
        <v>4</v>
      </c>
      <c r="J460">
        <f t="shared" ca="1" si="134"/>
        <v>1</v>
      </c>
      <c r="Q460">
        <f t="shared" ca="1" si="139"/>
        <v>88164</v>
      </c>
      <c r="R460">
        <f t="shared" ca="1" si="140"/>
        <v>7</v>
      </c>
      <c r="S460" t="str">
        <f ca="1">VLOOKUP(R460,$Y$7:$Z$20,2)</f>
        <v>kolkata</v>
      </c>
      <c r="T460">
        <f t="shared" ca="1" si="126"/>
        <v>528984</v>
      </c>
      <c r="U460">
        <f t="shared" ca="1" si="141"/>
        <v>371322.56525640725</v>
      </c>
      <c r="V460">
        <f t="shared" ca="1" si="127"/>
        <v>35543.733053531418</v>
      </c>
      <c r="W460">
        <f t="shared" ca="1" si="142"/>
        <v>21102</v>
      </c>
      <c r="X460">
        <f t="shared" ca="1" si="128"/>
        <v>28886.16196082336</v>
      </c>
      <c r="AA460">
        <f t="shared" ca="1" si="129"/>
        <v>122941.08633828728</v>
      </c>
      <c r="AB460">
        <f t="shared" ca="1" si="130"/>
        <v>687468.81939181872</v>
      </c>
      <c r="AC460">
        <f t="shared" ca="1" si="131"/>
        <v>421310.7272172306</v>
      </c>
      <c r="AD460">
        <f t="shared" ca="1" si="132"/>
        <v>266158.09217458812</v>
      </c>
      <c r="AF460" s="7">
        <f ca="1">IF(Table2[[#This Row],[Column1]]="men",1,0)</f>
        <v>1</v>
      </c>
      <c r="AG460" s="8">
        <f ca="1">IF(Table2[[#This Row],[Column1]]="women",1,0)</f>
        <v>0</v>
      </c>
      <c r="AH460" s="8"/>
      <c r="AI460" s="8"/>
      <c r="AJ460" s="9"/>
      <c r="AM460" s="7">
        <f ca="1">IF(Table2[[#This Row],[Column4]]="teaching",1,0)</f>
        <v>1</v>
      </c>
      <c r="AN460" s="8">
        <f ca="1">IF(Table2[[#This Row],[Column4]]="health",1,0)</f>
        <v>0</v>
      </c>
      <c r="AO460" s="8">
        <f ca="1">IF(Table2[[#This Row],[Column4]]="agriculture",1,0)</f>
        <v>0</v>
      </c>
      <c r="AP460" s="8">
        <f ca="1">IF(Table2[[#This Row],[Column4]]="IT",1,0)</f>
        <v>0</v>
      </c>
      <c r="AQ460" s="8">
        <f ca="1">IF(Table2[[#This Row],[Column4]]="construction",1,0)</f>
        <v>0</v>
      </c>
      <c r="AR460" s="8">
        <f ca="1">IF(Table2[[#This Row],[Column4]]="General work",1,0)</f>
        <v>0</v>
      </c>
      <c r="AS460" s="9"/>
      <c r="AU460" s="17">
        <f ca="1">Table2[[#This Row],[Column20]]/Table2[[#This Row],[Column8]]</f>
        <v>35543.733053531418</v>
      </c>
      <c r="AW460" s="19">
        <f ca="1">IF(Table2[[#This Row],[Column27]]&gt;$AX$7,1,0)</f>
        <v>1</v>
      </c>
      <c r="AY460" s="21">
        <f ca="1">Table2[[#This Row],[Column19]]/Table2[[#This Row],[Column18]]</f>
        <v>0.70195424673791129</v>
      </c>
      <c r="AZ460" s="7">
        <f t="shared" ca="1" si="143"/>
        <v>0</v>
      </c>
      <c r="BA460" s="8"/>
      <c r="BB460" s="7">
        <f ca="1">IF(Table2[[#This Row],[Column17]]="bihar",Table2[[#This Row],[Column15]],0)</f>
        <v>0</v>
      </c>
      <c r="BC460" s="8">
        <f ca="1">IF(Table2[[#This Row],[Column17]]="UP",Table2[[#This Row],[Column15]],0)</f>
        <v>0</v>
      </c>
      <c r="BD460" s="8">
        <f ca="1">IF(Table2[[#This Row],[Column17]]="maharashtra",Table2[[#This Row],[Column15]],0)</f>
        <v>0</v>
      </c>
      <c r="BE460" s="8">
        <f ca="1">IF(Table2[[#This Row],[Column17]]="telangana",Table2[[#This Row],[Column15]],0)</f>
        <v>0</v>
      </c>
      <c r="BF460" s="8">
        <f ca="1">IF(Table2[[#This Row],[Column17]]="delhi",Table2[[#This Row],[Column15]],0)</f>
        <v>0</v>
      </c>
      <c r="BG460" s="8">
        <f ca="1">IF(Table2[[#This Row],[Column17]]="goa",Table2[[#This Row],[Column15]],0)</f>
        <v>0</v>
      </c>
      <c r="BH460" s="8">
        <f ca="1">IF(Table2[[#This Row],[Column17]]="kolkata",Table2[[#This Row],[Column15]],0)</f>
        <v>88164</v>
      </c>
      <c r="BI460" s="8">
        <f ca="1">IF(Table2[[#This Row],[Column17]]="patna",Table2[[#This Row],[Column15]],0)</f>
        <v>0</v>
      </c>
      <c r="BJ460" s="8">
        <f ca="1">IF(Table2[[#This Row],[Column17]]="simultala",Table2[[#This Row],[Column15]],0)</f>
        <v>0</v>
      </c>
      <c r="BK460" s="8">
        <f ca="1">IF(Table2[[#This Row],[Column17]]="panji",Table2[[#This Row],[Column15]],0)</f>
        <v>0</v>
      </c>
      <c r="BL460" s="8">
        <f ca="1">IF(Table2[[#This Row],[Column17]]="bangalore",Table2[[#This Row],[Column15]],0)</f>
        <v>0</v>
      </c>
      <c r="BM460" s="8">
        <f ca="1">IF(Table2[[#This Row],[Column17]]="florida",Table2[[#This Row],[Column15]],0)</f>
        <v>0</v>
      </c>
      <c r="BN460" s="8">
        <f ca="1">IF(Table2[[#This Row],[Column17]]="valmikinagar",Table2[[#This Row],[Column15]],0)</f>
        <v>0</v>
      </c>
      <c r="BO460" s="9">
        <f ca="1">IF(Table2[[#This Row],[Column17]]="gopalganj",Table2[[#This Row],[Column15]],0)</f>
        <v>0</v>
      </c>
      <c r="BP460" s="7">
        <f ca="1">IF(Table2[[#This Row],[Column4]]="teaching",Table2[[#This Row],[Column15]],0)</f>
        <v>88164</v>
      </c>
      <c r="BQ460" s="8">
        <f ca="1">IF(Table2[[#This Row],[Column4]]="health",Table2[[#This Row],[Column15]],0)</f>
        <v>0</v>
      </c>
      <c r="BR460" s="8">
        <f ca="1">IF(Table2[[#This Row],[Column4]]="agriculture",Table2[[#This Row],[Column15]],0)</f>
        <v>0</v>
      </c>
      <c r="BS460" s="8">
        <f ca="1">IF(Table2[[#This Row],[Column4]]="IT",Table2[[#This Row],[Column15]],0)</f>
        <v>0</v>
      </c>
      <c r="BT460" s="8">
        <f ca="1">IF(Table2[[#This Row],[Column4]]="construction",Table2[[#This Row],[Column15]],0)</f>
        <v>0</v>
      </c>
      <c r="BU460" s="9">
        <f ca="1">IF(Table2[[#This Row],[Column4]]="General work",Table2[[#This Row],[Column15]],0)</f>
        <v>0</v>
      </c>
      <c r="BV460" s="19">
        <f ca="1">IF(Table2[[#This Row],[Column27]]&gt;Table2[[#This Row],[Column15]],1,0)</f>
        <v>1</v>
      </c>
      <c r="CC460" s="19">
        <f ca="1">IF(Table2[[#This Row],[Column28]]&gt;$CD$6,Table2[[#This Row],[Column2]],0)</f>
        <v>37</v>
      </c>
    </row>
    <row r="461" spans="2:81" x14ac:dyDescent="0.35">
      <c r="B461">
        <f t="shared" ca="1" si="133"/>
        <v>2</v>
      </c>
      <c r="C461" t="str">
        <f ca="1">IF(B460=1,"men","women")</f>
        <v>men</v>
      </c>
      <c r="D461">
        <f t="shared" ca="1" si="135"/>
        <v>39</v>
      </c>
      <c r="E461">
        <f t="shared" ca="1" si="136"/>
        <v>4</v>
      </c>
      <c r="F461" t="str">
        <f ca="1">VLOOKUP(E461,$K$4:$L$10,2)</f>
        <v>IT</v>
      </c>
      <c r="G461">
        <f t="shared" ca="1" si="137"/>
        <v>4</v>
      </c>
      <c r="H461" t="str">
        <f ca="1">VLOOKUP(G461,$N$4:$O$9,2)</f>
        <v>technical</v>
      </c>
      <c r="I461">
        <f t="shared" ca="1" si="138"/>
        <v>4</v>
      </c>
      <c r="J461">
        <f t="shared" ca="1" si="134"/>
        <v>2</v>
      </c>
      <c r="Q461">
        <f t="shared" ca="1" si="139"/>
        <v>29139</v>
      </c>
      <c r="R461">
        <f t="shared" ca="1" si="140"/>
        <v>4</v>
      </c>
      <c r="S461" t="str">
        <f ca="1">VLOOKUP(R461,$Y$7:$Z$20,2)</f>
        <v>telangana</v>
      </c>
      <c r="T461">
        <f t="shared" ca="1" si="126"/>
        <v>145695</v>
      </c>
      <c r="U461">
        <f t="shared" ca="1" si="141"/>
        <v>16446.617018571749</v>
      </c>
      <c r="V461">
        <f t="shared" ca="1" si="127"/>
        <v>1011.0402393535326</v>
      </c>
      <c r="W461">
        <f t="shared" ca="1" si="142"/>
        <v>413</v>
      </c>
      <c r="X461">
        <f t="shared" ca="1" si="128"/>
        <v>34318.924127246748</v>
      </c>
      <c r="AA461">
        <f t="shared" ca="1" si="129"/>
        <v>41006.830960245716</v>
      </c>
      <c r="AB461">
        <f t="shared" ca="1" si="130"/>
        <v>187712.87119959923</v>
      </c>
      <c r="AC461">
        <f t="shared" ca="1" si="131"/>
        <v>51178.541145818497</v>
      </c>
      <c r="AD461">
        <f t="shared" ca="1" si="132"/>
        <v>136534.33005378075</v>
      </c>
      <c r="AF461" s="7">
        <f ca="1">IF(Table2[[#This Row],[Column1]]="men",1,0)</f>
        <v>1</v>
      </c>
      <c r="AG461" s="8">
        <f ca="1">IF(Table2[[#This Row],[Column1]]="women",1,0)</f>
        <v>0</v>
      </c>
      <c r="AH461" s="8"/>
      <c r="AI461" s="8"/>
      <c r="AJ461" s="9"/>
      <c r="AM461" s="7">
        <f ca="1">IF(Table2[[#This Row],[Column4]]="teaching",1,0)</f>
        <v>0</v>
      </c>
      <c r="AN461" s="8">
        <f ca="1">IF(Table2[[#This Row],[Column4]]="health",1,0)</f>
        <v>0</v>
      </c>
      <c r="AO461" s="8">
        <f ca="1">IF(Table2[[#This Row],[Column4]]="agriculture",1,0)</f>
        <v>0</v>
      </c>
      <c r="AP461" s="8">
        <f ca="1">IF(Table2[[#This Row],[Column4]]="IT",1,0)</f>
        <v>1</v>
      </c>
      <c r="AQ461" s="8">
        <f ca="1">IF(Table2[[#This Row],[Column4]]="construction",1,0)</f>
        <v>0</v>
      </c>
      <c r="AR461" s="8">
        <f ca="1">IF(Table2[[#This Row],[Column4]]="General work",1,0)</f>
        <v>0</v>
      </c>
      <c r="AS461" s="9"/>
      <c r="AU461" s="17">
        <f ca="1">Table2[[#This Row],[Column20]]/Table2[[#This Row],[Column8]]</f>
        <v>505.52011967676629</v>
      </c>
      <c r="AW461" s="19">
        <f ca="1">IF(Table2[[#This Row],[Column27]]&gt;$AX$7,1,0)</f>
        <v>0</v>
      </c>
      <c r="AY461" s="21">
        <f ca="1">Table2[[#This Row],[Column19]]/Table2[[#This Row],[Column18]]</f>
        <v>0.11288388083717182</v>
      </c>
      <c r="AZ461" s="7">
        <f t="shared" ca="1" si="143"/>
        <v>1</v>
      </c>
      <c r="BA461" s="8"/>
      <c r="BB461" s="7">
        <f ca="1">IF(Table2[[#This Row],[Column17]]="bihar",Table2[[#This Row],[Column15]],0)</f>
        <v>0</v>
      </c>
      <c r="BC461" s="8">
        <f ca="1">IF(Table2[[#This Row],[Column17]]="UP",Table2[[#This Row],[Column15]],0)</f>
        <v>0</v>
      </c>
      <c r="BD461" s="8">
        <f ca="1">IF(Table2[[#This Row],[Column17]]="maharashtra",Table2[[#This Row],[Column15]],0)</f>
        <v>0</v>
      </c>
      <c r="BE461" s="8">
        <f ca="1">IF(Table2[[#This Row],[Column17]]="telangana",Table2[[#This Row],[Column15]],0)</f>
        <v>29139</v>
      </c>
      <c r="BF461" s="8">
        <f ca="1">IF(Table2[[#This Row],[Column17]]="delhi",Table2[[#This Row],[Column15]],0)</f>
        <v>0</v>
      </c>
      <c r="BG461" s="8">
        <f ca="1">IF(Table2[[#This Row],[Column17]]="goa",Table2[[#This Row],[Column15]],0)</f>
        <v>0</v>
      </c>
      <c r="BH461" s="8">
        <f ca="1">IF(Table2[[#This Row],[Column17]]="kolkata",Table2[[#This Row],[Column15]],0)</f>
        <v>0</v>
      </c>
      <c r="BI461" s="8">
        <f ca="1">IF(Table2[[#This Row],[Column17]]="patna",Table2[[#This Row],[Column15]],0)</f>
        <v>0</v>
      </c>
      <c r="BJ461" s="8">
        <f ca="1">IF(Table2[[#This Row],[Column17]]="simultala",Table2[[#This Row],[Column15]],0)</f>
        <v>0</v>
      </c>
      <c r="BK461" s="8">
        <f ca="1">IF(Table2[[#This Row],[Column17]]="panji",Table2[[#This Row],[Column15]],0)</f>
        <v>0</v>
      </c>
      <c r="BL461" s="8">
        <f ca="1">IF(Table2[[#This Row],[Column17]]="bangalore",Table2[[#This Row],[Column15]],0)</f>
        <v>0</v>
      </c>
      <c r="BM461" s="8">
        <f ca="1">IF(Table2[[#This Row],[Column17]]="florida",Table2[[#This Row],[Column15]],0)</f>
        <v>0</v>
      </c>
      <c r="BN461" s="8">
        <f ca="1">IF(Table2[[#This Row],[Column17]]="valmikinagar",Table2[[#This Row],[Column15]],0)</f>
        <v>0</v>
      </c>
      <c r="BO461" s="9">
        <f ca="1">IF(Table2[[#This Row],[Column17]]="gopalganj",Table2[[#This Row],[Column15]],0)</f>
        <v>0</v>
      </c>
      <c r="BP461" s="7">
        <f ca="1">IF(Table2[[#This Row],[Column4]]="teaching",Table2[[#This Row],[Column15]],0)</f>
        <v>0</v>
      </c>
      <c r="BQ461" s="8">
        <f ca="1">IF(Table2[[#This Row],[Column4]]="health",Table2[[#This Row],[Column15]],0)</f>
        <v>0</v>
      </c>
      <c r="BR461" s="8">
        <f ca="1">IF(Table2[[#This Row],[Column4]]="agriculture",Table2[[#This Row],[Column15]],0)</f>
        <v>0</v>
      </c>
      <c r="BS461" s="8">
        <f ca="1">IF(Table2[[#This Row],[Column4]]="IT",Table2[[#This Row],[Column15]],0)</f>
        <v>29139</v>
      </c>
      <c r="BT461" s="8">
        <f ca="1">IF(Table2[[#This Row],[Column4]]="construction",Table2[[#This Row],[Column15]],0)</f>
        <v>0</v>
      </c>
      <c r="BU461" s="9">
        <f ca="1">IF(Table2[[#This Row],[Column4]]="General work",Table2[[#This Row],[Column15]],0)</f>
        <v>0</v>
      </c>
      <c r="BV461" s="19">
        <f ca="1">IF(Table2[[#This Row],[Column27]]&gt;Table2[[#This Row],[Column15]],1,0)</f>
        <v>1</v>
      </c>
      <c r="CC461" s="19">
        <f ca="1">IF(Table2[[#This Row],[Column28]]&gt;$CD$6,Table2[[#This Row],[Column2]],0)</f>
        <v>39</v>
      </c>
    </row>
    <row r="462" spans="2:81" x14ac:dyDescent="0.35">
      <c r="B462">
        <f t="shared" ca="1" si="133"/>
        <v>2</v>
      </c>
      <c r="C462" t="str">
        <f ca="1">IF(B461=1,"men","women")</f>
        <v>women</v>
      </c>
      <c r="D462">
        <f t="shared" ca="1" si="135"/>
        <v>44</v>
      </c>
      <c r="E462">
        <f t="shared" ca="1" si="136"/>
        <v>1</v>
      </c>
      <c r="F462" t="str">
        <f ca="1">VLOOKUP(E462,$K$4:$L$10,2)</f>
        <v xml:space="preserve">health </v>
      </c>
      <c r="G462">
        <f t="shared" ca="1" si="137"/>
        <v>3</v>
      </c>
      <c r="H462" t="str">
        <f ca="1">VLOOKUP(G462,$N$4:$O$9,2)</f>
        <v>university</v>
      </c>
      <c r="I462">
        <f t="shared" ca="1" si="138"/>
        <v>1</v>
      </c>
      <c r="J462">
        <f t="shared" ca="1" si="134"/>
        <v>3</v>
      </c>
      <c r="Q462">
        <f t="shared" ca="1" si="139"/>
        <v>30290</v>
      </c>
      <c r="R462">
        <f t="shared" ca="1" si="140"/>
        <v>5</v>
      </c>
      <c r="S462" t="str">
        <f ca="1">VLOOKUP(R462,$Y$7:$Z$20,2)</f>
        <v>delhi</v>
      </c>
      <c r="T462">
        <f t="shared" ca="1" si="126"/>
        <v>181740</v>
      </c>
      <c r="U462">
        <f t="shared" ca="1" si="141"/>
        <v>143418.25231796163</v>
      </c>
      <c r="V462">
        <f t="shared" ca="1" si="127"/>
        <v>63312.864307460586</v>
      </c>
      <c r="W462">
        <f t="shared" ca="1" si="142"/>
        <v>51141</v>
      </c>
      <c r="X462">
        <f t="shared" ca="1" si="128"/>
        <v>46236.191633451053</v>
      </c>
      <c r="AA462">
        <f t="shared" ca="1" si="129"/>
        <v>32848.300568293751</v>
      </c>
      <c r="AB462">
        <f t="shared" ca="1" si="130"/>
        <v>277901.16487575433</v>
      </c>
      <c r="AC462">
        <f t="shared" ca="1" si="131"/>
        <v>240795.44395141269</v>
      </c>
      <c r="AD462">
        <f t="shared" ca="1" si="132"/>
        <v>37105.720924341644</v>
      </c>
      <c r="AF462" s="7">
        <f ca="1">IF(Table2[[#This Row],[Column1]]="men",1,0)</f>
        <v>0</v>
      </c>
      <c r="AG462" s="8">
        <f ca="1">IF(Table2[[#This Row],[Column1]]="women",1,0)</f>
        <v>1</v>
      </c>
      <c r="AH462" s="8"/>
      <c r="AI462" s="8"/>
      <c r="AJ462" s="9"/>
      <c r="AM462" s="7">
        <f ca="1">IF(Table2[[#This Row],[Column4]]="teaching",1,0)</f>
        <v>0</v>
      </c>
      <c r="AN462" s="8">
        <f ca="1">IF(Table2[[#This Row],[Column4]]="health",1,0)</f>
        <v>0</v>
      </c>
      <c r="AO462" s="8">
        <f ca="1">IF(Table2[[#This Row],[Column4]]="agriculture",1,0)</f>
        <v>0</v>
      </c>
      <c r="AP462" s="8">
        <f ca="1">IF(Table2[[#This Row],[Column4]]="IT",1,0)</f>
        <v>0</v>
      </c>
      <c r="AQ462" s="8">
        <f ca="1">IF(Table2[[#This Row],[Column4]]="construction",1,0)</f>
        <v>0</v>
      </c>
      <c r="AR462" s="8">
        <f ca="1">IF(Table2[[#This Row],[Column4]]="General work",1,0)</f>
        <v>0</v>
      </c>
      <c r="AS462" s="9"/>
      <c r="AU462" s="17">
        <f ca="1">Table2[[#This Row],[Column20]]/Table2[[#This Row],[Column8]]</f>
        <v>21104.288102486862</v>
      </c>
      <c r="AW462" s="19">
        <f ca="1">IF(Table2[[#This Row],[Column27]]&gt;$AX$7,1,0)</f>
        <v>1</v>
      </c>
      <c r="AY462" s="21">
        <f ca="1">Table2[[#This Row],[Column19]]/Table2[[#This Row],[Column18]]</f>
        <v>0.78913971782745473</v>
      </c>
      <c r="AZ462" s="7">
        <f t="shared" ca="1" si="143"/>
        <v>0</v>
      </c>
      <c r="BA462" s="8"/>
      <c r="BB462" s="7">
        <f ca="1">IF(Table2[[#This Row],[Column17]]="bihar",Table2[[#This Row],[Column15]],0)</f>
        <v>0</v>
      </c>
      <c r="BC462" s="8">
        <f ca="1">IF(Table2[[#This Row],[Column17]]="UP",Table2[[#This Row],[Column15]],0)</f>
        <v>0</v>
      </c>
      <c r="BD462" s="8">
        <f ca="1">IF(Table2[[#This Row],[Column17]]="maharashtra",Table2[[#This Row],[Column15]],0)</f>
        <v>0</v>
      </c>
      <c r="BE462" s="8">
        <f ca="1">IF(Table2[[#This Row],[Column17]]="telangana",Table2[[#This Row],[Column15]],0)</f>
        <v>0</v>
      </c>
      <c r="BF462" s="8">
        <f ca="1">IF(Table2[[#This Row],[Column17]]="delhi",Table2[[#This Row],[Column15]],0)</f>
        <v>30290</v>
      </c>
      <c r="BG462" s="8">
        <f ca="1">IF(Table2[[#This Row],[Column17]]="goa",Table2[[#This Row],[Column15]],0)</f>
        <v>0</v>
      </c>
      <c r="BH462" s="8">
        <f ca="1">IF(Table2[[#This Row],[Column17]]="kolkata",Table2[[#This Row],[Column15]],0)</f>
        <v>0</v>
      </c>
      <c r="BI462" s="8">
        <f ca="1">IF(Table2[[#This Row],[Column17]]="patna",Table2[[#This Row],[Column15]],0)</f>
        <v>0</v>
      </c>
      <c r="BJ462" s="8">
        <f ca="1">IF(Table2[[#This Row],[Column17]]="simultala",Table2[[#This Row],[Column15]],0)</f>
        <v>0</v>
      </c>
      <c r="BK462" s="8">
        <f ca="1">IF(Table2[[#This Row],[Column17]]="panji",Table2[[#This Row],[Column15]],0)</f>
        <v>0</v>
      </c>
      <c r="BL462" s="8">
        <f ca="1">IF(Table2[[#This Row],[Column17]]="bangalore",Table2[[#This Row],[Column15]],0)</f>
        <v>0</v>
      </c>
      <c r="BM462" s="8">
        <f ca="1">IF(Table2[[#This Row],[Column17]]="florida",Table2[[#This Row],[Column15]],0)</f>
        <v>0</v>
      </c>
      <c r="BN462" s="8">
        <f ca="1">IF(Table2[[#This Row],[Column17]]="valmikinagar",Table2[[#This Row],[Column15]],0)</f>
        <v>0</v>
      </c>
      <c r="BO462" s="9">
        <f ca="1">IF(Table2[[#This Row],[Column17]]="gopalganj",Table2[[#This Row],[Column15]],0)</f>
        <v>0</v>
      </c>
      <c r="BP462" s="7">
        <f ca="1">IF(Table2[[#This Row],[Column4]]="teaching",Table2[[#This Row],[Column15]],0)</f>
        <v>0</v>
      </c>
      <c r="BQ462" s="8">
        <f ca="1">IF(Table2[[#This Row],[Column4]]="health",Table2[[#This Row],[Column15]],0)</f>
        <v>0</v>
      </c>
      <c r="BR462" s="8">
        <f ca="1">IF(Table2[[#This Row],[Column4]]="agriculture",Table2[[#This Row],[Column15]],0)</f>
        <v>0</v>
      </c>
      <c r="BS462" s="8">
        <f ca="1">IF(Table2[[#This Row],[Column4]]="IT",Table2[[#This Row],[Column15]],0)</f>
        <v>0</v>
      </c>
      <c r="BT462" s="8">
        <f ca="1">IF(Table2[[#This Row],[Column4]]="construction",Table2[[#This Row],[Column15]],0)</f>
        <v>0</v>
      </c>
      <c r="BU462" s="9">
        <f ca="1">IF(Table2[[#This Row],[Column4]]="General work",Table2[[#This Row],[Column15]],0)</f>
        <v>0</v>
      </c>
      <c r="BV462" s="19">
        <f ca="1">IF(Table2[[#This Row],[Column27]]&gt;Table2[[#This Row],[Column15]],1,0)</f>
        <v>1</v>
      </c>
      <c r="CC462" s="19">
        <f ca="1">IF(Table2[[#This Row],[Column28]]&gt;$CD$6,Table2[[#This Row],[Column2]],0)</f>
        <v>44</v>
      </c>
    </row>
    <row r="463" spans="2:81" x14ac:dyDescent="0.35">
      <c r="B463">
        <f t="shared" ca="1" si="133"/>
        <v>1</v>
      </c>
      <c r="C463" t="str">
        <f ca="1">IF(B462=1,"men","women")</f>
        <v>women</v>
      </c>
      <c r="D463">
        <f t="shared" ca="1" si="135"/>
        <v>25</v>
      </c>
      <c r="E463">
        <f t="shared" ca="1" si="136"/>
        <v>5</v>
      </c>
      <c r="F463" t="str">
        <f ca="1">VLOOKUP(E463,$K$4:$L$10,2)</f>
        <v>General work</v>
      </c>
      <c r="G463">
        <f t="shared" ca="1" si="137"/>
        <v>1</v>
      </c>
      <c r="H463" t="str">
        <f ca="1">VLOOKUP(G463,$N$4:$O$9,2)</f>
        <v>high school</v>
      </c>
      <c r="I463">
        <f t="shared" ca="1" si="138"/>
        <v>1</v>
      </c>
      <c r="J463">
        <f t="shared" ca="1" si="134"/>
        <v>3</v>
      </c>
      <c r="Q463">
        <f t="shared" ca="1" si="139"/>
        <v>39771</v>
      </c>
      <c r="R463">
        <f t="shared" ca="1" si="140"/>
        <v>13</v>
      </c>
      <c r="S463" t="str">
        <f ca="1">VLOOKUP(R463,$Y$7:$Z$20,2)</f>
        <v>valmikinagar</v>
      </c>
      <c r="T463">
        <f t="shared" ca="1" si="126"/>
        <v>238626</v>
      </c>
      <c r="U463">
        <f t="shared" ca="1" si="141"/>
        <v>12388.417977096207</v>
      </c>
      <c r="V463">
        <f t="shared" ca="1" si="127"/>
        <v>85249.728285696678</v>
      </c>
      <c r="W463">
        <f t="shared" ca="1" si="142"/>
        <v>59741</v>
      </c>
      <c r="X463">
        <f t="shared" ca="1" si="128"/>
        <v>6372.200852870802</v>
      </c>
      <c r="AA463">
        <f t="shared" ca="1" si="129"/>
        <v>1340.5561676855878</v>
      </c>
      <c r="AB463">
        <f t="shared" ca="1" si="130"/>
        <v>325216.28445338231</v>
      </c>
      <c r="AC463">
        <f t="shared" ca="1" si="131"/>
        <v>78501.618829967003</v>
      </c>
      <c r="AD463">
        <f t="shared" ca="1" si="132"/>
        <v>246714.66562341532</v>
      </c>
      <c r="AF463" s="7">
        <f ca="1">IF(Table2[[#This Row],[Column1]]="men",1,0)</f>
        <v>0</v>
      </c>
      <c r="AG463" s="8">
        <f ca="1">IF(Table2[[#This Row],[Column1]]="women",1,0)</f>
        <v>1</v>
      </c>
      <c r="AH463" s="8"/>
      <c r="AI463" s="8"/>
      <c r="AJ463" s="9"/>
      <c r="AM463" s="7">
        <f ca="1">IF(Table2[[#This Row],[Column4]]="teaching",1,0)</f>
        <v>0</v>
      </c>
      <c r="AN463" s="8">
        <f ca="1">IF(Table2[[#This Row],[Column4]]="health",1,0)</f>
        <v>0</v>
      </c>
      <c r="AO463" s="8">
        <f ca="1">IF(Table2[[#This Row],[Column4]]="agriculture",1,0)</f>
        <v>0</v>
      </c>
      <c r="AP463" s="8">
        <f ca="1">IF(Table2[[#This Row],[Column4]]="IT",1,0)</f>
        <v>0</v>
      </c>
      <c r="AQ463" s="8">
        <f ca="1">IF(Table2[[#This Row],[Column4]]="construction",1,0)</f>
        <v>0</v>
      </c>
      <c r="AR463" s="8">
        <f ca="1">IF(Table2[[#This Row],[Column4]]="General work",1,0)</f>
        <v>1</v>
      </c>
      <c r="AS463" s="9"/>
      <c r="AU463" s="17">
        <f ca="1">Table2[[#This Row],[Column20]]/Table2[[#This Row],[Column8]]</f>
        <v>28416.576095232227</v>
      </c>
      <c r="AW463" s="19">
        <f ca="1">IF(Table2[[#This Row],[Column27]]&gt;$AX$7,1,0)</f>
        <v>0</v>
      </c>
      <c r="AY463" s="21">
        <f ca="1">Table2[[#This Row],[Column19]]/Table2[[#This Row],[Column18]]</f>
        <v>5.1915625192125781E-2</v>
      </c>
      <c r="AZ463" s="7">
        <f t="shared" ca="1" si="143"/>
        <v>1</v>
      </c>
      <c r="BA463" s="8"/>
      <c r="BB463" s="7">
        <f ca="1">IF(Table2[[#This Row],[Column17]]="bihar",Table2[[#This Row],[Column15]],0)</f>
        <v>0</v>
      </c>
      <c r="BC463" s="8">
        <f ca="1">IF(Table2[[#This Row],[Column17]]="UP",Table2[[#This Row],[Column15]],0)</f>
        <v>0</v>
      </c>
      <c r="BD463" s="8">
        <f ca="1">IF(Table2[[#This Row],[Column17]]="maharashtra",Table2[[#This Row],[Column15]],0)</f>
        <v>0</v>
      </c>
      <c r="BE463" s="8">
        <f ca="1">IF(Table2[[#This Row],[Column17]]="telangana",Table2[[#This Row],[Column15]],0)</f>
        <v>0</v>
      </c>
      <c r="BF463" s="8">
        <f ca="1">IF(Table2[[#This Row],[Column17]]="delhi",Table2[[#This Row],[Column15]],0)</f>
        <v>0</v>
      </c>
      <c r="BG463" s="8">
        <f ca="1">IF(Table2[[#This Row],[Column17]]="goa",Table2[[#This Row],[Column15]],0)</f>
        <v>0</v>
      </c>
      <c r="BH463" s="8">
        <f ca="1">IF(Table2[[#This Row],[Column17]]="kolkata",Table2[[#This Row],[Column15]],0)</f>
        <v>0</v>
      </c>
      <c r="BI463" s="8">
        <f ca="1">IF(Table2[[#This Row],[Column17]]="patna",Table2[[#This Row],[Column15]],0)</f>
        <v>0</v>
      </c>
      <c r="BJ463" s="8">
        <f ca="1">IF(Table2[[#This Row],[Column17]]="simultala",Table2[[#This Row],[Column15]],0)</f>
        <v>0</v>
      </c>
      <c r="BK463" s="8">
        <f ca="1">IF(Table2[[#This Row],[Column17]]="panji",Table2[[#This Row],[Column15]],0)</f>
        <v>0</v>
      </c>
      <c r="BL463" s="8">
        <f ca="1">IF(Table2[[#This Row],[Column17]]="bangalore",Table2[[#This Row],[Column15]],0)</f>
        <v>0</v>
      </c>
      <c r="BM463" s="8">
        <f ca="1">IF(Table2[[#This Row],[Column17]]="florida",Table2[[#This Row],[Column15]],0)</f>
        <v>0</v>
      </c>
      <c r="BN463" s="8">
        <f ca="1">IF(Table2[[#This Row],[Column17]]="valmikinagar",Table2[[#This Row],[Column15]],0)</f>
        <v>39771</v>
      </c>
      <c r="BO463" s="9">
        <f ca="1">IF(Table2[[#This Row],[Column17]]="gopalganj",Table2[[#This Row],[Column15]],0)</f>
        <v>0</v>
      </c>
      <c r="BP463" s="7">
        <f ca="1">IF(Table2[[#This Row],[Column4]]="teaching",Table2[[#This Row],[Column15]],0)</f>
        <v>0</v>
      </c>
      <c r="BQ463" s="8">
        <f ca="1">IF(Table2[[#This Row],[Column4]]="health",Table2[[#This Row],[Column15]],0)</f>
        <v>0</v>
      </c>
      <c r="BR463" s="8">
        <f ca="1">IF(Table2[[#This Row],[Column4]]="agriculture",Table2[[#This Row],[Column15]],0)</f>
        <v>0</v>
      </c>
      <c r="BS463" s="8">
        <f ca="1">IF(Table2[[#This Row],[Column4]]="IT",Table2[[#This Row],[Column15]],0)</f>
        <v>0</v>
      </c>
      <c r="BT463" s="8">
        <f ca="1">IF(Table2[[#This Row],[Column4]]="construction",Table2[[#This Row],[Column15]],0)</f>
        <v>0</v>
      </c>
      <c r="BU463" s="9">
        <f ca="1">IF(Table2[[#This Row],[Column4]]="General work",Table2[[#This Row],[Column15]],0)</f>
        <v>39771</v>
      </c>
      <c r="BV463" s="19">
        <f ca="1">IF(Table2[[#This Row],[Column27]]&gt;Table2[[#This Row],[Column15]],1,0)</f>
        <v>1</v>
      </c>
      <c r="CC463" s="19">
        <f ca="1">IF(Table2[[#This Row],[Column28]]&gt;$CD$6,Table2[[#This Row],[Column2]],0)</f>
        <v>25</v>
      </c>
    </row>
    <row r="464" spans="2:81" x14ac:dyDescent="0.35">
      <c r="B464">
        <f t="shared" ca="1" si="133"/>
        <v>1</v>
      </c>
      <c r="C464" t="str">
        <f ca="1">IF(B463=1,"men","women")</f>
        <v>men</v>
      </c>
      <c r="D464">
        <f t="shared" ca="1" si="135"/>
        <v>43</v>
      </c>
      <c r="E464">
        <f t="shared" ca="1" si="136"/>
        <v>3</v>
      </c>
      <c r="F464" t="str">
        <f ca="1">VLOOKUP(E464,$K$4:$L$10,2)</f>
        <v>teaching</v>
      </c>
      <c r="G464">
        <f t="shared" ca="1" si="137"/>
        <v>4</v>
      </c>
      <c r="H464" t="str">
        <f ca="1">VLOOKUP(G464,$N$4:$O$9,2)</f>
        <v>technical</v>
      </c>
      <c r="I464">
        <f t="shared" ca="1" si="138"/>
        <v>2</v>
      </c>
      <c r="J464">
        <f t="shared" ca="1" si="134"/>
        <v>3</v>
      </c>
      <c r="Q464">
        <f t="shared" ca="1" si="139"/>
        <v>52400</v>
      </c>
      <c r="R464">
        <f t="shared" ca="1" si="140"/>
        <v>6</v>
      </c>
      <c r="S464" t="str">
        <f ca="1">VLOOKUP(R464,$Y$7:$Z$20,2)</f>
        <v>goa</v>
      </c>
      <c r="T464">
        <f t="shared" ca="1" si="126"/>
        <v>157200</v>
      </c>
      <c r="U464">
        <f t="shared" ca="1" si="141"/>
        <v>116827.17140042466</v>
      </c>
      <c r="V464">
        <f t="shared" ca="1" si="127"/>
        <v>10374.452256507277</v>
      </c>
      <c r="W464">
        <f t="shared" ca="1" si="142"/>
        <v>6472</v>
      </c>
      <c r="X464">
        <f t="shared" ca="1" si="128"/>
        <v>67904.566936177944</v>
      </c>
      <c r="AA464">
        <f t="shared" ca="1" si="129"/>
        <v>68368.624217873759</v>
      </c>
      <c r="AB464">
        <f t="shared" ca="1" si="130"/>
        <v>235943.07647438103</v>
      </c>
      <c r="AC464">
        <f t="shared" ca="1" si="131"/>
        <v>191203.7383366026</v>
      </c>
      <c r="AD464">
        <f t="shared" ca="1" si="132"/>
        <v>44739.338137778424</v>
      </c>
      <c r="AF464" s="7">
        <f ca="1">IF(Table2[[#This Row],[Column1]]="men",1,0)</f>
        <v>1</v>
      </c>
      <c r="AG464" s="8">
        <f ca="1">IF(Table2[[#This Row],[Column1]]="women",1,0)</f>
        <v>0</v>
      </c>
      <c r="AH464" s="8"/>
      <c r="AI464" s="8"/>
      <c r="AJ464" s="9"/>
      <c r="AM464" s="7">
        <f ca="1">IF(Table2[[#This Row],[Column4]]="teaching",1,0)</f>
        <v>1</v>
      </c>
      <c r="AN464" s="8">
        <f ca="1">IF(Table2[[#This Row],[Column4]]="health",1,0)</f>
        <v>0</v>
      </c>
      <c r="AO464" s="8">
        <f ca="1">IF(Table2[[#This Row],[Column4]]="agriculture",1,0)</f>
        <v>0</v>
      </c>
      <c r="AP464" s="8">
        <f ca="1">IF(Table2[[#This Row],[Column4]]="IT",1,0)</f>
        <v>0</v>
      </c>
      <c r="AQ464" s="8">
        <f ca="1">IF(Table2[[#This Row],[Column4]]="construction",1,0)</f>
        <v>0</v>
      </c>
      <c r="AR464" s="8">
        <f ca="1">IF(Table2[[#This Row],[Column4]]="General work",1,0)</f>
        <v>0</v>
      </c>
      <c r="AS464" s="9"/>
      <c r="AU464" s="17">
        <f ca="1">Table2[[#This Row],[Column20]]/Table2[[#This Row],[Column8]]</f>
        <v>3458.1507521690924</v>
      </c>
      <c r="AW464" s="19">
        <f ca="1">IF(Table2[[#This Row],[Column27]]&gt;$AX$7,1,0)</f>
        <v>1</v>
      </c>
      <c r="AY464" s="21">
        <f ca="1">Table2[[#This Row],[Column19]]/Table2[[#This Row],[Column18]]</f>
        <v>0.74317539058794313</v>
      </c>
      <c r="AZ464" s="7">
        <f t="shared" ca="1" si="143"/>
        <v>0</v>
      </c>
      <c r="BA464" s="8"/>
      <c r="BB464" s="7">
        <f ca="1">IF(Table2[[#This Row],[Column17]]="bihar",Table2[[#This Row],[Column15]],0)</f>
        <v>0</v>
      </c>
      <c r="BC464" s="8">
        <f ca="1">IF(Table2[[#This Row],[Column17]]="UP",Table2[[#This Row],[Column15]],0)</f>
        <v>0</v>
      </c>
      <c r="BD464" s="8">
        <f ca="1">IF(Table2[[#This Row],[Column17]]="maharashtra",Table2[[#This Row],[Column15]],0)</f>
        <v>0</v>
      </c>
      <c r="BE464" s="8">
        <f ca="1">IF(Table2[[#This Row],[Column17]]="telangana",Table2[[#This Row],[Column15]],0)</f>
        <v>0</v>
      </c>
      <c r="BF464" s="8">
        <f ca="1">IF(Table2[[#This Row],[Column17]]="delhi",Table2[[#This Row],[Column15]],0)</f>
        <v>0</v>
      </c>
      <c r="BG464" s="8">
        <f ca="1">IF(Table2[[#This Row],[Column17]]="goa",Table2[[#This Row],[Column15]],0)</f>
        <v>52400</v>
      </c>
      <c r="BH464" s="8">
        <f ca="1">IF(Table2[[#This Row],[Column17]]="kolkata",Table2[[#This Row],[Column15]],0)</f>
        <v>0</v>
      </c>
      <c r="BI464" s="8">
        <f ca="1">IF(Table2[[#This Row],[Column17]]="patna",Table2[[#This Row],[Column15]],0)</f>
        <v>0</v>
      </c>
      <c r="BJ464" s="8">
        <f ca="1">IF(Table2[[#This Row],[Column17]]="simultala",Table2[[#This Row],[Column15]],0)</f>
        <v>0</v>
      </c>
      <c r="BK464" s="8">
        <f ca="1">IF(Table2[[#This Row],[Column17]]="panji",Table2[[#This Row],[Column15]],0)</f>
        <v>0</v>
      </c>
      <c r="BL464" s="8">
        <f ca="1">IF(Table2[[#This Row],[Column17]]="bangalore",Table2[[#This Row],[Column15]],0)</f>
        <v>0</v>
      </c>
      <c r="BM464" s="8">
        <f ca="1">IF(Table2[[#This Row],[Column17]]="florida",Table2[[#This Row],[Column15]],0)</f>
        <v>0</v>
      </c>
      <c r="BN464" s="8">
        <f ca="1">IF(Table2[[#This Row],[Column17]]="valmikinagar",Table2[[#This Row],[Column15]],0)</f>
        <v>0</v>
      </c>
      <c r="BO464" s="9">
        <f ca="1">IF(Table2[[#This Row],[Column17]]="gopalganj",Table2[[#This Row],[Column15]],0)</f>
        <v>0</v>
      </c>
      <c r="BP464" s="7">
        <f ca="1">IF(Table2[[#This Row],[Column4]]="teaching",Table2[[#This Row],[Column15]],0)</f>
        <v>52400</v>
      </c>
      <c r="BQ464" s="8">
        <f ca="1">IF(Table2[[#This Row],[Column4]]="health",Table2[[#This Row],[Column15]],0)</f>
        <v>0</v>
      </c>
      <c r="BR464" s="8">
        <f ca="1">IF(Table2[[#This Row],[Column4]]="agriculture",Table2[[#This Row],[Column15]],0)</f>
        <v>0</v>
      </c>
      <c r="BS464" s="8">
        <f ca="1">IF(Table2[[#This Row],[Column4]]="IT",Table2[[#This Row],[Column15]],0)</f>
        <v>0</v>
      </c>
      <c r="BT464" s="8">
        <f ca="1">IF(Table2[[#This Row],[Column4]]="construction",Table2[[#This Row],[Column15]],0)</f>
        <v>0</v>
      </c>
      <c r="BU464" s="9">
        <f ca="1">IF(Table2[[#This Row],[Column4]]="General work",Table2[[#This Row],[Column15]],0)</f>
        <v>0</v>
      </c>
      <c r="BV464" s="19">
        <f ca="1">IF(Table2[[#This Row],[Column27]]&gt;Table2[[#This Row],[Column15]],1,0)</f>
        <v>1</v>
      </c>
      <c r="CC464" s="19">
        <f ca="1">IF(Table2[[#This Row],[Column28]]&gt;$CD$6,Table2[[#This Row],[Column2]],0)</f>
        <v>43</v>
      </c>
    </row>
    <row r="465" spans="2:81" x14ac:dyDescent="0.35">
      <c r="B465">
        <f t="shared" ca="1" si="133"/>
        <v>1</v>
      </c>
      <c r="C465" t="str">
        <f ca="1">IF(B464=1,"men","women")</f>
        <v>men</v>
      </c>
      <c r="D465">
        <f t="shared" ca="1" si="135"/>
        <v>29</v>
      </c>
      <c r="E465">
        <f t="shared" ca="1" si="136"/>
        <v>2</v>
      </c>
      <c r="F465" t="str">
        <f ca="1">VLOOKUP(E465,$K$4:$L$10,2)</f>
        <v>construction</v>
      </c>
      <c r="G465">
        <f t="shared" ca="1" si="137"/>
        <v>1</v>
      </c>
      <c r="H465" t="str">
        <f ca="1">VLOOKUP(G465,$N$4:$O$9,2)</f>
        <v>high school</v>
      </c>
      <c r="I465">
        <f t="shared" ca="1" si="138"/>
        <v>4</v>
      </c>
      <c r="J465">
        <f t="shared" ca="1" si="134"/>
        <v>3</v>
      </c>
      <c r="Q465">
        <f t="shared" ca="1" si="139"/>
        <v>63414</v>
      </c>
      <c r="R465">
        <f t="shared" ca="1" si="140"/>
        <v>3</v>
      </c>
      <c r="S465" t="str">
        <f ca="1">VLOOKUP(R465,$Y$7:$Z$20,2)</f>
        <v>maharashtra</v>
      </c>
      <c r="T465">
        <f t="shared" ca="1" si="126"/>
        <v>190242</v>
      </c>
      <c r="U465">
        <f t="shared" ca="1" si="141"/>
        <v>105100.28190291347</v>
      </c>
      <c r="V465">
        <f t="shared" ca="1" si="127"/>
        <v>142187.73299183804</v>
      </c>
      <c r="W465">
        <f t="shared" ca="1" si="142"/>
        <v>40571</v>
      </c>
      <c r="X465">
        <f t="shared" ca="1" si="128"/>
        <v>83663.702409453123</v>
      </c>
      <c r="AA465">
        <f t="shared" ca="1" si="129"/>
        <v>36899.139411266136</v>
      </c>
      <c r="AB465">
        <f t="shared" ca="1" si="130"/>
        <v>369328.87240310415</v>
      </c>
      <c r="AC465">
        <f t="shared" ca="1" si="131"/>
        <v>229334.98431236658</v>
      </c>
      <c r="AD465">
        <f t="shared" ca="1" si="132"/>
        <v>139993.88809073757</v>
      </c>
      <c r="AF465" s="7">
        <f ca="1">IF(Table2[[#This Row],[Column1]]="men",1,0)</f>
        <v>1</v>
      </c>
      <c r="AG465" s="8">
        <f ca="1">IF(Table2[[#This Row],[Column1]]="women",1,0)</f>
        <v>0</v>
      </c>
      <c r="AH465" s="8"/>
      <c r="AI465" s="8"/>
      <c r="AJ465" s="9"/>
      <c r="AM465" s="7">
        <f ca="1">IF(Table2[[#This Row],[Column4]]="teaching",1,0)</f>
        <v>0</v>
      </c>
      <c r="AN465" s="8">
        <f ca="1">IF(Table2[[#This Row],[Column4]]="health",1,0)</f>
        <v>0</v>
      </c>
      <c r="AO465" s="8">
        <f ca="1">IF(Table2[[#This Row],[Column4]]="agriculture",1,0)</f>
        <v>0</v>
      </c>
      <c r="AP465" s="8">
        <f ca="1">IF(Table2[[#This Row],[Column4]]="IT",1,0)</f>
        <v>0</v>
      </c>
      <c r="AQ465" s="8">
        <f ca="1">IF(Table2[[#This Row],[Column4]]="construction",1,0)</f>
        <v>1</v>
      </c>
      <c r="AR465" s="8">
        <f ca="1">IF(Table2[[#This Row],[Column4]]="General work",1,0)</f>
        <v>0</v>
      </c>
      <c r="AS465" s="9"/>
      <c r="AU465" s="17">
        <f ca="1">Table2[[#This Row],[Column20]]/Table2[[#This Row],[Column8]]</f>
        <v>47395.910997279345</v>
      </c>
      <c r="AW465" s="19">
        <f ca="1">IF(Table2[[#This Row],[Column27]]&gt;$AX$7,1,0)</f>
        <v>1</v>
      </c>
      <c r="AY465" s="21">
        <f ca="1">Table2[[#This Row],[Column19]]/Table2[[#This Row],[Column18]]</f>
        <v>0.55245572430332668</v>
      </c>
      <c r="AZ465" s="7">
        <f t="shared" ca="1" si="143"/>
        <v>0</v>
      </c>
      <c r="BA465" s="8"/>
      <c r="BB465" s="7">
        <f ca="1">IF(Table2[[#This Row],[Column17]]="bihar",Table2[[#This Row],[Column15]],0)</f>
        <v>0</v>
      </c>
      <c r="BC465" s="8">
        <f ca="1">IF(Table2[[#This Row],[Column17]]="UP",Table2[[#This Row],[Column15]],0)</f>
        <v>0</v>
      </c>
      <c r="BD465" s="8">
        <f ca="1">IF(Table2[[#This Row],[Column17]]="maharashtra",Table2[[#This Row],[Column15]],0)</f>
        <v>63414</v>
      </c>
      <c r="BE465" s="8">
        <f ca="1">IF(Table2[[#This Row],[Column17]]="telangana",Table2[[#This Row],[Column15]],0)</f>
        <v>0</v>
      </c>
      <c r="BF465" s="8">
        <f ca="1">IF(Table2[[#This Row],[Column17]]="delhi",Table2[[#This Row],[Column15]],0)</f>
        <v>0</v>
      </c>
      <c r="BG465" s="8">
        <f ca="1">IF(Table2[[#This Row],[Column17]]="goa",Table2[[#This Row],[Column15]],0)</f>
        <v>0</v>
      </c>
      <c r="BH465" s="8">
        <f ca="1">IF(Table2[[#This Row],[Column17]]="kolkata",Table2[[#This Row],[Column15]],0)</f>
        <v>0</v>
      </c>
      <c r="BI465" s="8">
        <f ca="1">IF(Table2[[#This Row],[Column17]]="patna",Table2[[#This Row],[Column15]],0)</f>
        <v>0</v>
      </c>
      <c r="BJ465" s="8">
        <f ca="1">IF(Table2[[#This Row],[Column17]]="simultala",Table2[[#This Row],[Column15]],0)</f>
        <v>0</v>
      </c>
      <c r="BK465" s="8">
        <f ca="1">IF(Table2[[#This Row],[Column17]]="panji",Table2[[#This Row],[Column15]],0)</f>
        <v>0</v>
      </c>
      <c r="BL465" s="8">
        <f ca="1">IF(Table2[[#This Row],[Column17]]="bangalore",Table2[[#This Row],[Column15]],0)</f>
        <v>0</v>
      </c>
      <c r="BM465" s="8">
        <f ca="1">IF(Table2[[#This Row],[Column17]]="florida",Table2[[#This Row],[Column15]],0)</f>
        <v>0</v>
      </c>
      <c r="BN465" s="8">
        <f ca="1">IF(Table2[[#This Row],[Column17]]="valmikinagar",Table2[[#This Row],[Column15]],0)</f>
        <v>0</v>
      </c>
      <c r="BO465" s="9">
        <f ca="1">IF(Table2[[#This Row],[Column17]]="gopalganj",Table2[[#This Row],[Column15]],0)</f>
        <v>0</v>
      </c>
      <c r="BP465" s="7">
        <f ca="1">IF(Table2[[#This Row],[Column4]]="teaching",Table2[[#This Row],[Column15]],0)</f>
        <v>0</v>
      </c>
      <c r="BQ465" s="8">
        <f ca="1">IF(Table2[[#This Row],[Column4]]="health",Table2[[#This Row],[Column15]],0)</f>
        <v>0</v>
      </c>
      <c r="BR465" s="8">
        <f ca="1">IF(Table2[[#This Row],[Column4]]="agriculture",Table2[[#This Row],[Column15]],0)</f>
        <v>0</v>
      </c>
      <c r="BS465" s="8">
        <f ca="1">IF(Table2[[#This Row],[Column4]]="IT",Table2[[#This Row],[Column15]],0)</f>
        <v>0</v>
      </c>
      <c r="BT465" s="8">
        <f ca="1">IF(Table2[[#This Row],[Column4]]="construction",Table2[[#This Row],[Column15]],0)</f>
        <v>63414</v>
      </c>
      <c r="BU465" s="9">
        <f ca="1">IF(Table2[[#This Row],[Column4]]="General work",Table2[[#This Row],[Column15]],0)</f>
        <v>0</v>
      </c>
      <c r="BV465" s="19">
        <f ca="1">IF(Table2[[#This Row],[Column27]]&gt;Table2[[#This Row],[Column15]],1,0)</f>
        <v>1</v>
      </c>
      <c r="CC465" s="19">
        <f ca="1">IF(Table2[[#This Row],[Column28]]&gt;$CD$6,Table2[[#This Row],[Column2]],0)</f>
        <v>29</v>
      </c>
    </row>
    <row r="466" spans="2:81" x14ac:dyDescent="0.35">
      <c r="B466">
        <f t="shared" ca="1" si="133"/>
        <v>1</v>
      </c>
      <c r="C466" t="str">
        <f ca="1">IF(B465=1,"men","women")</f>
        <v>men</v>
      </c>
      <c r="D466">
        <f t="shared" ca="1" si="135"/>
        <v>32</v>
      </c>
      <c r="E466">
        <f t="shared" ca="1" si="136"/>
        <v>2</v>
      </c>
      <c r="F466" t="str">
        <f ca="1">VLOOKUP(E466,$K$4:$L$10,2)</f>
        <v>construction</v>
      </c>
      <c r="G466">
        <f t="shared" ca="1" si="137"/>
        <v>5</v>
      </c>
      <c r="H466" t="str">
        <f ca="1">VLOOKUP(G466,$N$4:$O$9,2)</f>
        <v>other</v>
      </c>
      <c r="I466">
        <f t="shared" ca="1" si="138"/>
        <v>4</v>
      </c>
      <c r="J466">
        <f t="shared" ca="1" si="134"/>
        <v>3</v>
      </c>
      <c r="Q466">
        <f t="shared" ca="1" si="139"/>
        <v>75330</v>
      </c>
      <c r="R466">
        <f t="shared" ca="1" si="140"/>
        <v>6</v>
      </c>
      <c r="S466" t="str">
        <f ca="1">VLOOKUP(R466,$Y$7:$Z$20,2)</f>
        <v>goa</v>
      </c>
      <c r="T466">
        <f t="shared" ca="1" si="126"/>
        <v>451980</v>
      </c>
      <c r="U466">
        <f t="shared" ca="1" si="141"/>
        <v>90116.691681863871</v>
      </c>
      <c r="V466">
        <f t="shared" ca="1" si="127"/>
        <v>148412.22834666513</v>
      </c>
      <c r="W466">
        <f t="shared" ca="1" si="142"/>
        <v>118226</v>
      </c>
      <c r="X466">
        <f t="shared" ca="1" si="128"/>
        <v>40177.50700198581</v>
      </c>
      <c r="AA466">
        <f t="shared" ca="1" si="129"/>
        <v>78544.187088608829</v>
      </c>
      <c r="AB466">
        <f t="shared" ca="1" si="130"/>
        <v>678936.41543527402</v>
      </c>
      <c r="AC466">
        <f t="shared" ca="1" si="131"/>
        <v>248520.19868384965</v>
      </c>
      <c r="AD466">
        <f t="shared" ca="1" si="132"/>
        <v>430416.21675142436</v>
      </c>
      <c r="AF466" s="7">
        <f ca="1">IF(Table2[[#This Row],[Column1]]="men",1,0)</f>
        <v>1</v>
      </c>
      <c r="AG466" s="8">
        <f ca="1">IF(Table2[[#This Row],[Column1]]="women",1,0)</f>
        <v>0</v>
      </c>
      <c r="AH466" s="8"/>
      <c r="AI466" s="8"/>
      <c r="AJ466" s="9"/>
      <c r="AM466" s="7">
        <f ca="1">IF(Table2[[#This Row],[Column4]]="teaching",1,0)</f>
        <v>0</v>
      </c>
      <c r="AN466" s="8">
        <f ca="1">IF(Table2[[#This Row],[Column4]]="health",1,0)</f>
        <v>0</v>
      </c>
      <c r="AO466" s="8">
        <f ca="1">IF(Table2[[#This Row],[Column4]]="agriculture",1,0)</f>
        <v>0</v>
      </c>
      <c r="AP466" s="8">
        <f ca="1">IF(Table2[[#This Row],[Column4]]="IT",1,0)</f>
        <v>0</v>
      </c>
      <c r="AQ466" s="8">
        <f ca="1">IF(Table2[[#This Row],[Column4]]="construction",1,0)</f>
        <v>1</v>
      </c>
      <c r="AR466" s="8">
        <f ca="1">IF(Table2[[#This Row],[Column4]]="General work",1,0)</f>
        <v>0</v>
      </c>
      <c r="AS466" s="9"/>
      <c r="AU466" s="17">
        <f ca="1">Table2[[#This Row],[Column20]]/Table2[[#This Row],[Column8]]</f>
        <v>49470.742782221707</v>
      </c>
      <c r="AW466" s="19">
        <f ca="1">IF(Table2[[#This Row],[Column27]]&gt;$AX$7,1,0)</f>
        <v>1</v>
      </c>
      <c r="AY466" s="21">
        <f ca="1">Table2[[#This Row],[Column19]]/Table2[[#This Row],[Column18]]</f>
        <v>0.19938203389942891</v>
      </c>
      <c r="AZ466" s="7">
        <f t="shared" ca="1" si="143"/>
        <v>1</v>
      </c>
      <c r="BA466" s="8"/>
      <c r="BB466" s="7">
        <f ca="1">IF(Table2[[#This Row],[Column17]]="bihar",Table2[[#This Row],[Column15]],0)</f>
        <v>0</v>
      </c>
      <c r="BC466" s="8">
        <f ca="1">IF(Table2[[#This Row],[Column17]]="UP",Table2[[#This Row],[Column15]],0)</f>
        <v>0</v>
      </c>
      <c r="BD466" s="8">
        <f ca="1">IF(Table2[[#This Row],[Column17]]="maharashtra",Table2[[#This Row],[Column15]],0)</f>
        <v>0</v>
      </c>
      <c r="BE466" s="8">
        <f ca="1">IF(Table2[[#This Row],[Column17]]="telangana",Table2[[#This Row],[Column15]],0)</f>
        <v>0</v>
      </c>
      <c r="BF466" s="8">
        <f ca="1">IF(Table2[[#This Row],[Column17]]="delhi",Table2[[#This Row],[Column15]],0)</f>
        <v>0</v>
      </c>
      <c r="BG466" s="8">
        <f ca="1">IF(Table2[[#This Row],[Column17]]="goa",Table2[[#This Row],[Column15]],0)</f>
        <v>75330</v>
      </c>
      <c r="BH466" s="8">
        <f ca="1">IF(Table2[[#This Row],[Column17]]="kolkata",Table2[[#This Row],[Column15]],0)</f>
        <v>0</v>
      </c>
      <c r="BI466" s="8">
        <f ca="1">IF(Table2[[#This Row],[Column17]]="patna",Table2[[#This Row],[Column15]],0)</f>
        <v>0</v>
      </c>
      <c r="BJ466" s="8">
        <f ca="1">IF(Table2[[#This Row],[Column17]]="simultala",Table2[[#This Row],[Column15]],0)</f>
        <v>0</v>
      </c>
      <c r="BK466" s="8">
        <f ca="1">IF(Table2[[#This Row],[Column17]]="panji",Table2[[#This Row],[Column15]],0)</f>
        <v>0</v>
      </c>
      <c r="BL466" s="8">
        <f ca="1">IF(Table2[[#This Row],[Column17]]="bangalore",Table2[[#This Row],[Column15]],0)</f>
        <v>0</v>
      </c>
      <c r="BM466" s="8">
        <f ca="1">IF(Table2[[#This Row],[Column17]]="florida",Table2[[#This Row],[Column15]],0)</f>
        <v>0</v>
      </c>
      <c r="BN466" s="8">
        <f ca="1">IF(Table2[[#This Row],[Column17]]="valmikinagar",Table2[[#This Row],[Column15]],0)</f>
        <v>0</v>
      </c>
      <c r="BO466" s="9">
        <f ca="1">IF(Table2[[#This Row],[Column17]]="gopalganj",Table2[[#This Row],[Column15]],0)</f>
        <v>0</v>
      </c>
      <c r="BP466" s="7">
        <f ca="1">IF(Table2[[#This Row],[Column4]]="teaching",Table2[[#This Row],[Column15]],0)</f>
        <v>0</v>
      </c>
      <c r="BQ466" s="8">
        <f ca="1">IF(Table2[[#This Row],[Column4]]="health",Table2[[#This Row],[Column15]],0)</f>
        <v>0</v>
      </c>
      <c r="BR466" s="8">
        <f ca="1">IF(Table2[[#This Row],[Column4]]="agriculture",Table2[[#This Row],[Column15]],0)</f>
        <v>0</v>
      </c>
      <c r="BS466" s="8">
        <f ca="1">IF(Table2[[#This Row],[Column4]]="IT",Table2[[#This Row],[Column15]],0)</f>
        <v>0</v>
      </c>
      <c r="BT466" s="8">
        <f ca="1">IF(Table2[[#This Row],[Column4]]="construction",Table2[[#This Row],[Column15]],0)</f>
        <v>75330</v>
      </c>
      <c r="BU466" s="9">
        <f ca="1">IF(Table2[[#This Row],[Column4]]="General work",Table2[[#This Row],[Column15]],0)</f>
        <v>0</v>
      </c>
      <c r="BV466" s="19">
        <f ca="1">IF(Table2[[#This Row],[Column27]]&gt;Table2[[#This Row],[Column15]],1,0)</f>
        <v>1</v>
      </c>
      <c r="CC466" s="19">
        <f ca="1">IF(Table2[[#This Row],[Column28]]&gt;$CD$6,Table2[[#This Row],[Column2]],0)</f>
        <v>32</v>
      </c>
    </row>
    <row r="467" spans="2:81" x14ac:dyDescent="0.35">
      <c r="B467">
        <f t="shared" ca="1" si="133"/>
        <v>2</v>
      </c>
      <c r="C467" t="str">
        <f ca="1">IF(B466=1,"men","women")</f>
        <v>men</v>
      </c>
      <c r="D467">
        <f t="shared" ca="1" si="135"/>
        <v>44</v>
      </c>
      <c r="E467">
        <f t="shared" ca="1" si="136"/>
        <v>1</v>
      </c>
      <c r="F467" t="str">
        <f ca="1">VLOOKUP(E467,$K$4:$L$10,2)</f>
        <v xml:space="preserve">health </v>
      </c>
      <c r="G467">
        <f t="shared" ca="1" si="137"/>
        <v>3</v>
      </c>
      <c r="H467" t="str">
        <f ca="1">VLOOKUP(G467,$N$4:$O$9,2)</f>
        <v>university</v>
      </c>
      <c r="I467">
        <f t="shared" ca="1" si="138"/>
        <v>2</v>
      </c>
      <c r="J467">
        <f t="shared" ca="1" si="134"/>
        <v>1</v>
      </c>
      <c r="Q467">
        <f t="shared" ca="1" si="139"/>
        <v>53612</v>
      </c>
      <c r="R467">
        <f t="shared" ca="1" si="140"/>
        <v>3</v>
      </c>
      <c r="S467" t="str">
        <f ca="1">VLOOKUP(R467,$Y$7:$Z$20,2)</f>
        <v>maharashtra</v>
      </c>
      <c r="T467">
        <f t="shared" ca="1" si="126"/>
        <v>268060</v>
      </c>
      <c r="U467">
        <f t="shared" ca="1" si="141"/>
        <v>262719.40385380771</v>
      </c>
      <c r="V467">
        <f t="shared" ca="1" si="127"/>
        <v>35636.672655344351</v>
      </c>
      <c r="W467">
        <f t="shared" ca="1" si="142"/>
        <v>25378</v>
      </c>
      <c r="X467">
        <f t="shared" ca="1" si="128"/>
        <v>63519.938747875545</v>
      </c>
      <c r="AA467">
        <f t="shared" ca="1" si="129"/>
        <v>19223.362838232257</v>
      </c>
      <c r="AB467">
        <f t="shared" ca="1" si="130"/>
        <v>322920.03549357661</v>
      </c>
      <c r="AC467">
        <f t="shared" ca="1" si="131"/>
        <v>351617.34260168328</v>
      </c>
      <c r="AD467">
        <f t="shared" ca="1" si="132"/>
        <v>-28697.307108106674</v>
      </c>
      <c r="AF467" s="7">
        <f ca="1">IF(Table2[[#This Row],[Column1]]="men",1,0)</f>
        <v>1</v>
      </c>
      <c r="AG467" s="8">
        <f ca="1">IF(Table2[[#This Row],[Column1]]="women",1,0)</f>
        <v>0</v>
      </c>
      <c r="AH467" s="8"/>
      <c r="AI467" s="8"/>
      <c r="AJ467" s="9"/>
      <c r="AM467" s="7">
        <f ca="1">IF(Table2[[#This Row],[Column4]]="teaching",1,0)</f>
        <v>0</v>
      </c>
      <c r="AN467" s="8">
        <f ca="1">IF(Table2[[#This Row],[Column4]]="health",1,0)</f>
        <v>0</v>
      </c>
      <c r="AO467" s="8">
        <f ca="1">IF(Table2[[#This Row],[Column4]]="agriculture",1,0)</f>
        <v>0</v>
      </c>
      <c r="AP467" s="8">
        <f ca="1">IF(Table2[[#This Row],[Column4]]="IT",1,0)</f>
        <v>0</v>
      </c>
      <c r="AQ467" s="8">
        <f ca="1">IF(Table2[[#This Row],[Column4]]="construction",1,0)</f>
        <v>0</v>
      </c>
      <c r="AR467" s="8">
        <f ca="1">IF(Table2[[#This Row],[Column4]]="General work",1,0)</f>
        <v>0</v>
      </c>
      <c r="AS467" s="9"/>
      <c r="AU467" s="17">
        <f ca="1">Table2[[#This Row],[Column20]]/Table2[[#This Row],[Column8]]</f>
        <v>35636.672655344351</v>
      </c>
      <c r="AW467" s="19">
        <f ca="1">IF(Table2[[#This Row],[Column27]]&gt;$AX$7,1,0)</f>
        <v>1</v>
      </c>
      <c r="AY467" s="21">
        <f ca="1">Table2[[#This Row],[Column19]]/Table2[[#This Row],[Column18]]</f>
        <v>0.9800768628434221</v>
      </c>
      <c r="AZ467" s="7">
        <f t="shared" ca="1" si="143"/>
        <v>0</v>
      </c>
      <c r="BA467" s="8"/>
      <c r="BB467" s="7">
        <f ca="1">IF(Table2[[#This Row],[Column17]]="bihar",Table2[[#This Row],[Column15]],0)</f>
        <v>0</v>
      </c>
      <c r="BC467" s="8">
        <f ca="1">IF(Table2[[#This Row],[Column17]]="UP",Table2[[#This Row],[Column15]],0)</f>
        <v>0</v>
      </c>
      <c r="BD467" s="8">
        <f ca="1">IF(Table2[[#This Row],[Column17]]="maharashtra",Table2[[#This Row],[Column15]],0)</f>
        <v>53612</v>
      </c>
      <c r="BE467" s="8">
        <f ca="1">IF(Table2[[#This Row],[Column17]]="telangana",Table2[[#This Row],[Column15]],0)</f>
        <v>0</v>
      </c>
      <c r="BF467" s="8">
        <f ca="1">IF(Table2[[#This Row],[Column17]]="delhi",Table2[[#This Row],[Column15]],0)</f>
        <v>0</v>
      </c>
      <c r="BG467" s="8">
        <f ca="1">IF(Table2[[#This Row],[Column17]]="goa",Table2[[#This Row],[Column15]],0)</f>
        <v>0</v>
      </c>
      <c r="BH467" s="8">
        <f ca="1">IF(Table2[[#This Row],[Column17]]="kolkata",Table2[[#This Row],[Column15]],0)</f>
        <v>0</v>
      </c>
      <c r="BI467" s="8">
        <f ca="1">IF(Table2[[#This Row],[Column17]]="patna",Table2[[#This Row],[Column15]],0)</f>
        <v>0</v>
      </c>
      <c r="BJ467" s="8">
        <f ca="1">IF(Table2[[#This Row],[Column17]]="simultala",Table2[[#This Row],[Column15]],0)</f>
        <v>0</v>
      </c>
      <c r="BK467" s="8">
        <f ca="1">IF(Table2[[#This Row],[Column17]]="panji",Table2[[#This Row],[Column15]],0)</f>
        <v>0</v>
      </c>
      <c r="BL467" s="8">
        <f ca="1">IF(Table2[[#This Row],[Column17]]="bangalore",Table2[[#This Row],[Column15]],0)</f>
        <v>0</v>
      </c>
      <c r="BM467" s="8">
        <f ca="1">IF(Table2[[#This Row],[Column17]]="florida",Table2[[#This Row],[Column15]],0)</f>
        <v>0</v>
      </c>
      <c r="BN467" s="8">
        <f ca="1">IF(Table2[[#This Row],[Column17]]="valmikinagar",Table2[[#This Row],[Column15]],0)</f>
        <v>0</v>
      </c>
      <c r="BO467" s="9">
        <f ca="1">IF(Table2[[#This Row],[Column17]]="gopalganj",Table2[[#This Row],[Column15]],0)</f>
        <v>0</v>
      </c>
      <c r="BP467" s="7">
        <f ca="1">IF(Table2[[#This Row],[Column4]]="teaching",Table2[[#This Row],[Column15]],0)</f>
        <v>0</v>
      </c>
      <c r="BQ467" s="8">
        <f ca="1">IF(Table2[[#This Row],[Column4]]="health",Table2[[#This Row],[Column15]],0)</f>
        <v>0</v>
      </c>
      <c r="BR467" s="8">
        <f ca="1">IF(Table2[[#This Row],[Column4]]="agriculture",Table2[[#This Row],[Column15]],0)</f>
        <v>0</v>
      </c>
      <c r="BS467" s="8">
        <f ca="1">IF(Table2[[#This Row],[Column4]]="IT",Table2[[#This Row],[Column15]],0)</f>
        <v>0</v>
      </c>
      <c r="BT467" s="8">
        <f ca="1">IF(Table2[[#This Row],[Column4]]="construction",Table2[[#This Row],[Column15]],0)</f>
        <v>0</v>
      </c>
      <c r="BU467" s="9">
        <f ca="1">IF(Table2[[#This Row],[Column4]]="General work",Table2[[#This Row],[Column15]],0)</f>
        <v>0</v>
      </c>
      <c r="BV467" s="19">
        <f ca="1">IF(Table2[[#This Row],[Column27]]&gt;Table2[[#This Row],[Column15]],1,0)</f>
        <v>1</v>
      </c>
      <c r="CC467" s="19">
        <f ca="1">IF(Table2[[#This Row],[Column28]]&gt;$CD$6,Table2[[#This Row],[Column2]],0)</f>
        <v>0</v>
      </c>
    </row>
    <row r="468" spans="2:81" x14ac:dyDescent="0.35">
      <c r="B468">
        <f t="shared" ca="1" si="133"/>
        <v>2</v>
      </c>
      <c r="C468" t="str">
        <f ca="1">IF(B467=1,"men","women")</f>
        <v>women</v>
      </c>
      <c r="D468">
        <f t="shared" ca="1" si="135"/>
        <v>36</v>
      </c>
      <c r="E468">
        <f t="shared" ca="1" si="136"/>
        <v>4</v>
      </c>
      <c r="F468" t="str">
        <f ca="1">VLOOKUP(E468,$K$4:$L$10,2)</f>
        <v>IT</v>
      </c>
      <c r="G468">
        <f t="shared" ca="1" si="137"/>
        <v>3</v>
      </c>
      <c r="H468" t="str">
        <f ca="1">VLOOKUP(G468,$N$4:$O$9,2)</f>
        <v>university</v>
      </c>
      <c r="I468">
        <f t="shared" ca="1" si="138"/>
        <v>1</v>
      </c>
      <c r="J468">
        <f t="shared" ca="1" si="134"/>
        <v>1</v>
      </c>
      <c r="Q468">
        <f t="shared" ca="1" si="139"/>
        <v>44353</v>
      </c>
      <c r="R468">
        <f t="shared" ca="1" si="140"/>
        <v>2</v>
      </c>
      <c r="S468" t="str">
        <f ca="1">VLOOKUP(R468,$Y$7:$Z$20,2)</f>
        <v>up</v>
      </c>
      <c r="T468">
        <f t="shared" ca="1" si="126"/>
        <v>177412</v>
      </c>
      <c r="U468">
        <f t="shared" ca="1" si="141"/>
        <v>101373.39853783578</v>
      </c>
      <c r="V468">
        <f t="shared" ca="1" si="127"/>
        <v>34720.338740148851</v>
      </c>
      <c r="W468">
        <f t="shared" ca="1" si="142"/>
        <v>18301</v>
      </c>
      <c r="X468">
        <f t="shared" ca="1" si="128"/>
        <v>34313.651385709694</v>
      </c>
      <c r="AA468">
        <f t="shared" ca="1" si="129"/>
        <v>56210.262684303234</v>
      </c>
      <c r="AB468">
        <f t="shared" ca="1" si="130"/>
        <v>268342.60142445209</v>
      </c>
      <c r="AC468">
        <f t="shared" ca="1" si="131"/>
        <v>153988.04992354548</v>
      </c>
      <c r="AD468">
        <f t="shared" ca="1" si="132"/>
        <v>114354.55150090661</v>
      </c>
      <c r="AF468" s="7">
        <f ca="1">IF(Table2[[#This Row],[Column1]]="men",1,0)</f>
        <v>0</v>
      </c>
      <c r="AG468" s="8">
        <f ca="1">IF(Table2[[#This Row],[Column1]]="women",1,0)</f>
        <v>1</v>
      </c>
      <c r="AH468" s="8"/>
      <c r="AI468" s="8"/>
      <c r="AJ468" s="9"/>
      <c r="AM468" s="7">
        <f ca="1">IF(Table2[[#This Row],[Column4]]="teaching",1,0)</f>
        <v>0</v>
      </c>
      <c r="AN468" s="8">
        <f ca="1">IF(Table2[[#This Row],[Column4]]="health",1,0)</f>
        <v>0</v>
      </c>
      <c r="AO468" s="8">
        <f ca="1">IF(Table2[[#This Row],[Column4]]="agriculture",1,0)</f>
        <v>0</v>
      </c>
      <c r="AP468" s="8">
        <f ca="1">IF(Table2[[#This Row],[Column4]]="IT",1,0)</f>
        <v>1</v>
      </c>
      <c r="AQ468" s="8">
        <f ca="1">IF(Table2[[#This Row],[Column4]]="construction",1,0)</f>
        <v>0</v>
      </c>
      <c r="AR468" s="8">
        <f ca="1">IF(Table2[[#This Row],[Column4]]="General work",1,0)</f>
        <v>0</v>
      </c>
      <c r="AS468" s="9"/>
      <c r="AU468" s="17">
        <f ca="1">Table2[[#This Row],[Column20]]/Table2[[#This Row],[Column8]]</f>
        <v>34720.338740148851</v>
      </c>
      <c r="AW468" s="19">
        <f ca="1">IF(Table2[[#This Row],[Column27]]&gt;$AX$7,1,0)</f>
        <v>1</v>
      </c>
      <c r="AY468" s="21">
        <f ca="1">Table2[[#This Row],[Column19]]/Table2[[#This Row],[Column18]]</f>
        <v>0.57140102438299423</v>
      </c>
      <c r="AZ468" s="7">
        <f t="shared" ca="1" si="143"/>
        <v>0</v>
      </c>
      <c r="BA468" s="8"/>
      <c r="BB468" s="7">
        <f ca="1">IF(Table2[[#This Row],[Column17]]="bihar",Table2[[#This Row],[Column15]],0)</f>
        <v>0</v>
      </c>
      <c r="BC468" s="8">
        <f ca="1">IF(Table2[[#This Row],[Column17]]="UP",Table2[[#This Row],[Column15]],0)</f>
        <v>44353</v>
      </c>
      <c r="BD468" s="8">
        <f ca="1">IF(Table2[[#This Row],[Column17]]="maharashtra",Table2[[#This Row],[Column15]],0)</f>
        <v>0</v>
      </c>
      <c r="BE468" s="8">
        <f ca="1">IF(Table2[[#This Row],[Column17]]="telangana",Table2[[#This Row],[Column15]],0)</f>
        <v>0</v>
      </c>
      <c r="BF468" s="8">
        <f ca="1">IF(Table2[[#This Row],[Column17]]="delhi",Table2[[#This Row],[Column15]],0)</f>
        <v>0</v>
      </c>
      <c r="BG468" s="8">
        <f ca="1">IF(Table2[[#This Row],[Column17]]="goa",Table2[[#This Row],[Column15]],0)</f>
        <v>0</v>
      </c>
      <c r="BH468" s="8">
        <f ca="1">IF(Table2[[#This Row],[Column17]]="kolkata",Table2[[#This Row],[Column15]],0)</f>
        <v>0</v>
      </c>
      <c r="BI468" s="8">
        <f ca="1">IF(Table2[[#This Row],[Column17]]="patna",Table2[[#This Row],[Column15]],0)</f>
        <v>0</v>
      </c>
      <c r="BJ468" s="8">
        <f ca="1">IF(Table2[[#This Row],[Column17]]="simultala",Table2[[#This Row],[Column15]],0)</f>
        <v>0</v>
      </c>
      <c r="BK468" s="8">
        <f ca="1">IF(Table2[[#This Row],[Column17]]="panji",Table2[[#This Row],[Column15]],0)</f>
        <v>0</v>
      </c>
      <c r="BL468" s="8">
        <f ca="1">IF(Table2[[#This Row],[Column17]]="bangalore",Table2[[#This Row],[Column15]],0)</f>
        <v>0</v>
      </c>
      <c r="BM468" s="8">
        <f ca="1">IF(Table2[[#This Row],[Column17]]="florida",Table2[[#This Row],[Column15]],0)</f>
        <v>0</v>
      </c>
      <c r="BN468" s="8">
        <f ca="1">IF(Table2[[#This Row],[Column17]]="valmikinagar",Table2[[#This Row],[Column15]],0)</f>
        <v>0</v>
      </c>
      <c r="BO468" s="9">
        <f ca="1">IF(Table2[[#This Row],[Column17]]="gopalganj",Table2[[#This Row],[Column15]],0)</f>
        <v>0</v>
      </c>
      <c r="BP468" s="7">
        <f ca="1">IF(Table2[[#This Row],[Column4]]="teaching",Table2[[#This Row],[Column15]],0)</f>
        <v>0</v>
      </c>
      <c r="BQ468" s="8">
        <f ca="1">IF(Table2[[#This Row],[Column4]]="health",Table2[[#This Row],[Column15]],0)</f>
        <v>0</v>
      </c>
      <c r="BR468" s="8">
        <f ca="1">IF(Table2[[#This Row],[Column4]]="agriculture",Table2[[#This Row],[Column15]],0)</f>
        <v>0</v>
      </c>
      <c r="BS468" s="8">
        <f ca="1">IF(Table2[[#This Row],[Column4]]="IT",Table2[[#This Row],[Column15]],0)</f>
        <v>44353</v>
      </c>
      <c r="BT468" s="8">
        <f ca="1">IF(Table2[[#This Row],[Column4]]="construction",Table2[[#This Row],[Column15]],0)</f>
        <v>0</v>
      </c>
      <c r="BU468" s="9">
        <f ca="1">IF(Table2[[#This Row],[Column4]]="General work",Table2[[#This Row],[Column15]],0)</f>
        <v>0</v>
      </c>
      <c r="BV468" s="19">
        <f ca="1">IF(Table2[[#This Row],[Column27]]&gt;Table2[[#This Row],[Column15]],1,0)</f>
        <v>1</v>
      </c>
      <c r="CC468" s="19">
        <f ca="1">IF(Table2[[#This Row],[Column28]]&gt;$CD$6,Table2[[#This Row],[Column2]],0)</f>
        <v>36</v>
      </c>
    </row>
    <row r="469" spans="2:81" x14ac:dyDescent="0.35">
      <c r="B469">
        <f t="shared" ca="1" si="133"/>
        <v>1</v>
      </c>
      <c r="C469" t="str">
        <f ca="1">IF(B468=1,"men","women")</f>
        <v>women</v>
      </c>
      <c r="D469">
        <f t="shared" ca="1" si="135"/>
        <v>26</v>
      </c>
      <c r="E469">
        <f t="shared" ca="1" si="136"/>
        <v>6</v>
      </c>
      <c r="F469" t="str">
        <f ca="1">VLOOKUP(E469,$K$4:$L$10,2)</f>
        <v>agriculture</v>
      </c>
      <c r="G469">
        <f t="shared" ca="1" si="137"/>
        <v>3</v>
      </c>
      <c r="H469" t="str">
        <f ca="1">VLOOKUP(G469,$N$4:$O$9,2)</f>
        <v>university</v>
      </c>
      <c r="I469">
        <f t="shared" ca="1" si="138"/>
        <v>1</v>
      </c>
      <c r="J469">
        <f t="shared" ca="1" si="134"/>
        <v>2</v>
      </c>
      <c r="Q469">
        <f t="shared" ca="1" si="139"/>
        <v>54858</v>
      </c>
      <c r="R469">
        <f t="shared" ca="1" si="140"/>
        <v>14</v>
      </c>
      <c r="S469" t="str">
        <f ca="1">VLOOKUP(R469,$Y$7:$Z$20,2)</f>
        <v>gopalganj</v>
      </c>
      <c r="T469">
        <f t="shared" ca="1" si="126"/>
        <v>164574</v>
      </c>
      <c r="U469">
        <f t="shared" ca="1" si="141"/>
        <v>82841.273380442726</v>
      </c>
      <c r="V469">
        <f t="shared" ca="1" si="127"/>
        <v>21551.620779359295</v>
      </c>
      <c r="W469">
        <f t="shared" ca="1" si="142"/>
        <v>19316</v>
      </c>
      <c r="X469">
        <f t="shared" ca="1" si="128"/>
        <v>16553.486029493328</v>
      </c>
      <c r="AA469">
        <f t="shared" ca="1" si="129"/>
        <v>36131.080465016981</v>
      </c>
      <c r="AB469">
        <f t="shared" ca="1" si="130"/>
        <v>222256.70124437628</v>
      </c>
      <c r="AC469">
        <f t="shared" ca="1" si="131"/>
        <v>118710.75940993606</v>
      </c>
      <c r="AD469">
        <f t="shared" ca="1" si="132"/>
        <v>103545.94183444022</v>
      </c>
      <c r="AF469" s="7">
        <f ca="1">IF(Table2[[#This Row],[Column1]]="men",1,0)</f>
        <v>0</v>
      </c>
      <c r="AG469" s="8">
        <f ca="1">IF(Table2[[#This Row],[Column1]]="women",1,0)</f>
        <v>1</v>
      </c>
      <c r="AH469" s="8"/>
      <c r="AI469" s="8"/>
      <c r="AJ469" s="9"/>
      <c r="AM469" s="7">
        <f ca="1">IF(Table2[[#This Row],[Column4]]="teaching",1,0)</f>
        <v>0</v>
      </c>
      <c r="AN469" s="8">
        <f ca="1">IF(Table2[[#This Row],[Column4]]="health",1,0)</f>
        <v>0</v>
      </c>
      <c r="AO469" s="8">
        <f ca="1">IF(Table2[[#This Row],[Column4]]="agriculture",1,0)</f>
        <v>1</v>
      </c>
      <c r="AP469" s="8">
        <f ca="1">IF(Table2[[#This Row],[Column4]]="IT",1,0)</f>
        <v>0</v>
      </c>
      <c r="AQ469" s="8">
        <f ca="1">IF(Table2[[#This Row],[Column4]]="construction",1,0)</f>
        <v>0</v>
      </c>
      <c r="AR469" s="8">
        <f ca="1">IF(Table2[[#This Row],[Column4]]="General work",1,0)</f>
        <v>0</v>
      </c>
      <c r="AS469" s="9"/>
      <c r="AU469" s="17">
        <f ca="1">Table2[[#This Row],[Column20]]/Table2[[#This Row],[Column8]]</f>
        <v>10775.810389679647</v>
      </c>
      <c r="AW469" s="19">
        <f ca="1">IF(Table2[[#This Row],[Column27]]&gt;$AX$7,1,0)</f>
        <v>1</v>
      </c>
      <c r="AY469" s="21">
        <f ca="1">Table2[[#This Row],[Column19]]/Table2[[#This Row],[Column18]]</f>
        <v>0.50336792798645424</v>
      </c>
      <c r="AZ469" s="7">
        <f t="shared" ca="1" si="143"/>
        <v>0</v>
      </c>
      <c r="BA469" s="8"/>
      <c r="BB469" s="7">
        <f ca="1">IF(Table2[[#This Row],[Column17]]="bihar",Table2[[#This Row],[Column15]],0)</f>
        <v>0</v>
      </c>
      <c r="BC469" s="8">
        <f ca="1">IF(Table2[[#This Row],[Column17]]="UP",Table2[[#This Row],[Column15]],0)</f>
        <v>0</v>
      </c>
      <c r="BD469" s="8">
        <f ca="1">IF(Table2[[#This Row],[Column17]]="maharashtra",Table2[[#This Row],[Column15]],0)</f>
        <v>0</v>
      </c>
      <c r="BE469" s="8">
        <f ca="1">IF(Table2[[#This Row],[Column17]]="telangana",Table2[[#This Row],[Column15]],0)</f>
        <v>0</v>
      </c>
      <c r="BF469" s="8">
        <f ca="1">IF(Table2[[#This Row],[Column17]]="delhi",Table2[[#This Row],[Column15]],0)</f>
        <v>0</v>
      </c>
      <c r="BG469" s="8">
        <f ca="1">IF(Table2[[#This Row],[Column17]]="goa",Table2[[#This Row],[Column15]],0)</f>
        <v>0</v>
      </c>
      <c r="BH469" s="8">
        <f ca="1">IF(Table2[[#This Row],[Column17]]="kolkata",Table2[[#This Row],[Column15]],0)</f>
        <v>0</v>
      </c>
      <c r="BI469" s="8">
        <f ca="1">IF(Table2[[#This Row],[Column17]]="patna",Table2[[#This Row],[Column15]],0)</f>
        <v>0</v>
      </c>
      <c r="BJ469" s="8">
        <f ca="1">IF(Table2[[#This Row],[Column17]]="simultala",Table2[[#This Row],[Column15]],0)</f>
        <v>0</v>
      </c>
      <c r="BK469" s="8">
        <f ca="1">IF(Table2[[#This Row],[Column17]]="panji",Table2[[#This Row],[Column15]],0)</f>
        <v>0</v>
      </c>
      <c r="BL469" s="8">
        <f ca="1">IF(Table2[[#This Row],[Column17]]="bangalore",Table2[[#This Row],[Column15]],0)</f>
        <v>0</v>
      </c>
      <c r="BM469" s="8">
        <f ca="1">IF(Table2[[#This Row],[Column17]]="florida",Table2[[#This Row],[Column15]],0)</f>
        <v>0</v>
      </c>
      <c r="BN469" s="8">
        <f ca="1">IF(Table2[[#This Row],[Column17]]="valmikinagar",Table2[[#This Row],[Column15]],0)</f>
        <v>0</v>
      </c>
      <c r="BO469" s="9">
        <f ca="1">IF(Table2[[#This Row],[Column17]]="gopalganj",Table2[[#This Row],[Column15]],0)</f>
        <v>54858</v>
      </c>
      <c r="BP469" s="7">
        <f ca="1">IF(Table2[[#This Row],[Column4]]="teaching",Table2[[#This Row],[Column15]],0)</f>
        <v>0</v>
      </c>
      <c r="BQ469" s="8">
        <f ca="1">IF(Table2[[#This Row],[Column4]]="health",Table2[[#This Row],[Column15]],0)</f>
        <v>0</v>
      </c>
      <c r="BR469" s="8">
        <f ca="1">IF(Table2[[#This Row],[Column4]]="agriculture",Table2[[#This Row],[Column15]],0)</f>
        <v>54858</v>
      </c>
      <c r="BS469" s="8">
        <f ca="1">IF(Table2[[#This Row],[Column4]]="IT",Table2[[#This Row],[Column15]],0)</f>
        <v>0</v>
      </c>
      <c r="BT469" s="8">
        <f ca="1">IF(Table2[[#This Row],[Column4]]="construction",Table2[[#This Row],[Column15]],0)</f>
        <v>0</v>
      </c>
      <c r="BU469" s="9">
        <f ca="1">IF(Table2[[#This Row],[Column4]]="General work",Table2[[#This Row],[Column15]],0)</f>
        <v>0</v>
      </c>
      <c r="BV469" s="19">
        <f ca="1">IF(Table2[[#This Row],[Column27]]&gt;Table2[[#This Row],[Column15]],1,0)</f>
        <v>1</v>
      </c>
      <c r="CC469" s="19">
        <f ca="1">IF(Table2[[#This Row],[Column28]]&gt;$CD$6,Table2[[#This Row],[Column2]],0)</f>
        <v>26</v>
      </c>
    </row>
    <row r="470" spans="2:81" x14ac:dyDescent="0.35">
      <c r="B470">
        <f t="shared" ca="1" si="133"/>
        <v>2</v>
      </c>
      <c r="C470" t="str">
        <f ca="1">IF(B469=1,"men","women")</f>
        <v>men</v>
      </c>
      <c r="D470">
        <f t="shared" ca="1" si="135"/>
        <v>43</v>
      </c>
      <c r="E470">
        <f t="shared" ca="1" si="136"/>
        <v>3</v>
      </c>
      <c r="F470" t="str">
        <f ca="1">VLOOKUP(E470,$K$4:$L$10,2)</f>
        <v>teaching</v>
      </c>
      <c r="G470">
        <f t="shared" ca="1" si="137"/>
        <v>5</v>
      </c>
      <c r="H470" t="str">
        <f ca="1">VLOOKUP(G470,$N$4:$O$9,2)</f>
        <v>other</v>
      </c>
      <c r="I470">
        <f t="shared" ca="1" si="138"/>
        <v>3</v>
      </c>
      <c r="J470">
        <f t="shared" ca="1" si="134"/>
        <v>2</v>
      </c>
      <c r="Q470">
        <f t="shared" ca="1" si="139"/>
        <v>58088</v>
      </c>
      <c r="R470">
        <f t="shared" ca="1" si="140"/>
        <v>11</v>
      </c>
      <c r="S470" t="str">
        <f ca="1">VLOOKUP(R470,$Y$7:$Z$20,2)</f>
        <v>bangalore</v>
      </c>
      <c r="T470">
        <f t="shared" ca="1" si="126"/>
        <v>174264</v>
      </c>
      <c r="U470">
        <f t="shared" ca="1" si="141"/>
        <v>49025.492839675331</v>
      </c>
      <c r="V470">
        <f t="shared" ca="1" si="127"/>
        <v>24937.795429243448</v>
      </c>
      <c r="W470">
        <f t="shared" ca="1" si="142"/>
        <v>22192</v>
      </c>
      <c r="X470">
        <f t="shared" ca="1" si="128"/>
        <v>68779.535139764776</v>
      </c>
      <c r="AA470">
        <f t="shared" ca="1" si="129"/>
        <v>32232.172116207621</v>
      </c>
      <c r="AB470">
        <f t="shared" ca="1" si="130"/>
        <v>231433.96754545107</v>
      </c>
      <c r="AC470">
        <f t="shared" ca="1" si="131"/>
        <v>139997.02797944011</v>
      </c>
      <c r="AD470">
        <f t="shared" ca="1" si="132"/>
        <v>91436.939566010959</v>
      </c>
      <c r="AF470" s="7">
        <f ca="1">IF(Table2[[#This Row],[Column1]]="men",1,0)</f>
        <v>1</v>
      </c>
      <c r="AG470" s="8">
        <f ca="1">IF(Table2[[#This Row],[Column1]]="women",1,0)</f>
        <v>0</v>
      </c>
      <c r="AH470" s="8"/>
      <c r="AI470" s="8"/>
      <c r="AJ470" s="9"/>
      <c r="AM470" s="7">
        <f ca="1">IF(Table2[[#This Row],[Column4]]="teaching",1,0)</f>
        <v>1</v>
      </c>
      <c r="AN470" s="8">
        <f ca="1">IF(Table2[[#This Row],[Column4]]="health",1,0)</f>
        <v>0</v>
      </c>
      <c r="AO470" s="8">
        <f ca="1">IF(Table2[[#This Row],[Column4]]="agriculture",1,0)</f>
        <v>0</v>
      </c>
      <c r="AP470" s="8">
        <f ca="1">IF(Table2[[#This Row],[Column4]]="IT",1,0)</f>
        <v>0</v>
      </c>
      <c r="AQ470" s="8">
        <f ca="1">IF(Table2[[#This Row],[Column4]]="construction",1,0)</f>
        <v>0</v>
      </c>
      <c r="AR470" s="8">
        <f ca="1">IF(Table2[[#This Row],[Column4]]="General work",1,0)</f>
        <v>0</v>
      </c>
      <c r="AS470" s="9"/>
      <c r="AU470" s="17">
        <f ca="1">Table2[[#This Row],[Column20]]/Table2[[#This Row],[Column8]]</f>
        <v>12468.897714621724</v>
      </c>
      <c r="AW470" s="19">
        <f ca="1">IF(Table2[[#This Row],[Column27]]&gt;$AX$7,1,0)</f>
        <v>1</v>
      </c>
      <c r="AY470" s="21">
        <f ca="1">Table2[[#This Row],[Column19]]/Table2[[#This Row],[Column18]]</f>
        <v>0.28132886218424535</v>
      </c>
      <c r="AZ470" s="7">
        <f t="shared" ca="1" si="143"/>
        <v>0</v>
      </c>
      <c r="BA470" s="8"/>
      <c r="BB470" s="7">
        <f ca="1">IF(Table2[[#This Row],[Column17]]="bihar",Table2[[#This Row],[Column15]],0)</f>
        <v>0</v>
      </c>
      <c r="BC470" s="8">
        <f ca="1">IF(Table2[[#This Row],[Column17]]="UP",Table2[[#This Row],[Column15]],0)</f>
        <v>0</v>
      </c>
      <c r="BD470" s="8">
        <f ca="1">IF(Table2[[#This Row],[Column17]]="maharashtra",Table2[[#This Row],[Column15]],0)</f>
        <v>0</v>
      </c>
      <c r="BE470" s="8">
        <f ca="1">IF(Table2[[#This Row],[Column17]]="telangana",Table2[[#This Row],[Column15]],0)</f>
        <v>0</v>
      </c>
      <c r="BF470" s="8">
        <f ca="1">IF(Table2[[#This Row],[Column17]]="delhi",Table2[[#This Row],[Column15]],0)</f>
        <v>0</v>
      </c>
      <c r="BG470" s="8">
        <f ca="1">IF(Table2[[#This Row],[Column17]]="goa",Table2[[#This Row],[Column15]],0)</f>
        <v>0</v>
      </c>
      <c r="BH470" s="8">
        <f ca="1">IF(Table2[[#This Row],[Column17]]="kolkata",Table2[[#This Row],[Column15]],0)</f>
        <v>0</v>
      </c>
      <c r="BI470" s="8">
        <f ca="1">IF(Table2[[#This Row],[Column17]]="patna",Table2[[#This Row],[Column15]],0)</f>
        <v>0</v>
      </c>
      <c r="BJ470" s="8">
        <f ca="1">IF(Table2[[#This Row],[Column17]]="simultala",Table2[[#This Row],[Column15]],0)</f>
        <v>0</v>
      </c>
      <c r="BK470" s="8">
        <f ca="1">IF(Table2[[#This Row],[Column17]]="panji",Table2[[#This Row],[Column15]],0)</f>
        <v>0</v>
      </c>
      <c r="BL470" s="8">
        <f ca="1">IF(Table2[[#This Row],[Column17]]="bangalore",Table2[[#This Row],[Column15]],0)</f>
        <v>58088</v>
      </c>
      <c r="BM470" s="8">
        <f ca="1">IF(Table2[[#This Row],[Column17]]="florida",Table2[[#This Row],[Column15]],0)</f>
        <v>0</v>
      </c>
      <c r="BN470" s="8">
        <f ca="1">IF(Table2[[#This Row],[Column17]]="valmikinagar",Table2[[#This Row],[Column15]],0)</f>
        <v>0</v>
      </c>
      <c r="BO470" s="9">
        <f ca="1">IF(Table2[[#This Row],[Column17]]="gopalganj",Table2[[#This Row],[Column15]],0)</f>
        <v>0</v>
      </c>
      <c r="BP470" s="7">
        <f ca="1">IF(Table2[[#This Row],[Column4]]="teaching",Table2[[#This Row],[Column15]],0)</f>
        <v>58088</v>
      </c>
      <c r="BQ470" s="8">
        <f ca="1">IF(Table2[[#This Row],[Column4]]="health",Table2[[#This Row],[Column15]],0)</f>
        <v>0</v>
      </c>
      <c r="BR470" s="8">
        <f ca="1">IF(Table2[[#This Row],[Column4]]="agriculture",Table2[[#This Row],[Column15]],0)</f>
        <v>0</v>
      </c>
      <c r="BS470" s="8">
        <f ca="1">IF(Table2[[#This Row],[Column4]]="IT",Table2[[#This Row],[Column15]],0)</f>
        <v>0</v>
      </c>
      <c r="BT470" s="8">
        <f ca="1">IF(Table2[[#This Row],[Column4]]="construction",Table2[[#This Row],[Column15]],0)</f>
        <v>0</v>
      </c>
      <c r="BU470" s="9">
        <f ca="1">IF(Table2[[#This Row],[Column4]]="General work",Table2[[#This Row],[Column15]],0)</f>
        <v>0</v>
      </c>
      <c r="BV470" s="19">
        <f ca="1">IF(Table2[[#This Row],[Column27]]&gt;Table2[[#This Row],[Column15]],1,0)</f>
        <v>1</v>
      </c>
      <c r="CC470" s="19">
        <f ca="1">IF(Table2[[#This Row],[Column28]]&gt;$CD$6,Table2[[#This Row],[Column2]],0)</f>
        <v>43</v>
      </c>
    </row>
    <row r="471" spans="2:81" x14ac:dyDescent="0.35">
      <c r="B471">
        <f t="shared" ca="1" si="133"/>
        <v>2</v>
      </c>
      <c r="C471" t="str">
        <f ca="1">IF(B470=1,"men","women")</f>
        <v>women</v>
      </c>
      <c r="D471">
        <f t="shared" ca="1" si="135"/>
        <v>27</v>
      </c>
      <c r="E471">
        <f t="shared" ca="1" si="136"/>
        <v>3</v>
      </c>
      <c r="F471" t="str">
        <f ca="1">VLOOKUP(E471,$K$4:$L$10,2)</f>
        <v>teaching</v>
      </c>
      <c r="G471">
        <f t="shared" ca="1" si="137"/>
        <v>4</v>
      </c>
      <c r="H471" t="str">
        <f ca="1">VLOOKUP(G471,$N$4:$O$9,2)</f>
        <v>technical</v>
      </c>
      <c r="I471">
        <f t="shared" ca="1" si="138"/>
        <v>4</v>
      </c>
      <c r="J471">
        <f t="shared" ca="1" si="134"/>
        <v>1</v>
      </c>
      <c r="Q471">
        <f t="shared" ca="1" si="139"/>
        <v>60978</v>
      </c>
      <c r="R471">
        <f t="shared" ca="1" si="140"/>
        <v>8</v>
      </c>
      <c r="S471" t="str">
        <f ca="1">VLOOKUP(R471,$Y$7:$Z$20,2)</f>
        <v>patna</v>
      </c>
      <c r="T471">
        <f t="shared" ca="1" si="126"/>
        <v>304890</v>
      </c>
      <c r="U471">
        <f t="shared" ca="1" si="141"/>
        <v>208112.31548526423</v>
      </c>
      <c r="V471">
        <f t="shared" ca="1" si="127"/>
        <v>34964.057673081094</v>
      </c>
      <c r="W471">
        <f t="shared" ca="1" si="142"/>
        <v>14943</v>
      </c>
      <c r="X471">
        <f t="shared" ca="1" si="128"/>
        <v>104387.27072662616</v>
      </c>
      <c r="AA471">
        <f t="shared" ca="1" si="129"/>
        <v>33966.075316893533</v>
      </c>
      <c r="AB471">
        <f t="shared" ca="1" si="130"/>
        <v>373820.13298997463</v>
      </c>
      <c r="AC471">
        <f t="shared" ca="1" si="131"/>
        <v>327442.58621189039</v>
      </c>
      <c r="AD471">
        <f t="shared" ca="1" si="132"/>
        <v>46377.546778084245</v>
      </c>
      <c r="AF471" s="7">
        <f ca="1">IF(Table2[[#This Row],[Column1]]="men",1,0)</f>
        <v>0</v>
      </c>
      <c r="AG471" s="8">
        <f ca="1">IF(Table2[[#This Row],[Column1]]="women",1,0)</f>
        <v>1</v>
      </c>
      <c r="AH471" s="8"/>
      <c r="AI471" s="8"/>
      <c r="AJ471" s="9"/>
      <c r="AM471" s="7">
        <f ca="1">IF(Table2[[#This Row],[Column4]]="teaching",1,0)</f>
        <v>1</v>
      </c>
      <c r="AN471" s="8">
        <f ca="1">IF(Table2[[#This Row],[Column4]]="health",1,0)</f>
        <v>0</v>
      </c>
      <c r="AO471" s="8">
        <f ca="1">IF(Table2[[#This Row],[Column4]]="agriculture",1,0)</f>
        <v>0</v>
      </c>
      <c r="AP471" s="8">
        <f ca="1">IF(Table2[[#This Row],[Column4]]="IT",1,0)</f>
        <v>0</v>
      </c>
      <c r="AQ471" s="8">
        <f ca="1">IF(Table2[[#This Row],[Column4]]="construction",1,0)</f>
        <v>0</v>
      </c>
      <c r="AR471" s="8">
        <f ca="1">IF(Table2[[#This Row],[Column4]]="General work",1,0)</f>
        <v>0</v>
      </c>
      <c r="AS471" s="9"/>
      <c r="AU471" s="17">
        <f ca="1">Table2[[#This Row],[Column20]]/Table2[[#This Row],[Column8]]</f>
        <v>34964.057673081094</v>
      </c>
      <c r="AW471" s="19">
        <f ca="1">IF(Table2[[#This Row],[Column27]]&gt;$AX$7,1,0)</f>
        <v>1</v>
      </c>
      <c r="AY471" s="21">
        <f ca="1">Table2[[#This Row],[Column19]]/Table2[[#This Row],[Column18]]</f>
        <v>0.68258163759147306</v>
      </c>
      <c r="AZ471" s="7">
        <f t="shared" ca="1" si="143"/>
        <v>0</v>
      </c>
      <c r="BA471" s="8"/>
      <c r="BB471" s="7">
        <f ca="1">IF(Table2[[#This Row],[Column17]]="bihar",Table2[[#This Row],[Column15]],0)</f>
        <v>0</v>
      </c>
      <c r="BC471" s="8">
        <f ca="1">IF(Table2[[#This Row],[Column17]]="UP",Table2[[#This Row],[Column15]],0)</f>
        <v>0</v>
      </c>
      <c r="BD471" s="8">
        <f ca="1">IF(Table2[[#This Row],[Column17]]="maharashtra",Table2[[#This Row],[Column15]],0)</f>
        <v>0</v>
      </c>
      <c r="BE471" s="8">
        <f ca="1">IF(Table2[[#This Row],[Column17]]="telangana",Table2[[#This Row],[Column15]],0)</f>
        <v>0</v>
      </c>
      <c r="BF471" s="8">
        <f ca="1">IF(Table2[[#This Row],[Column17]]="delhi",Table2[[#This Row],[Column15]],0)</f>
        <v>0</v>
      </c>
      <c r="BG471" s="8">
        <f ca="1">IF(Table2[[#This Row],[Column17]]="goa",Table2[[#This Row],[Column15]],0)</f>
        <v>0</v>
      </c>
      <c r="BH471" s="8">
        <f ca="1">IF(Table2[[#This Row],[Column17]]="kolkata",Table2[[#This Row],[Column15]],0)</f>
        <v>0</v>
      </c>
      <c r="BI471" s="8">
        <f ca="1">IF(Table2[[#This Row],[Column17]]="patna",Table2[[#This Row],[Column15]],0)</f>
        <v>60978</v>
      </c>
      <c r="BJ471" s="8">
        <f ca="1">IF(Table2[[#This Row],[Column17]]="simultala",Table2[[#This Row],[Column15]],0)</f>
        <v>0</v>
      </c>
      <c r="BK471" s="8">
        <f ca="1">IF(Table2[[#This Row],[Column17]]="panji",Table2[[#This Row],[Column15]],0)</f>
        <v>0</v>
      </c>
      <c r="BL471" s="8">
        <f ca="1">IF(Table2[[#This Row],[Column17]]="bangalore",Table2[[#This Row],[Column15]],0)</f>
        <v>0</v>
      </c>
      <c r="BM471" s="8">
        <f ca="1">IF(Table2[[#This Row],[Column17]]="florida",Table2[[#This Row],[Column15]],0)</f>
        <v>0</v>
      </c>
      <c r="BN471" s="8">
        <f ca="1">IF(Table2[[#This Row],[Column17]]="valmikinagar",Table2[[#This Row],[Column15]],0)</f>
        <v>0</v>
      </c>
      <c r="BO471" s="9">
        <f ca="1">IF(Table2[[#This Row],[Column17]]="gopalganj",Table2[[#This Row],[Column15]],0)</f>
        <v>0</v>
      </c>
      <c r="BP471" s="7">
        <f ca="1">IF(Table2[[#This Row],[Column4]]="teaching",Table2[[#This Row],[Column15]],0)</f>
        <v>60978</v>
      </c>
      <c r="BQ471" s="8">
        <f ca="1">IF(Table2[[#This Row],[Column4]]="health",Table2[[#This Row],[Column15]],0)</f>
        <v>0</v>
      </c>
      <c r="BR471" s="8">
        <f ca="1">IF(Table2[[#This Row],[Column4]]="agriculture",Table2[[#This Row],[Column15]],0)</f>
        <v>0</v>
      </c>
      <c r="BS471" s="8">
        <f ca="1">IF(Table2[[#This Row],[Column4]]="IT",Table2[[#This Row],[Column15]],0)</f>
        <v>0</v>
      </c>
      <c r="BT471" s="8">
        <f ca="1">IF(Table2[[#This Row],[Column4]]="construction",Table2[[#This Row],[Column15]],0)</f>
        <v>0</v>
      </c>
      <c r="BU471" s="9">
        <f ca="1">IF(Table2[[#This Row],[Column4]]="General work",Table2[[#This Row],[Column15]],0)</f>
        <v>0</v>
      </c>
      <c r="BV471" s="19">
        <f ca="1">IF(Table2[[#This Row],[Column27]]&gt;Table2[[#This Row],[Column15]],1,0)</f>
        <v>1</v>
      </c>
      <c r="CC471" s="19">
        <f ca="1">IF(Table2[[#This Row],[Column28]]&gt;$CD$6,Table2[[#This Row],[Column2]],0)</f>
        <v>27</v>
      </c>
    </row>
    <row r="472" spans="2:81" x14ac:dyDescent="0.35">
      <c r="B472">
        <f t="shared" ca="1" si="133"/>
        <v>2</v>
      </c>
      <c r="C472" t="str">
        <f ca="1">IF(B471=1,"men","women")</f>
        <v>women</v>
      </c>
      <c r="D472">
        <f t="shared" ca="1" si="135"/>
        <v>37</v>
      </c>
      <c r="E472">
        <f t="shared" ca="1" si="136"/>
        <v>1</v>
      </c>
      <c r="F472" t="str">
        <f ca="1">VLOOKUP(E472,$K$4:$L$10,2)</f>
        <v xml:space="preserve">health </v>
      </c>
      <c r="G472">
        <f t="shared" ca="1" si="137"/>
        <v>3</v>
      </c>
      <c r="H472" t="str">
        <f ca="1">VLOOKUP(G472,$N$4:$O$9,2)</f>
        <v>university</v>
      </c>
      <c r="I472">
        <f t="shared" ca="1" si="138"/>
        <v>4</v>
      </c>
      <c r="J472">
        <f t="shared" ca="1" si="134"/>
        <v>2</v>
      </c>
      <c r="Q472">
        <f t="shared" ca="1" si="139"/>
        <v>43003</v>
      </c>
      <c r="R472">
        <f t="shared" ca="1" si="140"/>
        <v>14</v>
      </c>
      <c r="S472" t="str">
        <f ca="1">VLOOKUP(R472,$Y$7:$Z$20,2)</f>
        <v>gopalganj</v>
      </c>
      <c r="T472">
        <f t="shared" ca="1" si="126"/>
        <v>215015</v>
      </c>
      <c r="U472">
        <f t="shared" ca="1" si="141"/>
        <v>168805.07658969716</v>
      </c>
      <c r="V472">
        <f t="shared" ca="1" si="127"/>
        <v>52154.691416807997</v>
      </c>
      <c r="W472">
        <f t="shared" ca="1" si="142"/>
        <v>45441</v>
      </c>
      <c r="X472">
        <f t="shared" ca="1" si="128"/>
        <v>5916.7982990741975</v>
      </c>
      <c r="AA472">
        <f t="shared" ca="1" si="129"/>
        <v>38802.713533622424</v>
      </c>
      <c r="AB472">
        <f t="shared" ca="1" si="130"/>
        <v>305972.40495043044</v>
      </c>
      <c r="AC472">
        <f t="shared" ca="1" si="131"/>
        <v>220162.87488877136</v>
      </c>
      <c r="AD472">
        <f t="shared" ca="1" si="132"/>
        <v>85809.530061659083</v>
      </c>
      <c r="AF472" s="7">
        <f ca="1">IF(Table2[[#This Row],[Column1]]="men",1,0)</f>
        <v>0</v>
      </c>
      <c r="AG472" s="8">
        <f ca="1">IF(Table2[[#This Row],[Column1]]="women",1,0)</f>
        <v>1</v>
      </c>
      <c r="AH472" s="8"/>
      <c r="AI472" s="8"/>
      <c r="AJ472" s="9"/>
      <c r="AM472" s="7">
        <f ca="1">IF(Table2[[#This Row],[Column4]]="teaching",1,0)</f>
        <v>0</v>
      </c>
      <c r="AN472" s="8">
        <f ca="1">IF(Table2[[#This Row],[Column4]]="health",1,0)</f>
        <v>0</v>
      </c>
      <c r="AO472" s="8">
        <f ca="1">IF(Table2[[#This Row],[Column4]]="agriculture",1,0)</f>
        <v>0</v>
      </c>
      <c r="AP472" s="8">
        <f ca="1">IF(Table2[[#This Row],[Column4]]="IT",1,0)</f>
        <v>0</v>
      </c>
      <c r="AQ472" s="8">
        <f ca="1">IF(Table2[[#This Row],[Column4]]="construction",1,0)</f>
        <v>0</v>
      </c>
      <c r="AR472" s="8">
        <f ca="1">IF(Table2[[#This Row],[Column4]]="General work",1,0)</f>
        <v>0</v>
      </c>
      <c r="AS472" s="9"/>
      <c r="AU472" s="17">
        <f ca="1">Table2[[#This Row],[Column20]]/Table2[[#This Row],[Column8]]</f>
        <v>26077.345708403998</v>
      </c>
      <c r="AW472" s="19">
        <f ca="1">IF(Table2[[#This Row],[Column27]]&gt;$AX$7,1,0)</f>
        <v>1</v>
      </c>
      <c r="AY472" s="21">
        <f ca="1">Table2[[#This Row],[Column19]]/Table2[[#This Row],[Column18]]</f>
        <v>0.78508511773456346</v>
      </c>
      <c r="AZ472" s="7">
        <f t="shared" ca="1" si="143"/>
        <v>0</v>
      </c>
      <c r="BA472" s="8"/>
      <c r="BB472" s="7">
        <f ca="1">IF(Table2[[#This Row],[Column17]]="bihar",Table2[[#This Row],[Column15]],0)</f>
        <v>0</v>
      </c>
      <c r="BC472" s="8">
        <f ca="1">IF(Table2[[#This Row],[Column17]]="UP",Table2[[#This Row],[Column15]],0)</f>
        <v>0</v>
      </c>
      <c r="BD472" s="8">
        <f ca="1">IF(Table2[[#This Row],[Column17]]="maharashtra",Table2[[#This Row],[Column15]],0)</f>
        <v>0</v>
      </c>
      <c r="BE472" s="8">
        <f ca="1">IF(Table2[[#This Row],[Column17]]="telangana",Table2[[#This Row],[Column15]],0)</f>
        <v>0</v>
      </c>
      <c r="BF472" s="8">
        <f ca="1">IF(Table2[[#This Row],[Column17]]="delhi",Table2[[#This Row],[Column15]],0)</f>
        <v>0</v>
      </c>
      <c r="BG472" s="8">
        <f ca="1">IF(Table2[[#This Row],[Column17]]="goa",Table2[[#This Row],[Column15]],0)</f>
        <v>0</v>
      </c>
      <c r="BH472" s="8">
        <f ca="1">IF(Table2[[#This Row],[Column17]]="kolkata",Table2[[#This Row],[Column15]],0)</f>
        <v>0</v>
      </c>
      <c r="BI472" s="8">
        <f ca="1">IF(Table2[[#This Row],[Column17]]="patna",Table2[[#This Row],[Column15]],0)</f>
        <v>0</v>
      </c>
      <c r="BJ472" s="8">
        <f ca="1">IF(Table2[[#This Row],[Column17]]="simultala",Table2[[#This Row],[Column15]],0)</f>
        <v>0</v>
      </c>
      <c r="BK472" s="8">
        <f ca="1">IF(Table2[[#This Row],[Column17]]="panji",Table2[[#This Row],[Column15]],0)</f>
        <v>0</v>
      </c>
      <c r="BL472" s="8">
        <f ca="1">IF(Table2[[#This Row],[Column17]]="bangalore",Table2[[#This Row],[Column15]],0)</f>
        <v>0</v>
      </c>
      <c r="BM472" s="8">
        <f ca="1">IF(Table2[[#This Row],[Column17]]="florida",Table2[[#This Row],[Column15]],0)</f>
        <v>0</v>
      </c>
      <c r="BN472" s="8">
        <f ca="1">IF(Table2[[#This Row],[Column17]]="valmikinagar",Table2[[#This Row],[Column15]],0)</f>
        <v>0</v>
      </c>
      <c r="BO472" s="9">
        <f ca="1">IF(Table2[[#This Row],[Column17]]="gopalganj",Table2[[#This Row],[Column15]],0)</f>
        <v>43003</v>
      </c>
      <c r="BP472" s="7">
        <f ca="1">IF(Table2[[#This Row],[Column4]]="teaching",Table2[[#This Row],[Column15]],0)</f>
        <v>0</v>
      </c>
      <c r="BQ472" s="8">
        <f ca="1">IF(Table2[[#This Row],[Column4]]="health",Table2[[#This Row],[Column15]],0)</f>
        <v>0</v>
      </c>
      <c r="BR472" s="8">
        <f ca="1">IF(Table2[[#This Row],[Column4]]="agriculture",Table2[[#This Row],[Column15]],0)</f>
        <v>0</v>
      </c>
      <c r="BS472" s="8">
        <f ca="1">IF(Table2[[#This Row],[Column4]]="IT",Table2[[#This Row],[Column15]],0)</f>
        <v>0</v>
      </c>
      <c r="BT472" s="8">
        <f ca="1">IF(Table2[[#This Row],[Column4]]="construction",Table2[[#This Row],[Column15]],0)</f>
        <v>0</v>
      </c>
      <c r="BU472" s="9">
        <f ca="1">IF(Table2[[#This Row],[Column4]]="General work",Table2[[#This Row],[Column15]],0)</f>
        <v>0</v>
      </c>
      <c r="BV472" s="19">
        <f ca="1">IF(Table2[[#This Row],[Column27]]&gt;Table2[[#This Row],[Column15]],1,0)</f>
        <v>1</v>
      </c>
      <c r="CC472" s="19">
        <f ca="1">IF(Table2[[#This Row],[Column28]]&gt;$CD$6,Table2[[#This Row],[Column2]],0)</f>
        <v>37</v>
      </c>
    </row>
    <row r="473" spans="2:81" x14ac:dyDescent="0.35">
      <c r="B473">
        <f t="shared" ca="1" si="133"/>
        <v>2</v>
      </c>
      <c r="C473" t="str">
        <f ca="1">IF(B472=1,"men","women")</f>
        <v>women</v>
      </c>
      <c r="D473">
        <f t="shared" ca="1" si="135"/>
        <v>44</v>
      </c>
      <c r="E473">
        <f t="shared" ca="1" si="136"/>
        <v>1</v>
      </c>
      <c r="F473" t="str">
        <f ca="1">VLOOKUP(E473,$K$4:$L$10,2)</f>
        <v xml:space="preserve">health </v>
      </c>
      <c r="G473">
        <f t="shared" ca="1" si="137"/>
        <v>3</v>
      </c>
      <c r="H473" t="str">
        <f ca="1">VLOOKUP(G473,$N$4:$O$9,2)</f>
        <v>university</v>
      </c>
      <c r="I473">
        <f t="shared" ca="1" si="138"/>
        <v>1</v>
      </c>
      <c r="J473">
        <f t="shared" ca="1" si="134"/>
        <v>1</v>
      </c>
      <c r="Q473">
        <f t="shared" ca="1" si="139"/>
        <v>35292</v>
      </c>
      <c r="R473">
        <f t="shared" ca="1" si="140"/>
        <v>5</v>
      </c>
      <c r="S473" t="str">
        <f ca="1">VLOOKUP(R473,$Y$7:$Z$20,2)</f>
        <v>delhi</v>
      </c>
      <c r="T473">
        <f t="shared" ca="1" si="126"/>
        <v>141168</v>
      </c>
      <c r="U473">
        <f t="shared" ca="1" si="141"/>
        <v>30612.637627927492</v>
      </c>
      <c r="V473">
        <f t="shared" ca="1" si="127"/>
        <v>17469.677751982512</v>
      </c>
      <c r="W473">
        <f t="shared" ca="1" si="142"/>
        <v>6408</v>
      </c>
      <c r="X473">
        <f t="shared" ca="1" si="128"/>
        <v>4558.2371798126251</v>
      </c>
      <c r="AA473">
        <f t="shared" ca="1" si="129"/>
        <v>41805.633866748809</v>
      </c>
      <c r="AB473">
        <f t="shared" ca="1" si="130"/>
        <v>200443.31161873133</v>
      </c>
      <c r="AC473">
        <f t="shared" ca="1" si="131"/>
        <v>41578.874807740118</v>
      </c>
      <c r="AD473">
        <f t="shared" ca="1" si="132"/>
        <v>158864.4368109912</v>
      </c>
      <c r="AF473" s="7">
        <f ca="1">IF(Table2[[#This Row],[Column1]]="men",1,0)</f>
        <v>0</v>
      </c>
      <c r="AG473" s="8">
        <f ca="1">IF(Table2[[#This Row],[Column1]]="women",1,0)</f>
        <v>1</v>
      </c>
      <c r="AH473" s="8"/>
      <c r="AI473" s="8"/>
      <c r="AJ473" s="9"/>
      <c r="AM473" s="7">
        <f ca="1">IF(Table2[[#This Row],[Column4]]="teaching",1,0)</f>
        <v>0</v>
      </c>
      <c r="AN473" s="8">
        <f ca="1">IF(Table2[[#This Row],[Column4]]="health",1,0)</f>
        <v>0</v>
      </c>
      <c r="AO473" s="8">
        <f ca="1">IF(Table2[[#This Row],[Column4]]="agriculture",1,0)</f>
        <v>0</v>
      </c>
      <c r="AP473" s="8">
        <f ca="1">IF(Table2[[#This Row],[Column4]]="IT",1,0)</f>
        <v>0</v>
      </c>
      <c r="AQ473" s="8">
        <f ca="1">IF(Table2[[#This Row],[Column4]]="construction",1,0)</f>
        <v>0</v>
      </c>
      <c r="AR473" s="8">
        <f ca="1">IF(Table2[[#This Row],[Column4]]="General work",1,0)</f>
        <v>0</v>
      </c>
      <c r="AS473" s="9"/>
      <c r="AU473" s="17">
        <f ca="1">Table2[[#This Row],[Column20]]/Table2[[#This Row],[Column8]]</f>
        <v>17469.677751982512</v>
      </c>
      <c r="AW473" s="19">
        <f ca="1">IF(Table2[[#This Row],[Column27]]&gt;$AX$7,1,0)</f>
        <v>0</v>
      </c>
      <c r="AY473" s="21">
        <f ca="1">Table2[[#This Row],[Column19]]/Table2[[#This Row],[Column18]]</f>
        <v>0.21685252768281404</v>
      </c>
      <c r="AZ473" s="7">
        <f t="shared" ca="1" si="143"/>
        <v>0</v>
      </c>
      <c r="BA473" s="8"/>
      <c r="BB473" s="7">
        <f ca="1">IF(Table2[[#This Row],[Column17]]="bihar",Table2[[#This Row],[Column15]],0)</f>
        <v>0</v>
      </c>
      <c r="BC473" s="8">
        <f ca="1">IF(Table2[[#This Row],[Column17]]="UP",Table2[[#This Row],[Column15]],0)</f>
        <v>0</v>
      </c>
      <c r="BD473" s="8">
        <f ca="1">IF(Table2[[#This Row],[Column17]]="maharashtra",Table2[[#This Row],[Column15]],0)</f>
        <v>0</v>
      </c>
      <c r="BE473" s="8">
        <f ca="1">IF(Table2[[#This Row],[Column17]]="telangana",Table2[[#This Row],[Column15]],0)</f>
        <v>0</v>
      </c>
      <c r="BF473" s="8">
        <f ca="1">IF(Table2[[#This Row],[Column17]]="delhi",Table2[[#This Row],[Column15]],0)</f>
        <v>35292</v>
      </c>
      <c r="BG473" s="8">
        <f ca="1">IF(Table2[[#This Row],[Column17]]="goa",Table2[[#This Row],[Column15]],0)</f>
        <v>0</v>
      </c>
      <c r="BH473" s="8">
        <f ca="1">IF(Table2[[#This Row],[Column17]]="kolkata",Table2[[#This Row],[Column15]],0)</f>
        <v>0</v>
      </c>
      <c r="BI473" s="8">
        <f ca="1">IF(Table2[[#This Row],[Column17]]="patna",Table2[[#This Row],[Column15]],0)</f>
        <v>0</v>
      </c>
      <c r="BJ473" s="8">
        <f ca="1">IF(Table2[[#This Row],[Column17]]="simultala",Table2[[#This Row],[Column15]],0)</f>
        <v>0</v>
      </c>
      <c r="BK473" s="8">
        <f ca="1">IF(Table2[[#This Row],[Column17]]="panji",Table2[[#This Row],[Column15]],0)</f>
        <v>0</v>
      </c>
      <c r="BL473" s="8">
        <f ca="1">IF(Table2[[#This Row],[Column17]]="bangalore",Table2[[#This Row],[Column15]],0)</f>
        <v>0</v>
      </c>
      <c r="BM473" s="8">
        <f ca="1">IF(Table2[[#This Row],[Column17]]="florida",Table2[[#This Row],[Column15]],0)</f>
        <v>0</v>
      </c>
      <c r="BN473" s="8">
        <f ca="1">IF(Table2[[#This Row],[Column17]]="valmikinagar",Table2[[#This Row],[Column15]],0)</f>
        <v>0</v>
      </c>
      <c r="BO473" s="9">
        <f ca="1">IF(Table2[[#This Row],[Column17]]="gopalganj",Table2[[#This Row],[Column15]],0)</f>
        <v>0</v>
      </c>
      <c r="BP473" s="7">
        <f ca="1">IF(Table2[[#This Row],[Column4]]="teaching",Table2[[#This Row],[Column15]],0)</f>
        <v>0</v>
      </c>
      <c r="BQ473" s="8">
        <f ca="1">IF(Table2[[#This Row],[Column4]]="health",Table2[[#This Row],[Column15]],0)</f>
        <v>0</v>
      </c>
      <c r="BR473" s="8">
        <f ca="1">IF(Table2[[#This Row],[Column4]]="agriculture",Table2[[#This Row],[Column15]],0)</f>
        <v>0</v>
      </c>
      <c r="BS473" s="8">
        <f ca="1">IF(Table2[[#This Row],[Column4]]="IT",Table2[[#This Row],[Column15]],0)</f>
        <v>0</v>
      </c>
      <c r="BT473" s="8">
        <f ca="1">IF(Table2[[#This Row],[Column4]]="construction",Table2[[#This Row],[Column15]],0)</f>
        <v>0</v>
      </c>
      <c r="BU473" s="9">
        <f ca="1">IF(Table2[[#This Row],[Column4]]="General work",Table2[[#This Row],[Column15]],0)</f>
        <v>0</v>
      </c>
      <c r="BV473" s="19">
        <f ca="1">IF(Table2[[#This Row],[Column27]]&gt;Table2[[#This Row],[Column15]],1,0)</f>
        <v>1</v>
      </c>
      <c r="CC473" s="19">
        <f ca="1">IF(Table2[[#This Row],[Column28]]&gt;$CD$6,Table2[[#This Row],[Column2]],0)</f>
        <v>44</v>
      </c>
    </row>
    <row r="474" spans="2:81" x14ac:dyDescent="0.35">
      <c r="B474">
        <f t="shared" ca="1" si="133"/>
        <v>2</v>
      </c>
      <c r="C474" t="str">
        <f ca="1">IF(B473=1,"men","women")</f>
        <v>women</v>
      </c>
      <c r="D474">
        <f t="shared" ca="1" si="135"/>
        <v>26</v>
      </c>
      <c r="E474">
        <f t="shared" ca="1" si="136"/>
        <v>1</v>
      </c>
      <c r="F474" t="str">
        <f ca="1">VLOOKUP(E474,$K$4:$L$10,2)</f>
        <v xml:space="preserve">health </v>
      </c>
      <c r="G474">
        <f t="shared" ca="1" si="137"/>
        <v>1</v>
      </c>
      <c r="H474" t="str">
        <f ca="1">VLOOKUP(G474,$N$4:$O$9,2)</f>
        <v>high school</v>
      </c>
      <c r="I474">
        <f t="shared" ca="1" si="138"/>
        <v>2</v>
      </c>
      <c r="J474">
        <f t="shared" ca="1" si="134"/>
        <v>3</v>
      </c>
      <c r="Q474">
        <f t="shared" ca="1" si="139"/>
        <v>67074</v>
      </c>
      <c r="R474">
        <f t="shared" ca="1" si="140"/>
        <v>9</v>
      </c>
      <c r="S474" t="str">
        <f ca="1">VLOOKUP(R474,$Y$7:$Z$20,2)</f>
        <v>simultala</v>
      </c>
      <c r="T474">
        <f t="shared" ca="1" si="126"/>
        <v>402444</v>
      </c>
      <c r="U474">
        <f t="shared" ca="1" si="141"/>
        <v>170020.60082398055</v>
      </c>
      <c r="V474">
        <f t="shared" ca="1" si="127"/>
        <v>173777.90164823623</v>
      </c>
      <c r="W474">
        <f t="shared" ca="1" si="142"/>
        <v>124094</v>
      </c>
      <c r="X474">
        <f t="shared" ca="1" si="128"/>
        <v>40745.022395664011</v>
      </c>
      <c r="AA474">
        <f t="shared" ca="1" si="129"/>
        <v>41136.837612150419</v>
      </c>
      <c r="AB474">
        <f t="shared" ca="1" si="130"/>
        <v>617358.73926038668</v>
      </c>
      <c r="AC474">
        <f t="shared" ca="1" si="131"/>
        <v>334859.62321964453</v>
      </c>
      <c r="AD474">
        <f t="shared" ca="1" si="132"/>
        <v>282499.11604074214</v>
      </c>
      <c r="AF474" s="7">
        <f ca="1">IF(Table2[[#This Row],[Column1]]="men",1,0)</f>
        <v>0</v>
      </c>
      <c r="AG474" s="8">
        <f ca="1">IF(Table2[[#This Row],[Column1]]="women",1,0)</f>
        <v>1</v>
      </c>
      <c r="AH474" s="8"/>
      <c r="AI474" s="8"/>
      <c r="AJ474" s="9"/>
      <c r="AM474" s="7">
        <f ca="1">IF(Table2[[#This Row],[Column4]]="teaching",1,0)</f>
        <v>0</v>
      </c>
      <c r="AN474" s="8">
        <f ca="1">IF(Table2[[#This Row],[Column4]]="health",1,0)</f>
        <v>0</v>
      </c>
      <c r="AO474" s="8">
        <f ca="1">IF(Table2[[#This Row],[Column4]]="agriculture",1,0)</f>
        <v>0</v>
      </c>
      <c r="AP474" s="8">
        <f ca="1">IF(Table2[[#This Row],[Column4]]="IT",1,0)</f>
        <v>0</v>
      </c>
      <c r="AQ474" s="8">
        <f ca="1">IF(Table2[[#This Row],[Column4]]="construction",1,0)</f>
        <v>0</v>
      </c>
      <c r="AR474" s="8">
        <f ca="1">IF(Table2[[#This Row],[Column4]]="General work",1,0)</f>
        <v>0</v>
      </c>
      <c r="AS474" s="9"/>
      <c r="AU474" s="17">
        <f ca="1">Table2[[#This Row],[Column20]]/Table2[[#This Row],[Column8]]</f>
        <v>57925.967216078745</v>
      </c>
      <c r="AW474" s="19">
        <f ca="1">IF(Table2[[#This Row],[Column27]]&gt;$AX$7,1,0)</f>
        <v>1</v>
      </c>
      <c r="AY474" s="21">
        <f ca="1">Table2[[#This Row],[Column19]]/Table2[[#This Row],[Column18]]</f>
        <v>0.42247020908245758</v>
      </c>
      <c r="AZ474" s="7">
        <f t="shared" ca="1" si="143"/>
        <v>0</v>
      </c>
      <c r="BA474" s="8"/>
      <c r="BB474" s="7">
        <f ca="1">IF(Table2[[#This Row],[Column17]]="bihar",Table2[[#This Row],[Column15]],0)</f>
        <v>0</v>
      </c>
      <c r="BC474" s="8">
        <f ca="1">IF(Table2[[#This Row],[Column17]]="UP",Table2[[#This Row],[Column15]],0)</f>
        <v>0</v>
      </c>
      <c r="BD474" s="8">
        <f ca="1">IF(Table2[[#This Row],[Column17]]="maharashtra",Table2[[#This Row],[Column15]],0)</f>
        <v>0</v>
      </c>
      <c r="BE474" s="8">
        <f ca="1">IF(Table2[[#This Row],[Column17]]="telangana",Table2[[#This Row],[Column15]],0)</f>
        <v>0</v>
      </c>
      <c r="BF474" s="8">
        <f ca="1">IF(Table2[[#This Row],[Column17]]="delhi",Table2[[#This Row],[Column15]],0)</f>
        <v>0</v>
      </c>
      <c r="BG474" s="8">
        <f ca="1">IF(Table2[[#This Row],[Column17]]="goa",Table2[[#This Row],[Column15]],0)</f>
        <v>0</v>
      </c>
      <c r="BH474" s="8">
        <f ca="1">IF(Table2[[#This Row],[Column17]]="kolkata",Table2[[#This Row],[Column15]],0)</f>
        <v>0</v>
      </c>
      <c r="BI474" s="8">
        <f ca="1">IF(Table2[[#This Row],[Column17]]="patna",Table2[[#This Row],[Column15]],0)</f>
        <v>0</v>
      </c>
      <c r="BJ474" s="8">
        <f ca="1">IF(Table2[[#This Row],[Column17]]="simultala",Table2[[#This Row],[Column15]],0)</f>
        <v>67074</v>
      </c>
      <c r="BK474" s="8">
        <f ca="1">IF(Table2[[#This Row],[Column17]]="panji",Table2[[#This Row],[Column15]],0)</f>
        <v>0</v>
      </c>
      <c r="BL474" s="8">
        <f ca="1">IF(Table2[[#This Row],[Column17]]="bangalore",Table2[[#This Row],[Column15]],0)</f>
        <v>0</v>
      </c>
      <c r="BM474" s="8">
        <f ca="1">IF(Table2[[#This Row],[Column17]]="florida",Table2[[#This Row],[Column15]],0)</f>
        <v>0</v>
      </c>
      <c r="BN474" s="8">
        <f ca="1">IF(Table2[[#This Row],[Column17]]="valmikinagar",Table2[[#This Row],[Column15]],0)</f>
        <v>0</v>
      </c>
      <c r="BO474" s="9">
        <f ca="1">IF(Table2[[#This Row],[Column17]]="gopalganj",Table2[[#This Row],[Column15]],0)</f>
        <v>0</v>
      </c>
      <c r="BP474" s="7">
        <f ca="1">IF(Table2[[#This Row],[Column4]]="teaching",Table2[[#This Row],[Column15]],0)</f>
        <v>0</v>
      </c>
      <c r="BQ474" s="8">
        <f ca="1">IF(Table2[[#This Row],[Column4]]="health",Table2[[#This Row],[Column15]],0)</f>
        <v>0</v>
      </c>
      <c r="BR474" s="8">
        <f ca="1">IF(Table2[[#This Row],[Column4]]="agriculture",Table2[[#This Row],[Column15]],0)</f>
        <v>0</v>
      </c>
      <c r="BS474" s="8">
        <f ca="1">IF(Table2[[#This Row],[Column4]]="IT",Table2[[#This Row],[Column15]],0)</f>
        <v>0</v>
      </c>
      <c r="BT474" s="8">
        <f ca="1">IF(Table2[[#This Row],[Column4]]="construction",Table2[[#This Row],[Column15]],0)</f>
        <v>0</v>
      </c>
      <c r="BU474" s="9">
        <f ca="1">IF(Table2[[#This Row],[Column4]]="General work",Table2[[#This Row],[Column15]],0)</f>
        <v>0</v>
      </c>
      <c r="BV474" s="19">
        <f ca="1">IF(Table2[[#This Row],[Column27]]&gt;Table2[[#This Row],[Column15]],1,0)</f>
        <v>1</v>
      </c>
      <c r="CC474" s="19">
        <f ca="1">IF(Table2[[#This Row],[Column28]]&gt;$CD$6,Table2[[#This Row],[Column2]],0)</f>
        <v>26</v>
      </c>
    </row>
    <row r="475" spans="2:81" x14ac:dyDescent="0.35">
      <c r="B475">
        <f t="shared" ca="1" si="133"/>
        <v>1</v>
      </c>
      <c r="C475" t="str">
        <f ca="1">IF(B474=1,"men","women")</f>
        <v>women</v>
      </c>
      <c r="D475">
        <f t="shared" ca="1" si="135"/>
        <v>39</v>
      </c>
      <c r="E475">
        <f t="shared" ca="1" si="136"/>
        <v>3</v>
      </c>
      <c r="F475" t="str">
        <f ca="1">VLOOKUP(E475,$K$4:$L$10,2)</f>
        <v>teaching</v>
      </c>
      <c r="G475">
        <f t="shared" ca="1" si="137"/>
        <v>1</v>
      </c>
      <c r="H475" t="str">
        <f ca="1">VLOOKUP(G475,$N$4:$O$9,2)</f>
        <v>high school</v>
      </c>
      <c r="I475">
        <f t="shared" ca="1" si="138"/>
        <v>2</v>
      </c>
      <c r="J475">
        <f t="shared" ca="1" si="134"/>
        <v>3</v>
      </c>
      <c r="Q475">
        <f t="shared" ca="1" si="139"/>
        <v>48024</v>
      </c>
      <c r="R475">
        <f t="shared" ca="1" si="140"/>
        <v>3</v>
      </c>
      <c r="S475" t="str">
        <f ca="1">VLOOKUP(R475,$Y$7:$Z$20,2)</f>
        <v>maharashtra</v>
      </c>
      <c r="T475">
        <f t="shared" ca="1" si="126"/>
        <v>288144</v>
      </c>
      <c r="U475">
        <f t="shared" ca="1" si="141"/>
        <v>130395.89679221812</v>
      </c>
      <c r="V475">
        <f t="shared" ca="1" si="127"/>
        <v>96747.150112992997</v>
      </c>
      <c r="W475">
        <f t="shared" ca="1" si="142"/>
        <v>9803</v>
      </c>
      <c r="X475">
        <f t="shared" ca="1" si="128"/>
        <v>5999.8110784486216</v>
      </c>
      <c r="AA475">
        <f t="shared" ca="1" si="129"/>
        <v>2082.094326072795</v>
      </c>
      <c r="AB475">
        <f t="shared" ca="1" si="130"/>
        <v>386973.24443906575</v>
      </c>
      <c r="AC475">
        <f t="shared" ca="1" si="131"/>
        <v>146198.70787066675</v>
      </c>
      <c r="AD475">
        <f t="shared" ca="1" si="132"/>
        <v>240774.53656839899</v>
      </c>
      <c r="AF475" s="7">
        <f ca="1">IF(Table2[[#This Row],[Column1]]="men",1,0)</f>
        <v>0</v>
      </c>
      <c r="AG475" s="8">
        <f ca="1">IF(Table2[[#This Row],[Column1]]="women",1,0)</f>
        <v>1</v>
      </c>
      <c r="AH475" s="8"/>
      <c r="AI475" s="8"/>
      <c r="AJ475" s="9"/>
      <c r="AM475" s="7">
        <f ca="1">IF(Table2[[#This Row],[Column4]]="teaching",1,0)</f>
        <v>1</v>
      </c>
      <c r="AN475" s="8">
        <f ca="1">IF(Table2[[#This Row],[Column4]]="health",1,0)</f>
        <v>0</v>
      </c>
      <c r="AO475" s="8">
        <f ca="1">IF(Table2[[#This Row],[Column4]]="agriculture",1,0)</f>
        <v>0</v>
      </c>
      <c r="AP475" s="8">
        <f ca="1">IF(Table2[[#This Row],[Column4]]="IT",1,0)</f>
        <v>0</v>
      </c>
      <c r="AQ475" s="8">
        <f ca="1">IF(Table2[[#This Row],[Column4]]="construction",1,0)</f>
        <v>0</v>
      </c>
      <c r="AR475" s="8">
        <f ca="1">IF(Table2[[#This Row],[Column4]]="General work",1,0)</f>
        <v>0</v>
      </c>
      <c r="AS475" s="9"/>
      <c r="AU475" s="17">
        <f ca="1">Table2[[#This Row],[Column20]]/Table2[[#This Row],[Column8]]</f>
        <v>32249.050037664332</v>
      </c>
      <c r="AW475" s="19">
        <f ca="1">IF(Table2[[#This Row],[Column27]]&gt;$AX$7,1,0)</f>
        <v>1</v>
      </c>
      <c r="AY475" s="21">
        <f ca="1">Table2[[#This Row],[Column19]]/Table2[[#This Row],[Column18]]</f>
        <v>0.45253726189758636</v>
      </c>
      <c r="AZ475" s="7">
        <f t="shared" ca="1" si="143"/>
        <v>0</v>
      </c>
      <c r="BA475" s="8"/>
      <c r="BB475" s="7">
        <f ca="1">IF(Table2[[#This Row],[Column17]]="bihar",Table2[[#This Row],[Column15]],0)</f>
        <v>0</v>
      </c>
      <c r="BC475" s="8">
        <f ca="1">IF(Table2[[#This Row],[Column17]]="UP",Table2[[#This Row],[Column15]],0)</f>
        <v>0</v>
      </c>
      <c r="BD475" s="8">
        <f ca="1">IF(Table2[[#This Row],[Column17]]="maharashtra",Table2[[#This Row],[Column15]],0)</f>
        <v>48024</v>
      </c>
      <c r="BE475" s="8">
        <f ca="1">IF(Table2[[#This Row],[Column17]]="telangana",Table2[[#This Row],[Column15]],0)</f>
        <v>0</v>
      </c>
      <c r="BF475" s="8">
        <f ca="1">IF(Table2[[#This Row],[Column17]]="delhi",Table2[[#This Row],[Column15]],0)</f>
        <v>0</v>
      </c>
      <c r="BG475" s="8">
        <f ca="1">IF(Table2[[#This Row],[Column17]]="goa",Table2[[#This Row],[Column15]],0)</f>
        <v>0</v>
      </c>
      <c r="BH475" s="8">
        <f ca="1">IF(Table2[[#This Row],[Column17]]="kolkata",Table2[[#This Row],[Column15]],0)</f>
        <v>0</v>
      </c>
      <c r="BI475" s="8">
        <f ca="1">IF(Table2[[#This Row],[Column17]]="patna",Table2[[#This Row],[Column15]],0)</f>
        <v>0</v>
      </c>
      <c r="BJ475" s="8">
        <f ca="1">IF(Table2[[#This Row],[Column17]]="simultala",Table2[[#This Row],[Column15]],0)</f>
        <v>0</v>
      </c>
      <c r="BK475" s="8">
        <f ca="1">IF(Table2[[#This Row],[Column17]]="panji",Table2[[#This Row],[Column15]],0)</f>
        <v>0</v>
      </c>
      <c r="BL475" s="8">
        <f ca="1">IF(Table2[[#This Row],[Column17]]="bangalore",Table2[[#This Row],[Column15]],0)</f>
        <v>0</v>
      </c>
      <c r="BM475" s="8">
        <f ca="1">IF(Table2[[#This Row],[Column17]]="florida",Table2[[#This Row],[Column15]],0)</f>
        <v>0</v>
      </c>
      <c r="BN475" s="8">
        <f ca="1">IF(Table2[[#This Row],[Column17]]="valmikinagar",Table2[[#This Row],[Column15]],0)</f>
        <v>0</v>
      </c>
      <c r="BO475" s="9">
        <f ca="1">IF(Table2[[#This Row],[Column17]]="gopalganj",Table2[[#This Row],[Column15]],0)</f>
        <v>0</v>
      </c>
      <c r="BP475" s="7">
        <f ca="1">IF(Table2[[#This Row],[Column4]]="teaching",Table2[[#This Row],[Column15]],0)</f>
        <v>48024</v>
      </c>
      <c r="BQ475" s="8">
        <f ca="1">IF(Table2[[#This Row],[Column4]]="health",Table2[[#This Row],[Column15]],0)</f>
        <v>0</v>
      </c>
      <c r="BR475" s="8">
        <f ca="1">IF(Table2[[#This Row],[Column4]]="agriculture",Table2[[#This Row],[Column15]],0)</f>
        <v>0</v>
      </c>
      <c r="BS475" s="8">
        <f ca="1">IF(Table2[[#This Row],[Column4]]="IT",Table2[[#This Row],[Column15]],0)</f>
        <v>0</v>
      </c>
      <c r="BT475" s="8">
        <f ca="1">IF(Table2[[#This Row],[Column4]]="construction",Table2[[#This Row],[Column15]],0)</f>
        <v>0</v>
      </c>
      <c r="BU475" s="9">
        <f ca="1">IF(Table2[[#This Row],[Column4]]="General work",Table2[[#This Row],[Column15]],0)</f>
        <v>0</v>
      </c>
      <c r="BV475" s="19">
        <f ca="1">IF(Table2[[#This Row],[Column27]]&gt;Table2[[#This Row],[Column15]],1,0)</f>
        <v>1</v>
      </c>
      <c r="CC475" s="19">
        <f ca="1">IF(Table2[[#This Row],[Column28]]&gt;$CD$6,Table2[[#This Row],[Column2]],0)</f>
        <v>39</v>
      </c>
    </row>
    <row r="476" spans="2:81" x14ac:dyDescent="0.35">
      <c r="B476">
        <f t="shared" ca="1" si="133"/>
        <v>2</v>
      </c>
      <c r="C476" t="str">
        <f ca="1">IF(B475=1,"men","women")</f>
        <v>men</v>
      </c>
      <c r="D476">
        <f t="shared" ca="1" si="135"/>
        <v>30</v>
      </c>
      <c r="E476">
        <f t="shared" ca="1" si="136"/>
        <v>5</v>
      </c>
      <c r="F476" t="str">
        <f ca="1">VLOOKUP(E476,$K$4:$L$10,2)</f>
        <v>General work</v>
      </c>
      <c r="G476">
        <f t="shared" ca="1" si="137"/>
        <v>3</v>
      </c>
      <c r="H476" t="str">
        <f ca="1">VLOOKUP(G476,$N$4:$O$9,2)</f>
        <v>university</v>
      </c>
      <c r="I476">
        <f t="shared" ca="1" si="138"/>
        <v>3</v>
      </c>
      <c r="J476">
        <f t="shared" ca="1" si="134"/>
        <v>3</v>
      </c>
      <c r="Q476">
        <f t="shared" ca="1" si="139"/>
        <v>72260</v>
      </c>
      <c r="R476">
        <f t="shared" ca="1" si="140"/>
        <v>3</v>
      </c>
      <c r="S476" t="str">
        <f ca="1">VLOOKUP(R476,$Y$7:$Z$20,2)</f>
        <v>maharashtra</v>
      </c>
      <c r="T476">
        <f t="shared" ca="1" si="126"/>
        <v>361300</v>
      </c>
      <c r="U476">
        <f t="shared" ca="1" si="141"/>
        <v>128380.59962279481</v>
      </c>
      <c r="V476">
        <f t="shared" ca="1" si="127"/>
        <v>150667.52231317648</v>
      </c>
      <c r="W476">
        <f t="shared" ca="1" si="142"/>
        <v>37673</v>
      </c>
      <c r="X476">
        <f t="shared" ca="1" si="128"/>
        <v>117384.22844798007</v>
      </c>
      <c r="AA476">
        <f t="shared" ca="1" si="129"/>
        <v>35708.47049629291</v>
      </c>
      <c r="AB476">
        <f t="shared" ca="1" si="130"/>
        <v>547675.99280946935</v>
      </c>
      <c r="AC476">
        <f t="shared" ca="1" si="131"/>
        <v>283437.82807077491</v>
      </c>
      <c r="AD476">
        <f t="shared" ca="1" si="132"/>
        <v>264238.16473869444</v>
      </c>
      <c r="AF476" s="7">
        <f ca="1">IF(Table2[[#This Row],[Column1]]="men",1,0)</f>
        <v>1</v>
      </c>
      <c r="AG476" s="8">
        <f ca="1">IF(Table2[[#This Row],[Column1]]="women",1,0)</f>
        <v>0</v>
      </c>
      <c r="AH476" s="8"/>
      <c r="AI476" s="8"/>
      <c r="AJ476" s="9"/>
      <c r="AM476" s="7">
        <f ca="1">IF(Table2[[#This Row],[Column4]]="teaching",1,0)</f>
        <v>0</v>
      </c>
      <c r="AN476" s="8">
        <f ca="1">IF(Table2[[#This Row],[Column4]]="health",1,0)</f>
        <v>0</v>
      </c>
      <c r="AO476" s="8">
        <f ca="1">IF(Table2[[#This Row],[Column4]]="agriculture",1,0)</f>
        <v>0</v>
      </c>
      <c r="AP476" s="8">
        <f ca="1">IF(Table2[[#This Row],[Column4]]="IT",1,0)</f>
        <v>0</v>
      </c>
      <c r="AQ476" s="8">
        <f ca="1">IF(Table2[[#This Row],[Column4]]="construction",1,0)</f>
        <v>0</v>
      </c>
      <c r="AR476" s="8">
        <f ca="1">IF(Table2[[#This Row],[Column4]]="General work",1,0)</f>
        <v>1</v>
      </c>
      <c r="AS476" s="9"/>
      <c r="AU476" s="17">
        <f ca="1">Table2[[#This Row],[Column20]]/Table2[[#This Row],[Column8]]</f>
        <v>50222.507437725493</v>
      </c>
      <c r="AW476" s="19">
        <f ca="1">IF(Table2[[#This Row],[Column27]]&gt;$AX$7,1,0)</f>
        <v>1</v>
      </c>
      <c r="AY476" s="21">
        <f ca="1">Table2[[#This Row],[Column19]]/Table2[[#This Row],[Column18]]</f>
        <v>0.35532964191197014</v>
      </c>
      <c r="AZ476" s="7">
        <f t="shared" ca="1" si="143"/>
        <v>0</v>
      </c>
      <c r="BA476" s="8"/>
      <c r="BB476" s="7">
        <f ca="1">IF(Table2[[#This Row],[Column17]]="bihar",Table2[[#This Row],[Column15]],0)</f>
        <v>0</v>
      </c>
      <c r="BC476" s="8">
        <f ca="1">IF(Table2[[#This Row],[Column17]]="UP",Table2[[#This Row],[Column15]],0)</f>
        <v>0</v>
      </c>
      <c r="BD476" s="8">
        <f ca="1">IF(Table2[[#This Row],[Column17]]="maharashtra",Table2[[#This Row],[Column15]],0)</f>
        <v>72260</v>
      </c>
      <c r="BE476" s="8">
        <f ca="1">IF(Table2[[#This Row],[Column17]]="telangana",Table2[[#This Row],[Column15]],0)</f>
        <v>0</v>
      </c>
      <c r="BF476" s="8">
        <f ca="1">IF(Table2[[#This Row],[Column17]]="delhi",Table2[[#This Row],[Column15]],0)</f>
        <v>0</v>
      </c>
      <c r="BG476" s="8">
        <f ca="1">IF(Table2[[#This Row],[Column17]]="goa",Table2[[#This Row],[Column15]],0)</f>
        <v>0</v>
      </c>
      <c r="BH476" s="8">
        <f ca="1">IF(Table2[[#This Row],[Column17]]="kolkata",Table2[[#This Row],[Column15]],0)</f>
        <v>0</v>
      </c>
      <c r="BI476" s="8">
        <f ca="1">IF(Table2[[#This Row],[Column17]]="patna",Table2[[#This Row],[Column15]],0)</f>
        <v>0</v>
      </c>
      <c r="BJ476" s="8">
        <f ca="1">IF(Table2[[#This Row],[Column17]]="simultala",Table2[[#This Row],[Column15]],0)</f>
        <v>0</v>
      </c>
      <c r="BK476" s="8">
        <f ca="1">IF(Table2[[#This Row],[Column17]]="panji",Table2[[#This Row],[Column15]],0)</f>
        <v>0</v>
      </c>
      <c r="BL476" s="8">
        <f ca="1">IF(Table2[[#This Row],[Column17]]="bangalore",Table2[[#This Row],[Column15]],0)</f>
        <v>0</v>
      </c>
      <c r="BM476" s="8">
        <f ca="1">IF(Table2[[#This Row],[Column17]]="florida",Table2[[#This Row],[Column15]],0)</f>
        <v>0</v>
      </c>
      <c r="BN476" s="8">
        <f ca="1">IF(Table2[[#This Row],[Column17]]="valmikinagar",Table2[[#This Row],[Column15]],0)</f>
        <v>0</v>
      </c>
      <c r="BO476" s="9">
        <f ca="1">IF(Table2[[#This Row],[Column17]]="gopalganj",Table2[[#This Row],[Column15]],0)</f>
        <v>0</v>
      </c>
      <c r="BP476" s="7">
        <f ca="1">IF(Table2[[#This Row],[Column4]]="teaching",Table2[[#This Row],[Column15]],0)</f>
        <v>0</v>
      </c>
      <c r="BQ476" s="8">
        <f ca="1">IF(Table2[[#This Row],[Column4]]="health",Table2[[#This Row],[Column15]],0)</f>
        <v>0</v>
      </c>
      <c r="BR476" s="8">
        <f ca="1">IF(Table2[[#This Row],[Column4]]="agriculture",Table2[[#This Row],[Column15]],0)</f>
        <v>0</v>
      </c>
      <c r="BS476" s="8">
        <f ca="1">IF(Table2[[#This Row],[Column4]]="IT",Table2[[#This Row],[Column15]],0)</f>
        <v>0</v>
      </c>
      <c r="BT476" s="8">
        <f ca="1">IF(Table2[[#This Row],[Column4]]="construction",Table2[[#This Row],[Column15]],0)</f>
        <v>0</v>
      </c>
      <c r="BU476" s="9">
        <f ca="1">IF(Table2[[#This Row],[Column4]]="General work",Table2[[#This Row],[Column15]],0)</f>
        <v>72260</v>
      </c>
      <c r="BV476" s="19">
        <f ca="1">IF(Table2[[#This Row],[Column27]]&gt;Table2[[#This Row],[Column15]],1,0)</f>
        <v>1</v>
      </c>
      <c r="CC476" s="19">
        <f ca="1">IF(Table2[[#This Row],[Column28]]&gt;$CD$6,Table2[[#This Row],[Column2]],0)</f>
        <v>30</v>
      </c>
    </row>
    <row r="477" spans="2:81" x14ac:dyDescent="0.35">
      <c r="B477">
        <f t="shared" ca="1" si="133"/>
        <v>1</v>
      </c>
      <c r="C477" t="str">
        <f ca="1">IF(B476=1,"men","women")</f>
        <v>women</v>
      </c>
      <c r="D477">
        <f t="shared" ca="1" si="135"/>
        <v>37</v>
      </c>
      <c r="E477">
        <f t="shared" ca="1" si="136"/>
        <v>3</v>
      </c>
      <c r="F477" t="str">
        <f ca="1">VLOOKUP(E477,$K$4:$L$10,2)</f>
        <v>teaching</v>
      </c>
      <c r="G477">
        <f t="shared" ca="1" si="137"/>
        <v>2</v>
      </c>
      <c r="H477" t="str">
        <f ca="1">VLOOKUP(G477,$N$4:$O$9,2)</f>
        <v>college</v>
      </c>
      <c r="I477">
        <f t="shared" ca="1" si="138"/>
        <v>2</v>
      </c>
      <c r="J477">
        <f t="shared" ca="1" si="134"/>
        <v>1</v>
      </c>
      <c r="Q477">
        <f t="shared" ca="1" si="139"/>
        <v>53383</v>
      </c>
      <c r="R477">
        <f t="shared" ca="1" si="140"/>
        <v>13</v>
      </c>
      <c r="S477" t="str">
        <f ca="1">VLOOKUP(R477,$Y$7:$Z$20,2)</f>
        <v>valmikinagar</v>
      </c>
      <c r="T477">
        <f t="shared" ca="1" si="126"/>
        <v>160149</v>
      </c>
      <c r="U477">
        <f t="shared" ca="1" si="141"/>
        <v>58396.049679685653</v>
      </c>
      <c r="V477">
        <f t="shared" ca="1" si="127"/>
        <v>22506.002527212</v>
      </c>
      <c r="W477">
        <f t="shared" ca="1" si="142"/>
        <v>16677</v>
      </c>
      <c r="X477">
        <f t="shared" ca="1" si="128"/>
        <v>105644.03012453935</v>
      </c>
      <c r="AA477">
        <f t="shared" ca="1" si="129"/>
        <v>48202.792764079844</v>
      </c>
      <c r="AB477">
        <f t="shared" ca="1" si="130"/>
        <v>230857.79529129184</v>
      </c>
      <c r="AC477">
        <f t="shared" ca="1" si="131"/>
        <v>180717.07980422501</v>
      </c>
      <c r="AD477">
        <f t="shared" ca="1" si="132"/>
        <v>50140.715487066831</v>
      </c>
      <c r="AF477" s="7">
        <f ca="1">IF(Table2[[#This Row],[Column1]]="men",1,0)</f>
        <v>0</v>
      </c>
      <c r="AG477" s="8">
        <f ca="1">IF(Table2[[#This Row],[Column1]]="women",1,0)</f>
        <v>1</v>
      </c>
      <c r="AH477" s="8"/>
      <c r="AI477" s="8"/>
      <c r="AJ477" s="9"/>
      <c r="AM477" s="7">
        <f ca="1">IF(Table2[[#This Row],[Column4]]="teaching",1,0)</f>
        <v>1</v>
      </c>
      <c r="AN477" s="8">
        <f ca="1">IF(Table2[[#This Row],[Column4]]="health",1,0)</f>
        <v>0</v>
      </c>
      <c r="AO477" s="8">
        <f ca="1">IF(Table2[[#This Row],[Column4]]="agriculture",1,0)</f>
        <v>0</v>
      </c>
      <c r="AP477" s="8">
        <f ca="1">IF(Table2[[#This Row],[Column4]]="IT",1,0)</f>
        <v>0</v>
      </c>
      <c r="AQ477" s="8">
        <f ca="1">IF(Table2[[#This Row],[Column4]]="construction",1,0)</f>
        <v>0</v>
      </c>
      <c r="AR477" s="8">
        <f ca="1">IF(Table2[[#This Row],[Column4]]="General work",1,0)</f>
        <v>0</v>
      </c>
      <c r="AS477" s="9"/>
      <c r="AU477" s="17">
        <f ca="1">Table2[[#This Row],[Column20]]/Table2[[#This Row],[Column8]]</f>
        <v>22506.002527212</v>
      </c>
      <c r="AW477" s="19">
        <f ca="1">IF(Table2[[#This Row],[Column27]]&gt;$AX$7,1,0)</f>
        <v>1</v>
      </c>
      <c r="AY477" s="21">
        <f ca="1">Table2[[#This Row],[Column19]]/Table2[[#This Row],[Column18]]</f>
        <v>0.36463574346193639</v>
      </c>
      <c r="AZ477" s="7">
        <f t="shared" ca="1" si="143"/>
        <v>0</v>
      </c>
      <c r="BA477" s="8"/>
      <c r="BB477" s="7">
        <f ca="1">IF(Table2[[#This Row],[Column17]]="bihar",Table2[[#This Row],[Column15]],0)</f>
        <v>0</v>
      </c>
      <c r="BC477" s="8">
        <f ca="1">IF(Table2[[#This Row],[Column17]]="UP",Table2[[#This Row],[Column15]],0)</f>
        <v>0</v>
      </c>
      <c r="BD477" s="8">
        <f ca="1">IF(Table2[[#This Row],[Column17]]="maharashtra",Table2[[#This Row],[Column15]],0)</f>
        <v>0</v>
      </c>
      <c r="BE477" s="8">
        <f ca="1">IF(Table2[[#This Row],[Column17]]="telangana",Table2[[#This Row],[Column15]],0)</f>
        <v>0</v>
      </c>
      <c r="BF477" s="8">
        <f ca="1">IF(Table2[[#This Row],[Column17]]="delhi",Table2[[#This Row],[Column15]],0)</f>
        <v>0</v>
      </c>
      <c r="BG477" s="8">
        <f ca="1">IF(Table2[[#This Row],[Column17]]="goa",Table2[[#This Row],[Column15]],0)</f>
        <v>0</v>
      </c>
      <c r="BH477" s="8">
        <f ca="1">IF(Table2[[#This Row],[Column17]]="kolkata",Table2[[#This Row],[Column15]],0)</f>
        <v>0</v>
      </c>
      <c r="BI477" s="8">
        <f ca="1">IF(Table2[[#This Row],[Column17]]="patna",Table2[[#This Row],[Column15]],0)</f>
        <v>0</v>
      </c>
      <c r="BJ477" s="8">
        <f ca="1">IF(Table2[[#This Row],[Column17]]="simultala",Table2[[#This Row],[Column15]],0)</f>
        <v>0</v>
      </c>
      <c r="BK477" s="8">
        <f ca="1">IF(Table2[[#This Row],[Column17]]="panji",Table2[[#This Row],[Column15]],0)</f>
        <v>0</v>
      </c>
      <c r="BL477" s="8">
        <f ca="1">IF(Table2[[#This Row],[Column17]]="bangalore",Table2[[#This Row],[Column15]],0)</f>
        <v>0</v>
      </c>
      <c r="BM477" s="8">
        <f ca="1">IF(Table2[[#This Row],[Column17]]="florida",Table2[[#This Row],[Column15]],0)</f>
        <v>0</v>
      </c>
      <c r="BN477" s="8">
        <f ca="1">IF(Table2[[#This Row],[Column17]]="valmikinagar",Table2[[#This Row],[Column15]],0)</f>
        <v>53383</v>
      </c>
      <c r="BO477" s="9">
        <f ca="1">IF(Table2[[#This Row],[Column17]]="gopalganj",Table2[[#This Row],[Column15]],0)</f>
        <v>0</v>
      </c>
      <c r="BP477" s="7">
        <f ca="1">IF(Table2[[#This Row],[Column4]]="teaching",Table2[[#This Row],[Column15]],0)</f>
        <v>53383</v>
      </c>
      <c r="BQ477" s="8">
        <f ca="1">IF(Table2[[#This Row],[Column4]]="health",Table2[[#This Row],[Column15]],0)</f>
        <v>0</v>
      </c>
      <c r="BR477" s="8">
        <f ca="1">IF(Table2[[#This Row],[Column4]]="agriculture",Table2[[#This Row],[Column15]],0)</f>
        <v>0</v>
      </c>
      <c r="BS477" s="8">
        <f ca="1">IF(Table2[[#This Row],[Column4]]="IT",Table2[[#This Row],[Column15]],0)</f>
        <v>0</v>
      </c>
      <c r="BT477" s="8">
        <f ca="1">IF(Table2[[#This Row],[Column4]]="construction",Table2[[#This Row],[Column15]],0)</f>
        <v>0</v>
      </c>
      <c r="BU477" s="9">
        <f ca="1">IF(Table2[[#This Row],[Column4]]="General work",Table2[[#This Row],[Column15]],0)</f>
        <v>0</v>
      </c>
      <c r="BV477" s="19">
        <f ca="1">IF(Table2[[#This Row],[Column27]]&gt;Table2[[#This Row],[Column15]],1,0)</f>
        <v>1</v>
      </c>
      <c r="CC477" s="19">
        <f ca="1">IF(Table2[[#This Row],[Column28]]&gt;$CD$6,Table2[[#This Row],[Column2]],0)</f>
        <v>37</v>
      </c>
    </row>
    <row r="478" spans="2:81" x14ac:dyDescent="0.35">
      <c r="B478">
        <f t="shared" ca="1" si="133"/>
        <v>2</v>
      </c>
      <c r="C478" t="str">
        <f ca="1">IF(B477=1,"men","women")</f>
        <v>men</v>
      </c>
      <c r="D478">
        <f t="shared" ca="1" si="135"/>
        <v>30</v>
      </c>
      <c r="E478">
        <f t="shared" ca="1" si="136"/>
        <v>6</v>
      </c>
      <c r="F478" t="str">
        <f ca="1">VLOOKUP(E478,$K$4:$L$10,2)</f>
        <v>agriculture</v>
      </c>
      <c r="G478">
        <f t="shared" ca="1" si="137"/>
        <v>5</v>
      </c>
      <c r="H478" t="str">
        <f ca="1">VLOOKUP(G478,$N$4:$O$9,2)</f>
        <v>other</v>
      </c>
      <c r="I478">
        <f t="shared" ca="1" si="138"/>
        <v>3</v>
      </c>
      <c r="J478">
        <f t="shared" ca="1" si="134"/>
        <v>3</v>
      </c>
      <c r="Q478">
        <f t="shared" ca="1" si="139"/>
        <v>28744</v>
      </c>
      <c r="R478">
        <f t="shared" ca="1" si="140"/>
        <v>10</v>
      </c>
      <c r="S478" t="str">
        <f ca="1">VLOOKUP(R478,$Y$7:$Z$20,2)</f>
        <v>panji</v>
      </c>
      <c r="T478">
        <f t="shared" ref="T478:T501" ca="1" si="144">Q478*RANDBETWEEN(3,6)</f>
        <v>172464</v>
      </c>
      <c r="U478">
        <f t="shared" ca="1" si="141"/>
        <v>5415.7907127156004</v>
      </c>
      <c r="V478">
        <f t="shared" ref="V478:V501" ca="1" si="145">J478*RAND()*Q478</f>
        <v>55784.238317001516</v>
      </c>
      <c r="W478">
        <f t="shared" ca="1" si="142"/>
        <v>12796</v>
      </c>
      <c r="X478">
        <f t="shared" ref="X478:X501" ca="1" si="146">RAND()*Q478*2</f>
        <v>40065.734781780571</v>
      </c>
      <c r="AA478">
        <f t="shared" ref="AA478:AA501" ca="1" si="147">RAND()*Q478*1.5</f>
        <v>16362.765749445964</v>
      </c>
      <c r="AB478">
        <f t="shared" ref="AB478:AB501" ca="1" si="148">T478+V478+AA478</f>
        <v>244611.00406644749</v>
      </c>
      <c r="AC478">
        <f t="shared" ref="AC478:AC501" ca="1" si="149">U478+W478+X478</f>
        <v>58277.525494496171</v>
      </c>
      <c r="AD478">
        <f t="shared" ref="AD478:AD501" ca="1" si="150">AB478-AC478</f>
        <v>186333.47857195133</v>
      </c>
      <c r="AF478" s="7">
        <f ca="1">IF(Table2[[#This Row],[Column1]]="men",1,0)</f>
        <v>1</v>
      </c>
      <c r="AG478" s="8">
        <f ca="1">IF(Table2[[#This Row],[Column1]]="women",1,0)</f>
        <v>0</v>
      </c>
      <c r="AH478" s="8"/>
      <c r="AI478" s="8"/>
      <c r="AJ478" s="9"/>
      <c r="AM478" s="7">
        <f ca="1">IF(Table2[[#This Row],[Column4]]="teaching",1,0)</f>
        <v>0</v>
      </c>
      <c r="AN478" s="8">
        <f ca="1">IF(Table2[[#This Row],[Column4]]="health",1,0)</f>
        <v>0</v>
      </c>
      <c r="AO478" s="8">
        <f ca="1">IF(Table2[[#This Row],[Column4]]="agriculture",1,0)</f>
        <v>1</v>
      </c>
      <c r="AP478" s="8">
        <f ca="1">IF(Table2[[#This Row],[Column4]]="IT",1,0)</f>
        <v>0</v>
      </c>
      <c r="AQ478" s="8">
        <f ca="1">IF(Table2[[#This Row],[Column4]]="construction",1,0)</f>
        <v>0</v>
      </c>
      <c r="AR478" s="8">
        <f ca="1">IF(Table2[[#This Row],[Column4]]="General work",1,0)</f>
        <v>0</v>
      </c>
      <c r="AS478" s="9"/>
      <c r="AU478" s="17">
        <f ca="1">Table2[[#This Row],[Column20]]/Table2[[#This Row],[Column8]]</f>
        <v>18594.746105667171</v>
      </c>
      <c r="AW478" s="19">
        <f ca="1">IF(Table2[[#This Row],[Column27]]&gt;$AX$7,1,0)</f>
        <v>0</v>
      </c>
      <c r="AY478" s="21">
        <f ca="1">Table2[[#This Row],[Column19]]/Table2[[#This Row],[Column18]]</f>
        <v>3.1402441742715004E-2</v>
      </c>
      <c r="AZ478" s="7">
        <f t="shared" ca="1" si="143"/>
        <v>1</v>
      </c>
      <c r="BA478" s="8"/>
      <c r="BB478" s="7">
        <f ca="1">IF(Table2[[#This Row],[Column17]]="bihar",Table2[[#This Row],[Column15]],0)</f>
        <v>0</v>
      </c>
      <c r="BC478" s="8">
        <f ca="1">IF(Table2[[#This Row],[Column17]]="UP",Table2[[#This Row],[Column15]],0)</f>
        <v>0</v>
      </c>
      <c r="BD478" s="8">
        <f ca="1">IF(Table2[[#This Row],[Column17]]="maharashtra",Table2[[#This Row],[Column15]],0)</f>
        <v>0</v>
      </c>
      <c r="BE478" s="8">
        <f ca="1">IF(Table2[[#This Row],[Column17]]="telangana",Table2[[#This Row],[Column15]],0)</f>
        <v>0</v>
      </c>
      <c r="BF478" s="8">
        <f ca="1">IF(Table2[[#This Row],[Column17]]="delhi",Table2[[#This Row],[Column15]],0)</f>
        <v>0</v>
      </c>
      <c r="BG478" s="8">
        <f ca="1">IF(Table2[[#This Row],[Column17]]="goa",Table2[[#This Row],[Column15]],0)</f>
        <v>0</v>
      </c>
      <c r="BH478" s="8">
        <f ca="1">IF(Table2[[#This Row],[Column17]]="kolkata",Table2[[#This Row],[Column15]],0)</f>
        <v>0</v>
      </c>
      <c r="BI478" s="8">
        <f ca="1">IF(Table2[[#This Row],[Column17]]="patna",Table2[[#This Row],[Column15]],0)</f>
        <v>0</v>
      </c>
      <c r="BJ478" s="8">
        <f ca="1">IF(Table2[[#This Row],[Column17]]="simultala",Table2[[#This Row],[Column15]],0)</f>
        <v>0</v>
      </c>
      <c r="BK478" s="8">
        <f ca="1">IF(Table2[[#This Row],[Column17]]="panji",Table2[[#This Row],[Column15]],0)</f>
        <v>28744</v>
      </c>
      <c r="BL478" s="8">
        <f ca="1">IF(Table2[[#This Row],[Column17]]="bangalore",Table2[[#This Row],[Column15]],0)</f>
        <v>0</v>
      </c>
      <c r="BM478" s="8">
        <f ca="1">IF(Table2[[#This Row],[Column17]]="florida",Table2[[#This Row],[Column15]],0)</f>
        <v>0</v>
      </c>
      <c r="BN478" s="8">
        <f ca="1">IF(Table2[[#This Row],[Column17]]="valmikinagar",Table2[[#This Row],[Column15]],0)</f>
        <v>0</v>
      </c>
      <c r="BO478" s="9">
        <f ca="1">IF(Table2[[#This Row],[Column17]]="gopalganj",Table2[[#This Row],[Column15]],0)</f>
        <v>0</v>
      </c>
      <c r="BP478" s="7">
        <f ca="1">IF(Table2[[#This Row],[Column4]]="teaching",Table2[[#This Row],[Column15]],0)</f>
        <v>0</v>
      </c>
      <c r="BQ478" s="8">
        <f ca="1">IF(Table2[[#This Row],[Column4]]="health",Table2[[#This Row],[Column15]],0)</f>
        <v>0</v>
      </c>
      <c r="BR478" s="8">
        <f ca="1">IF(Table2[[#This Row],[Column4]]="agriculture",Table2[[#This Row],[Column15]],0)</f>
        <v>28744</v>
      </c>
      <c r="BS478" s="8">
        <f ca="1">IF(Table2[[#This Row],[Column4]]="IT",Table2[[#This Row],[Column15]],0)</f>
        <v>0</v>
      </c>
      <c r="BT478" s="8">
        <f ca="1">IF(Table2[[#This Row],[Column4]]="construction",Table2[[#This Row],[Column15]],0)</f>
        <v>0</v>
      </c>
      <c r="BU478" s="9">
        <f ca="1">IF(Table2[[#This Row],[Column4]]="General work",Table2[[#This Row],[Column15]],0)</f>
        <v>0</v>
      </c>
      <c r="BV478" s="19">
        <f ca="1">IF(Table2[[#This Row],[Column27]]&gt;Table2[[#This Row],[Column15]],1,0)</f>
        <v>1</v>
      </c>
      <c r="CC478" s="19">
        <f ca="1">IF(Table2[[#This Row],[Column28]]&gt;$CD$6,Table2[[#This Row],[Column2]],0)</f>
        <v>30</v>
      </c>
    </row>
    <row r="479" spans="2:81" x14ac:dyDescent="0.35">
      <c r="B479">
        <f t="shared" ca="1" si="133"/>
        <v>2</v>
      </c>
      <c r="C479" t="str">
        <f ca="1">IF(B478=1,"men","women")</f>
        <v>women</v>
      </c>
      <c r="D479">
        <f t="shared" ca="1" si="135"/>
        <v>45</v>
      </c>
      <c r="E479">
        <f t="shared" ca="1" si="136"/>
        <v>4</v>
      </c>
      <c r="F479" t="str">
        <f ca="1">VLOOKUP(E479,$K$4:$L$10,2)</f>
        <v>IT</v>
      </c>
      <c r="G479">
        <f t="shared" ca="1" si="137"/>
        <v>2</v>
      </c>
      <c r="H479" t="str">
        <f ca="1">VLOOKUP(G479,$N$4:$O$9,2)</f>
        <v>college</v>
      </c>
      <c r="I479">
        <f t="shared" ca="1" si="138"/>
        <v>0</v>
      </c>
      <c r="J479">
        <f t="shared" ca="1" si="134"/>
        <v>2</v>
      </c>
      <c r="Q479">
        <f t="shared" ca="1" si="139"/>
        <v>70760</v>
      </c>
      <c r="R479">
        <f t="shared" ca="1" si="140"/>
        <v>8</v>
      </c>
      <c r="S479" t="str">
        <f ca="1">VLOOKUP(R479,$Y$7:$Z$20,2)</f>
        <v>patna</v>
      </c>
      <c r="T479">
        <f t="shared" ca="1" si="144"/>
        <v>424560</v>
      </c>
      <c r="U479">
        <f t="shared" ca="1" si="141"/>
        <v>123593.64054682881</v>
      </c>
      <c r="V479">
        <f t="shared" ca="1" si="145"/>
        <v>68006.694134092555</v>
      </c>
      <c r="W479">
        <f t="shared" ca="1" si="142"/>
        <v>27787</v>
      </c>
      <c r="X479">
        <f t="shared" ca="1" si="146"/>
        <v>63536.985989500019</v>
      </c>
      <c r="AA479">
        <f t="shared" ca="1" si="147"/>
        <v>15889.9953874926</v>
      </c>
      <c r="AB479">
        <f t="shared" ca="1" si="148"/>
        <v>508456.68952158513</v>
      </c>
      <c r="AC479">
        <f t="shared" ca="1" si="149"/>
        <v>214917.62653632881</v>
      </c>
      <c r="AD479">
        <f t="shared" ca="1" si="150"/>
        <v>293539.06298525631</v>
      </c>
      <c r="AF479" s="7">
        <f ca="1">IF(Table2[[#This Row],[Column1]]="men",1,0)</f>
        <v>0</v>
      </c>
      <c r="AG479" s="8">
        <f ca="1">IF(Table2[[#This Row],[Column1]]="women",1,0)</f>
        <v>1</v>
      </c>
      <c r="AH479" s="8"/>
      <c r="AI479" s="8"/>
      <c r="AJ479" s="9"/>
      <c r="AM479" s="7">
        <f ca="1">IF(Table2[[#This Row],[Column4]]="teaching",1,0)</f>
        <v>0</v>
      </c>
      <c r="AN479" s="8">
        <f ca="1">IF(Table2[[#This Row],[Column4]]="health",1,0)</f>
        <v>0</v>
      </c>
      <c r="AO479" s="8">
        <f ca="1">IF(Table2[[#This Row],[Column4]]="agriculture",1,0)</f>
        <v>0</v>
      </c>
      <c r="AP479" s="8">
        <f ca="1">IF(Table2[[#This Row],[Column4]]="IT",1,0)</f>
        <v>1</v>
      </c>
      <c r="AQ479" s="8">
        <f ca="1">IF(Table2[[#This Row],[Column4]]="construction",1,0)</f>
        <v>0</v>
      </c>
      <c r="AR479" s="8">
        <f ca="1">IF(Table2[[#This Row],[Column4]]="General work",1,0)</f>
        <v>0</v>
      </c>
      <c r="AS479" s="9"/>
      <c r="AU479" s="17">
        <f ca="1">Table2[[#This Row],[Column20]]/Table2[[#This Row],[Column8]]</f>
        <v>34003.347067046278</v>
      </c>
      <c r="AW479" s="19">
        <f ca="1">IF(Table2[[#This Row],[Column27]]&gt;$AX$7,1,0)</f>
        <v>1</v>
      </c>
      <c r="AY479" s="21">
        <f ca="1">Table2[[#This Row],[Column19]]/Table2[[#This Row],[Column18]]</f>
        <v>0.29110995041178822</v>
      </c>
      <c r="AZ479" s="7">
        <f t="shared" ca="1" si="143"/>
        <v>0</v>
      </c>
      <c r="BA479" s="8"/>
      <c r="BB479" s="7">
        <f ca="1">IF(Table2[[#This Row],[Column17]]="bihar",Table2[[#This Row],[Column15]],0)</f>
        <v>0</v>
      </c>
      <c r="BC479" s="8">
        <f ca="1">IF(Table2[[#This Row],[Column17]]="UP",Table2[[#This Row],[Column15]],0)</f>
        <v>0</v>
      </c>
      <c r="BD479" s="8">
        <f ca="1">IF(Table2[[#This Row],[Column17]]="maharashtra",Table2[[#This Row],[Column15]],0)</f>
        <v>0</v>
      </c>
      <c r="BE479" s="8">
        <f ca="1">IF(Table2[[#This Row],[Column17]]="telangana",Table2[[#This Row],[Column15]],0)</f>
        <v>0</v>
      </c>
      <c r="BF479" s="8">
        <f ca="1">IF(Table2[[#This Row],[Column17]]="delhi",Table2[[#This Row],[Column15]],0)</f>
        <v>0</v>
      </c>
      <c r="BG479" s="8">
        <f ca="1">IF(Table2[[#This Row],[Column17]]="goa",Table2[[#This Row],[Column15]],0)</f>
        <v>0</v>
      </c>
      <c r="BH479" s="8">
        <f ca="1">IF(Table2[[#This Row],[Column17]]="kolkata",Table2[[#This Row],[Column15]],0)</f>
        <v>0</v>
      </c>
      <c r="BI479" s="8">
        <f ca="1">IF(Table2[[#This Row],[Column17]]="patna",Table2[[#This Row],[Column15]],0)</f>
        <v>70760</v>
      </c>
      <c r="BJ479" s="8">
        <f ca="1">IF(Table2[[#This Row],[Column17]]="simultala",Table2[[#This Row],[Column15]],0)</f>
        <v>0</v>
      </c>
      <c r="BK479" s="8">
        <f ca="1">IF(Table2[[#This Row],[Column17]]="panji",Table2[[#This Row],[Column15]],0)</f>
        <v>0</v>
      </c>
      <c r="BL479" s="8">
        <f ca="1">IF(Table2[[#This Row],[Column17]]="bangalore",Table2[[#This Row],[Column15]],0)</f>
        <v>0</v>
      </c>
      <c r="BM479" s="8">
        <f ca="1">IF(Table2[[#This Row],[Column17]]="florida",Table2[[#This Row],[Column15]],0)</f>
        <v>0</v>
      </c>
      <c r="BN479" s="8">
        <f ca="1">IF(Table2[[#This Row],[Column17]]="valmikinagar",Table2[[#This Row],[Column15]],0)</f>
        <v>0</v>
      </c>
      <c r="BO479" s="9">
        <f ca="1">IF(Table2[[#This Row],[Column17]]="gopalganj",Table2[[#This Row],[Column15]],0)</f>
        <v>0</v>
      </c>
      <c r="BP479" s="7">
        <f ca="1">IF(Table2[[#This Row],[Column4]]="teaching",Table2[[#This Row],[Column15]],0)</f>
        <v>0</v>
      </c>
      <c r="BQ479" s="8">
        <f ca="1">IF(Table2[[#This Row],[Column4]]="health",Table2[[#This Row],[Column15]],0)</f>
        <v>0</v>
      </c>
      <c r="BR479" s="8">
        <f ca="1">IF(Table2[[#This Row],[Column4]]="agriculture",Table2[[#This Row],[Column15]],0)</f>
        <v>0</v>
      </c>
      <c r="BS479" s="8">
        <f ca="1">IF(Table2[[#This Row],[Column4]]="IT",Table2[[#This Row],[Column15]],0)</f>
        <v>70760</v>
      </c>
      <c r="BT479" s="8">
        <f ca="1">IF(Table2[[#This Row],[Column4]]="construction",Table2[[#This Row],[Column15]],0)</f>
        <v>0</v>
      </c>
      <c r="BU479" s="9">
        <f ca="1">IF(Table2[[#This Row],[Column4]]="General work",Table2[[#This Row],[Column15]],0)</f>
        <v>0</v>
      </c>
      <c r="BV479" s="19">
        <f ca="1">IF(Table2[[#This Row],[Column27]]&gt;Table2[[#This Row],[Column15]],1,0)</f>
        <v>1</v>
      </c>
      <c r="CC479" s="19">
        <f ca="1">IF(Table2[[#This Row],[Column28]]&gt;$CD$6,Table2[[#This Row],[Column2]],0)</f>
        <v>45</v>
      </c>
    </row>
    <row r="480" spans="2:81" x14ac:dyDescent="0.35">
      <c r="B480">
        <f t="shared" ca="1" si="133"/>
        <v>1</v>
      </c>
      <c r="C480" t="str">
        <f ca="1">IF(B479=1,"men","women")</f>
        <v>women</v>
      </c>
      <c r="D480">
        <f t="shared" ca="1" si="135"/>
        <v>28</v>
      </c>
      <c r="E480">
        <f t="shared" ca="1" si="136"/>
        <v>3</v>
      </c>
      <c r="F480" t="str">
        <f ca="1">VLOOKUP(E480,$K$4:$L$10,2)</f>
        <v>teaching</v>
      </c>
      <c r="G480">
        <f t="shared" ca="1" si="137"/>
        <v>4</v>
      </c>
      <c r="H480" t="str">
        <f ca="1">VLOOKUP(G480,$N$4:$O$9,2)</f>
        <v>technical</v>
      </c>
      <c r="I480">
        <f t="shared" ca="1" si="138"/>
        <v>3</v>
      </c>
      <c r="J480">
        <f t="shared" ca="1" si="134"/>
        <v>3</v>
      </c>
      <c r="Q480">
        <f t="shared" ca="1" si="139"/>
        <v>50048</v>
      </c>
      <c r="R480">
        <f t="shared" ca="1" si="140"/>
        <v>12</v>
      </c>
      <c r="S480" t="str">
        <f ca="1">VLOOKUP(R480,$Y$7:$Z$20,2)</f>
        <v>florida</v>
      </c>
      <c r="T480">
        <f t="shared" ca="1" si="144"/>
        <v>200192</v>
      </c>
      <c r="U480">
        <f t="shared" ca="1" si="141"/>
        <v>52002.111580635916</v>
      </c>
      <c r="V480">
        <f t="shared" ca="1" si="145"/>
        <v>133923.57030166904</v>
      </c>
      <c r="W480">
        <f t="shared" ca="1" si="142"/>
        <v>24088</v>
      </c>
      <c r="X480">
        <f t="shared" ca="1" si="146"/>
        <v>32183.015359334127</v>
      </c>
      <c r="AA480">
        <f t="shared" ca="1" si="147"/>
        <v>8404.4290712026086</v>
      </c>
      <c r="AB480">
        <f t="shared" ca="1" si="148"/>
        <v>342519.99937287165</v>
      </c>
      <c r="AC480">
        <f t="shared" ca="1" si="149"/>
        <v>108273.12693997004</v>
      </c>
      <c r="AD480">
        <f t="shared" ca="1" si="150"/>
        <v>234246.87243290161</v>
      </c>
      <c r="AF480" s="7">
        <f ca="1">IF(Table2[[#This Row],[Column1]]="men",1,0)</f>
        <v>0</v>
      </c>
      <c r="AG480" s="8">
        <f ca="1">IF(Table2[[#This Row],[Column1]]="women",1,0)</f>
        <v>1</v>
      </c>
      <c r="AH480" s="8"/>
      <c r="AI480" s="8"/>
      <c r="AJ480" s="9"/>
      <c r="AM480" s="7">
        <f ca="1">IF(Table2[[#This Row],[Column4]]="teaching",1,0)</f>
        <v>1</v>
      </c>
      <c r="AN480" s="8">
        <f ca="1">IF(Table2[[#This Row],[Column4]]="health",1,0)</f>
        <v>0</v>
      </c>
      <c r="AO480" s="8">
        <f ca="1">IF(Table2[[#This Row],[Column4]]="agriculture",1,0)</f>
        <v>0</v>
      </c>
      <c r="AP480" s="8">
        <f ca="1">IF(Table2[[#This Row],[Column4]]="IT",1,0)</f>
        <v>0</v>
      </c>
      <c r="AQ480" s="8">
        <f ca="1">IF(Table2[[#This Row],[Column4]]="construction",1,0)</f>
        <v>0</v>
      </c>
      <c r="AR480" s="8">
        <f ca="1">IF(Table2[[#This Row],[Column4]]="General work",1,0)</f>
        <v>0</v>
      </c>
      <c r="AS480" s="9"/>
      <c r="AU480" s="17">
        <f ca="1">Table2[[#This Row],[Column20]]/Table2[[#This Row],[Column8]]</f>
        <v>44641.190100556349</v>
      </c>
      <c r="AW480" s="19">
        <f ca="1">IF(Table2[[#This Row],[Column27]]&gt;$AX$7,1,0)</f>
        <v>1</v>
      </c>
      <c r="AY480" s="21">
        <f ca="1">Table2[[#This Row],[Column19]]/Table2[[#This Row],[Column18]]</f>
        <v>0.2597611871635026</v>
      </c>
      <c r="AZ480" s="7">
        <f t="shared" ca="1" si="143"/>
        <v>0</v>
      </c>
      <c r="BA480" s="8"/>
      <c r="BB480" s="7">
        <f ca="1">IF(Table2[[#This Row],[Column17]]="bihar",Table2[[#This Row],[Column15]],0)</f>
        <v>0</v>
      </c>
      <c r="BC480" s="8">
        <f ca="1">IF(Table2[[#This Row],[Column17]]="UP",Table2[[#This Row],[Column15]],0)</f>
        <v>0</v>
      </c>
      <c r="BD480" s="8">
        <f ca="1">IF(Table2[[#This Row],[Column17]]="maharashtra",Table2[[#This Row],[Column15]],0)</f>
        <v>0</v>
      </c>
      <c r="BE480" s="8">
        <f ca="1">IF(Table2[[#This Row],[Column17]]="telangana",Table2[[#This Row],[Column15]],0)</f>
        <v>0</v>
      </c>
      <c r="BF480" s="8">
        <f ca="1">IF(Table2[[#This Row],[Column17]]="delhi",Table2[[#This Row],[Column15]],0)</f>
        <v>0</v>
      </c>
      <c r="BG480" s="8">
        <f ca="1">IF(Table2[[#This Row],[Column17]]="goa",Table2[[#This Row],[Column15]],0)</f>
        <v>0</v>
      </c>
      <c r="BH480" s="8">
        <f ca="1">IF(Table2[[#This Row],[Column17]]="kolkata",Table2[[#This Row],[Column15]],0)</f>
        <v>0</v>
      </c>
      <c r="BI480" s="8">
        <f ca="1">IF(Table2[[#This Row],[Column17]]="patna",Table2[[#This Row],[Column15]],0)</f>
        <v>0</v>
      </c>
      <c r="BJ480" s="8">
        <f ca="1">IF(Table2[[#This Row],[Column17]]="simultala",Table2[[#This Row],[Column15]],0)</f>
        <v>0</v>
      </c>
      <c r="BK480" s="8">
        <f ca="1">IF(Table2[[#This Row],[Column17]]="panji",Table2[[#This Row],[Column15]],0)</f>
        <v>0</v>
      </c>
      <c r="BL480" s="8">
        <f ca="1">IF(Table2[[#This Row],[Column17]]="bangalore",Table2[[#This Row],[Column15]],0)</f>
        <v>0</v>
      </c>
      <c r="BM480" s="8">
        <f ca="1">IF(Table2[[#This Row],[Column17]]="florida",Table2[[#This Row],[Column15]],0)</f>
        <v>50048</v>
      </c>
      <c r="BN480" s="8">
        <f ca="1">IF(Table2[[#This Row],[Column17]]="valmikinagar",Table2[[#This Row],[Column15]],0)</f>
        <v>0</v>
      </c>
      <c r="BO480" s="9">
        <f ca="1">IF(Table2[[#This Row],[Column17]]="gopalganj",Table2[[#This Row],[Column15]],0)</f>
        <v>0</v>
      </c>
      <c r="BP480" s="7">
        <f ca="1">IF(Table2[[#This Row],[Column4]]="teaching",Table2[[#This Row],[Column15]],0)</f>
        <v>50048</v>
      </c>
      <c r="BQ480" s="8">
        <f ca="1">IF(Table2[[#This Row],[Column4]]="health",Table2[[#This Row],[Column15]],0)</f>
        <v>0</v>
      </c>
      <c r="BR480" s="8">
        <f ca="1">IF(Table2[[#This Row],[Column4]]="agriculture",Table2[[#This Row],[Column15]],0)</f>
        <v>0</v>
      </c>
      <c r="BS480" s="8">
        <f ca="1">IF(Table2[[#This Row],[Column4]]="IT",Table2[[#This Row],[Column15]],0)</f>
        <v>0</v>
      </c>
      <c r="BT480" s="8">
        <f ca="1">IF(Table2[[#This Row],[Column4]]="construction",Table2[[#This Row],[Column15]],0)</f>
        <v>0</v>
      </c>
      <c r="BU480" s="9">
        <f ca="1">IF(Table2[[#This Row],[Column4]]="General work",Table2[[#This Row],[Column15]],0)</f>
        <v>0</v>
      </c>
      <c r="BV480" s="19">
        <f ca="1">IF(Table2[[#This Row],[Column27]]&gt;Table2[[#This Row],[Column15]],1,0)</f>
        <v>1</v>
      </c>
      <c r="CC480" s="19">
        <f ca="1">IF(Table2[[#This Row],[Column28]]&gt;$CD$6,Table2[[#This Row],[Column2]],0)</f>
        <v>28</v>
      </c>
    </row>
    <row r="481" spans="2:81" x14ac:dyDescent="0.35">
      <c r="B481">
        <f t="shared" ca="1" si="133"/>
        <v>1</v>
      </c>
      <c r="C481" t="str">
        <f ca="1">IF(B480=1,"men","women")</f>
        <v>men</v>
      </c>
      <c r="D481">
        <f t="shared" ca="1" si="135"/>
        <v>33</v>
      </c>
      <c r="E481">
        <f t="shared" ca="1" si="136"/>
        <v>1</v>
      </c>
      <c r="F481" t="str">
        <f ca="1">VLOOKUP(E481,$K$4:$L$10,2)</f>
        <v xml:space="preserve">health </v>
      </c>
      <c r="G481">
        <f t="shared" ca="1" si="137"/>
        <v>4</v>
      </c>
      <c r="H481" t="str">
        <f ca="1">VLOOKUP(G481,$N$4:$O$9,2)</f>
        <v>technical</v>
      </c>
      <c r="I481">
        <f t="shared" ca="1" si="138"/>
        <v>2</v>
      </c>
      <c r="J481">
        <f t="shared" ca="1" si="134"/>
        <v>1</v>
      </c>
      <c r="Q481">
        <f t="shared" ca="1" si="139"/>
        <v>43030</v>
      </c>
      <c r="R481">
        <f t="shared" ca="1" si="140"/>
        <v>8</v>
      </c>
      <c r="S481" t="str">
        <f ca="1">VLOOKUP(R481,$Y$7:$Z$20,2)</f>
        <v>patna</v>
      </c>
      <c r="T481">
        <f t="shared" ca="1" si="144"/>
        <v>258180</v>
      </c>
      <c r="U481">
        <f t="shared" ca="1" si="141"/>
        <v>90194.278154550993</v>
      </c>
      <c r="V481">
        <f t="shared" ca="1" si="145"/>
        <v>17104.710264383961</v>
      </c>
      <c r="W481">
        <f t="shared" ca="1" si="142"/>
        <v>14520</v>
      </c>
      <c r="X481">
        <f t="shared" ca="1" si="146"/>
        <v>30217.707714610686</v>
      </c>
      <c r="AA481">
        <f t="shared" ca="1" si="147"/>
        <v>61345.714178935828</v>
      </c>
      <c r="AB481">
        <f t="shared" ca="1" si="148"/>
        <v>336630.42444331979</v>
      </c>
      <c r="AC481">
        <f t="shared" ca="1" si="149"/>
        <v>134931.98586916167</v>
      </c>
      <c r="AD481">
        <f t="shared" ca="1" si="150"/>
        <v>201698.43857415812</v>
      </c>
      <c r="AF481" s="7">
        <f ca="1">IF(Table2[[#This Row],[Column1]]="men",1,0)</f>
        <v>1</v>
      </c>
      <c r="AG481" s="8">
        <f ca="1">IF(Table2[[#This Row],[Column1]]="women",1,0)</f>
        <v>0</v>
      </c>
      <c r="AH481" s="8"/>
      <c r="AI481" s="8"/>
      <c r="AJ481" s="9"/>
      <c r="AM481" s="7">
        <f ca="1">IF(Table2[[#This Row],[Column4]]="teaching",1,0)</f>
        <v>0</v>
      </c>
      <c r="AN481" s="8">
        <f ca="1">IF(Table2[[#This Row],[Column4]]="health",1,0)</f>
        <v>0</v>
      </c>
      <c r="AO481" s="8">
        <f ca="1">IF(Table2[[#This Row],[Column4]]="agriculture",1,0)</f>
        <v>0</v>
      </c>
      <c r="AP481" s="8">
        <f ca="1">IF(Table2[[#This Row],[Column4]]="IT",1,0)</f>
        <v>0</v>
      </c>
      <c r="AQ481" s="8">
        <f ca="1">IF(Table2[[#This Row],[Column4]]="construction",1,0)</f>
        <v>0</v>
      </c>
      <c r="AR481" s="8">
        <f ca="1">IF(Table2[[#This Row],[Column4]]="General work",1,0)</f>
        <v>0</v>
      </c>
      <c r="AS481" s="9"/>
      <c r="AU481" s="17">
        <f ca="1">Table2[[#This Row],[Column20]]/Table2[[#This Row],[Column8]]</f>
        <v>17104.710264383961</v>
      </c>
      <c r="AW481" s="19">
        <f ca="1">IF(Table2[[#This Row],[Column27]]&gt;$AX$7,1,0)</f>
        <v>1</v>
      </c>
      <c r="AY481" s="21">
        <f ca="1">Table2[[#This Row],[Column19]]/Table2[[#This Row],[Column18]]</f>
        <v>0.34934649529224182</v>
      </c>
      <c r="AZ481" s="7">
        <f t="shared" ca="1" si="143"/>
        <v>0</v>
      </c>
      <c r="BA481" s="8"/>
      <c r="BB481" s="7">
        <f ca="1">IF(Table2[[#This Row],[Column17]]="bihar",Table2[[#This Row],[Column15]],0)</f>
        <v>0</v>
      </c>
      <c r="BC481" s="8">
        <f ca="1">IF(Table2[[#This Row],[Column17]]="UP",Table2[[#This Row],[Column15]],0)</f>
        <v>0</v>
      </c>
      <c r="BD481" s="8">
        <f ca="1">IF(Table2[[#This Row],[Column17]]="maharashtra",Table2[[#This Row],[Column15]],0)</f>
        <v>0</v>
      </c>
      <c r="BE481" s="8">
        <f ca="1">IF(Table2[[#This Row],[Column17]]="telangana",Table2[[#This Row],[Column15]],0)</f>
        <v>0</v>
      </c>
      <c r="BF481" s="8">
        <f ca="1">IF(Table2[[#This Row],[Column17]]="delhi",Table2[[#This Row],[Column15]],0)</f>
        <v>0</v>
      </c>
      <c r="BG481" s="8">
        <f ca="1">IF(Table2[[#This Row],[Column17]]="goa",Table2[[#This Row],[Column15]],0)</f>
        <v>0</v>
      </c>
      <c r="BH481" s="8">
        <f ca="1">IF(Table2[[#This Row],[Column17]]="kolkata",Table2[[#This Row],[Column15]],0)</f>
        <v>0</v>
      </c>
      <c r="BI481" s="8">
        <f ca="1">IF(Table2[[#This Row],[Column17]]="patna",Table2[[#This Row],[Column15]],0)</f>
        <v>43030</v>
      </c>
      <c r="BJ481" s="8">
        <f ca="1">IF(Table2[[#This Row],[Column17]]="simultala",Table2[[#This Row],[Column15]],0)</f>
        <v>0</v>
      </c>
      <c r="BK481" s="8">
        <f ca="1">IF(Table2[[#This Row],[Column17]]="panji",Table2[[#This Row],[Column15]],0)</f>
        <v>0</v>
      </c>
      <c r="BL481" s="8">
        <f ca="1">IF(Table2[[#This Row],[Column17]]="bangalore",Table2[[#This Row],[Column15]],0)</f>
        <v>0</v>
      </c>
      <c r="BM481" s="8">
        <f ca="1">IF(Table2[[#This Row],[Column17]]="florida",Table2[[#This Row],[Column15]],0)</f>
        <v>0</v>
      </c>
      <c r="BN481" s="8">
        <f ca="1">IF(Table2[[#This Row],[Column17]]="valmikinagar",Table2[[#This Row],[Column15]],0)</f>
        <v>0</v>
      </c>
      <c r="BO481" s="9">
        <f ca="1">IF(Table2[[#This Row],[Column17]]="gopalganj",Table2[[#This Row],[Column15]],0)</f>
        <v>0</v>
      </c>
      <c r="BP481" s="7">
        <f ca="1">IF(Table2[[#This Row],[Column4]]="teaching",Table2[[#This Row],[Column15]],0)</f>
        <v>0</v>
      </c>
      <c r="BQ481" s="8">
        <f ca="1">IF(Table2[[#This Row],[Column4]]="health",Table2[[#This Row],[Column15]],0)</f>
        <v>0</v>
      </c>
      <c r="BR481" s="8">
        <f ca="1">IF(Table2[[#This Row],[Column4]]="agriculture",Table2[[#This Row],[Column15]],0)</f>
        <v>0</v>
      </c>
      <c r="BS481" s="8">
        <f ca="1">IF(Table2[[#This Row],[Column4]]="IT",Table2[[#This Row],[Column15]],0)</f>
        <v>0</v>
      </c>
      <c r="BT481" s="8">
        <f ca="1">IF(Table2[[#This Row],[Column4]]="construction",Table2[[#This Row],[Column15]],0)</f>
        <v>0</v>
      </c>
      <c r="BU481" s="9">
        <f ca="1">IF(Table2[[#This Row],[Column4]]="General work",Table2[[#This Row],[Column15]],0)</f>
        <v>0</v>
      </c>
      <c r="BV481" s="19">
        <f ca="1">IF(Table2[[#This Row],[Column27]]&gt;Table2[[#This Row],[Column15]],1,0)</f>
        <v>1</v>
      </c>
      <c r="CC481" s="19">
        <f ca="1">IF(Table2[[#This Row],[Column28]]&gt;$CD$6,Table2[[#This Row],[Column2]],0)</f>
        <v>33</v>
      </c>
    </row>
    <row r="482" spans="2:81" x14ac:dyDescent="0.35">
      <c r="B482">
        <f t="shared" ca="1" si="133"/>
        <v>1</v>
      </c>
      <c r="C482" t="str">
        <f ca="1">IF(B481=1,"men","women")</f>
        <v>men</v>
      </c>
      <c r="D482">
        <f t="shared" ca="1" si="135"/>
        <v>42</v>
      </c>
      <c r="E482">
        <f t="shared" ca="1" si="136"/>
        <v>6</v>
      </c>
      <c r="F482" t="str">
        <f ca="1">VLOOKUP(E482,$K$4:$L$10,2)</f>
        <v>agriculture</v>
      </c>
      <c r="G482">
        <f t="shared" ca="1" si="137"/>
        <v>1</v>
      </c>
      <c r="H482" t="str">
        <f ca="1">VLOOKUP(G482,$N$4:$O$9,2)</f>
        <v>high school</v>
      </c>
      <c r="I482">
        <f t="shared" ca="1" si="138"/>
        <v>2</v>
      </c>
      <c r="J482">
        <f t="shared" ca="1" si="134"/>
        <v>3</v>
      </c>
      <c r="Q482">
        <f t="shared" ca="1" si="139"/>
        <v>64935</v>
      </c>
      <c r="R482">
        <f t="shared" ca="1" si="140"/>
        <v>12</v>
      </c>
      <c r="S482" t="str">
        <f ca="1">VLOOKUP(R482,$Y$7:$Z$20,2)</f>
        <v>florida</v>
      </c>
      <c r="T482">
        <f t="shared" ca="1" si="144"/>
        <v>259740</v>
      </c>
      <c r="U482">
        <f t="shared" ca="1" si="141"/>
        <v>214147.5071537013</v>
      </c>
      <c r="V482">
        <f t="shared" ca="1" si="145"/>
        <v>66887.358688154287</v>
      </c>
      <c r="W482">
        <f t="shared" ca="1" si="142"/>
        <v>25597</v>
      </c>
      <c r="X482">
        <f t="shared" ca="1" si="146"/>
        <v>30459.454785005935</v>
      </c>
      <c r="AA482">
        <f t="shared" ca="1" si="147"/>
        <v>18195.318242167687</v>
      </c>
      <c r="AB482">
        <f t="shared" ca="1" si="148"/>
        <v>344822.67693032196</v>
      </c>
      <c r="AC482">
        <f t="shared" ca="1" si="149"/>
        <v>270203.96193870722</v>
      </c>
      <c r="AD482">
        <f t="shared" ca="1" si="150"/>
        <v>74618.714991614746</v>
      </c>
      <c r="AF482" s="7">
        <f ca="1">IF(Table2[[#This Row],[Column1]]="men",1,0)</f>
        <v>1</v>
      </c>
      <c r="AG482" s="8">
        <f ca="1">IF(Table2[[#This Row],[Column1]]="women",1,0)</f>
        <v>0</v>
      </c>
      <c r="AH482" s="8"/>
      <c r="AI482" s="8"/>
      <c r="AJ482" s="9"/>
      <c r="AM482" s="7">
        <f ca="1">IF(Table2[[#This Row],[Column4]]="teaching",1,0)</f>
        <v>0</v>
      </c>
      <c r="AN482" s="8">
        <f ca="1">IF(Table2[[#This Row],[Column4]]="health",1,0)</f>
        <v>0</v>
      </c>
      <c r="AO482" s="8">
        <f ca="1">IF(Table2[[#This Row],[Column4]]="agriculture",1,0)</f>
        <v>1</v>
      </c>
      <c r="AP482" s="8">
        <f ca="1">IF(Table2[[#This Row],[Column4]]="IT",1,0)</f>
        <v>0</v>
      </c>
      <c r="AQ482" s="8">
        <f ca="1">IF(Table2[[#This Row],[Column4]]="construction",1,0)</f>
        <v>0</v>
      </c>
      <c r="AR482" s="8">
        <f ca="1">IF(Table2[[#This Row],[Column4]]="General work",1,0)</f>
        <v>0</v>
      </c>
      <c r="AS482" s="9"/>
      <c r="AU482" s="17">
        <f ca="1">Table2[[#This Row],[Column20]]/Table2[[#This Row],[Column8]]</f>
        <v>22295.786229384761</v>
      </c>
      <c r="AW482" s="19">
        <f ca="1">IF(Table2[[#This Row],[Column27]]&gt;$AX$7,1,0)</f>
        <v>1</v>
      </c>
      <c r="AY482" s="21">
        <f ca="1">Table2[[#This Row],[Column19]]/Table2[[#This Row],[Column18]]</f>
        <v>0.82446872701047702</v>
      </c>
      <c r="AZ482" s="7">
        <f t="shared" ca="1" si="143"/>
        <v>0</v>
      </c>
      <c r="BA482" s="8"/>
      <c r="BB482" s="7">
        <f ca="1">IF(Table2[[#This Row],[Column17]]="bihar",Table2[[#This Row],[Column15]],0)</f>
        <v>0</v>
      </c>
      <c r="BC482" s="8">
        <f ca="1">IF(Table2[[#This Row],[Column17]]="UP",Table2[[#This Row],[Column15]],0)</f>
        <v>0</v>
      </c>
      <c r="BD482" s="8">
        <f ca="1">IF(Table2[[#This Row],[Column17]]="maharashtra",Table2[[#This Row],[Column15]],0)</f>
        <v>0</v>
      </c>
      <c r="BE482" s="8">
        <f ca="1">IF(Table2[[#This Row],[Column17]]="telangana",Table2[[#This Row],[Column15]],0)</f>
        <v>0</v>
      </c>
      <c r="BF482" s="8">
        <f ca="1">IF(Table2[[#This Row],[Column17]]="delhi",Table2[[#This Row],[Column15]],0)</f>
        <v>0</v>
      </c>
      <c r="BG482" s="8">
        <f ca="1">IF(Table2[[#This Row],[Column17]]="goa",Table2[[#This Row],[Column15]],0)</f>
        <v>0</v>
      </c>
      <c r="BH482" s="8">
        <f ca="1">IF(Table2[[#This Row],[Column17]]="kolkata",Table2[[#This Row],[Column15]],0)</f>
        <v>0</v>
      </c>
      <c r="BI482" s="8">
        <f ca="1">IF(Table2[[#This Row],[Column17]]="patna",Table2[[#This Row],[Column15]],0)</f>
        <v>0</v>
      </c>
      <c r="BJ482" s="8">
        <f ca="1">IF(Table2[[#This Row],[Column17]]="simultala",Table2[[#This Row],[Column15]],0)</f>
        <v>0</v>
      </c>
      <c r="BK482" s="8">
        <f ca="1">IF(Table2[[#This Row],[Column17]]="panji",Table2[[#This Row],[Column15]],0)</f>
        <v>0</v>
      </c>
      <c r="BL482" s="8">
        <f ca="1">IF(Table2[[#This Row],[Column17]]="bangalore",Table2[[#This Row],[Column15]],0)</f>
        <v>0</v>
      </c>
      <c r="BM482" s="8">
        <f ca="1">IF(Table2[[#This Row],[Column17]]="florida",Table2[[#This Row],[Column15]],0)</f>
        <v>64935</v>
      </c>
      <c r="BN482" s="8">
        <f ca="1">IF(Table2[[#This Row],[Column17]]="valmikinagar",Table2[[#This Row],[Column15]],0)</f>
        <v>0</v>
      </c>
      <c r="BO482" s="9">
        <f ca="1">IF(Table2[[#This Row],[Column17]]="gopalganj",Table2[[#This Row],[Column15]],0)</f>
        <v>0</v>
      </c>
      <c r="BP482" s="7">
        <f ca="1">IF(Table2[[#This Row],[Column4]]="teaching",Table2[[#This Row],[Column15]],0)</f>
        <v>0</v>
      </c>
      <c r="BQ482" s="8">
        <f ca="1">IF(Table2[[#This Row],[Column4]]="health",Table2[[#This Row],[Column15]],0)</f>
        <v>0</v>
      </c>
      <c r="BR482" s="8">
        <f ca="1">IF(Table2[[#This Row],[Column4]]="agriculture",Table2[[#This Row],[Column15]],0)</f>
        <v>64935</v>
      </c>
      <c r="BS482" s="8">
        <f ca="1">IF(Table2[[#This Row],[Column4]]="IT",Table2[[#This Row],[Column15]],0)</f>
        <v>0</v>
      </c>
      <c r="BT482" s="8">
        <f ca="1">IF(Table2[[#This Row],[Column4]]="construction",Table2[[#This Row],[Column15]],0)</f>
        <v>0</v>
      </c>
      <c r="BU482" s="9">
        <f ca="1">IF(Table2[[#This Row],[Column4]]="General work",Table2[[#This Row],[Column15]],0)</f>
        <v>0</v>
      </c>
      <c r="BV482" s="19">
        <f ca="1">IF(Table2[[#This Row],[Column27]]&gt;Table2[[#This Row],[Column15]],1,0)</f>
        <v>1</v>
      </c>
      <c r="CC482" s="19">
        <f ca="1">IF(Table2[[#This Row],[Column28]]&gt;$CD$6,Table2[[#This Row],[Column2]],0)</f>
        <v>42</v>
      </c>
    </row>
    <row r="483" spans="2:81" x14ac:dyDescent="0.35">
      <c r="B483">
        <f t="shared" ca="1" si="133"/>
        <v>1</v>
      </c>
      <c r="C483" t="str">
        <f ca="1">IF(B482=1,"men","women")</f>
        <v>men</v>
      </c>
      <c r="D483">
        <f t="shared" ca="1" si="135"/>
        <v>27</v>
      </c>
      <c r="E483">
        <f t="shared" ca="1" si="136"/>
        <v>4</v>
      </c>
      <c r="F483" t="str">
        <f ca="1">VLOOKUP(E483,$K$4:$L$10,2)</f>
        <v>IT</v>
      </c>
      <c r="G483">
        <f t="shared" ca="1" si="137"/>
        <v>4</v>
      </c>
      <c r="H483" t="str">
        <f ca="1">VLOOKUP(G483,$N$4:$O$9,2)</f>
        <v>technical</v>
      </c>
      <c r="I483">
        <f t="shared" ca="1" si="138"/>
        <v>3</v>
      </c>
      <c r="J483">
        <f t="shared" ca="1" si="134"/>
        <v>3</v>
      </c>
      <c r="Q483">
        <f t="shared" ca="1" si="139"/>
        <v>56647</v>
      </c>
      <c r="R483">
        <f t="shared" ca="1" si="140"/>
        <v>8</v>
      </c>
      <c r="S483" t="str">
        <f ca="1">VLOOKUP(R483,$Y$7:$Z$20,2)</f>
        <v>patna</v>
      </c>
      <c r="T483">
        <f t="shared" ca="1" si="144"/>
        <v>339882</v>
      </c>
      <c r="U483">
        <f t="shared" ca="1" si="141"/>
        <v>82430.024515555153</v>
      </c>
      <c r="V483">
        <f t="shared" ca="1" si="145"/>
        <v>167968.57351137087</v>
      </c>
      <c r="W483">
        <f t="shared" ca="1" si="142"/>
        <v>145991</v>
      </c>
      <c r="X483">
        <f t="shared" ca="1" si="146"/>
        <v>14068.960035755881</v>
      </c>
      <c r="AA483">
        <f t="shared" ca="1" si="147"/>
        <v>64654.08523924055</v>
      </c>
      <c r="AB483">
        <f t="shared" ca="1" si="148"/>
        <v>572504.65875061136</v>
      </c>
      <c r="AC483">
        <f t="shared" ca="1" si="149"/>
        <v>242489.98455131103</v>
      </c>
      <c r="AD483">
        <f t="shared" ca="1" si="150"/>
        <v>330014.67419930035</v>
      </c>
      <c r="AF483" s="7">
        <f ca="1">IF(Table2[[#This Row],[Column1]]="men",1,0)</f>
        <v>1</v>
      </c>
      <c r="AG483" s="8">
        <f ca="1">IF(Table2[[#This Row],[Column1]]="women",1,0)</f>
        <v>0</v>
      </c>
      <c r="AH483" s="8"/>
      <c r="AI483" s="8"/>
      <c r="AJ483" s="9"/>
      <c r="AM483" s="7">
        <f ca="1">IF(Table2[[#This Row],[Column4]]="teaching",1,0)</f>
        <v>0</v>
      </c>
      <c r="AN483" s="8">
        <f ca="1">IF(Table2[[#This Row],[Column4]]="health",1,0)</f>
        <v>0</v>
      </c>
      <c r="AO483" s="8">
        <f ca="1">IF(Table2[[#This Row],[Column4]]="agriculture",1,0)</f>
        <v>0</v>
      </c>
      <c r="AP483" s="8">
        <f ca="1">IF(Table2[[#This Row],[Column4]]="IT",1,0)</f>
        <v>1</v>
      </c>
      <c r="AQ483" s="8">
        <f ca="1">IF(Table2[[#This Row],[Column4]]="construction",1,0)</f>
        <v>0</v>
      </c>
      <c r="AR483" s="8">
        <f ca="1">IF(Table2[[#This Row],[Column4]]="General work",1,0)</f>
        <v>0</v>
      </c>
      <c r="AS483" s="9"/>
      <c r="AU483" s="17">
        <f ca="1">Table2[[#This Row],[Column20]]/Table2[[#This Row],[Column8]]</f>
        <v>55989.524503790286</v>
      </c>
      <c r="AW483" s="19">
        <f ca="1">IF(Table2[[#This Row],[Column27]]&gt;$AX$7,1,0)</f>
        <v>1</v>
      </c>
      <c r="AY483" s="21">
        <f ca="1">Table2[[#This Row],[Column19]]/Table2[[#This Row],[Column18]]</f>
        <v>0.2425254191618125</v>
      </c>
      <c r="AZ483" s="7">
        <f t="shared" ca="1" si="143"/>
        <v>0</v>
      </c>
      <c r="BA483" s="8"/>
      <c r="BB483" s="7">
        <f ca="1">IF(Table2[[#This Row],[Column17]]="bihar",Table2[[#This Row],[Column15]],0)</f>
        <v>0</v>
      </c>
      <c r="BC483" s="8">
        <f ca="1">IF(Table2[[#This Row],[Column17]]="UP",Table2[[#This Row],[Column15]],0)</f>
        <v>0</v>
      </c>
      <c r="BD483" s="8">
        <f ca="1">IF(Table2[[#This Row],[Column17]]="maharashtra",Table2[[#This Row],[Column15]],0)</f>
        <v>0</v>
      </c>
      <c r="BE483" s="8">
        <f ca="1">IF(Table2[[#This Row],[Column17]]="telangana",Table2[[#This Row],[Column15]],0)</f>
        <v>0</v>
      </c>
      <c r="BF483" s="8">
        <f ca="1">IF(Table2[[#This Row],[Column17]]="delhi",Table2[[#This Row],[Column15]],0)</f>
        <v>0</v>
      </c>
      <c r="BG483" s="8">
        <f ca="1">IF(Table2[[#This Row],[Column17]]="goa",Table2[[#This Row],[Column15]],0)</f>
        <v>0</v>
      </c>
      <c r="BH483" s="8">
        <f ca="1">IF(Table2[[#This Row],[Column17]]="kolkata",Table2[[#This Row],[Column15]],0)</f>
        <v>0</v>
      </c>
      <c r="BI483" s="8">
        <f ca="1">IF(Table2[[#This Row],[Column17]]="patna",Table2[[#This Row],[Column15]],0)</f>
        <v>56647</v>
      </c>
      <c r="BJ483" s="8">
        <f ca="1">IF(Table2[[#This Row],[Column17]]="simultala",Table2[[#This Row],[Column15]],0)</f>
        <v>0</v>
      </c>
      <c r="BK483" s="8">
        <f ca="1">IF(Table2[[#This Row],[Column17]]="panji",Table2[[#This Row],[Column15]],0)</f>
        <v>0</v>
      </c>
      <c r="BL483" s="8">
        <f ca="1">IF(Table2[[#This Row],[Column17]]="bangalore",Table2[[#This Row],[Column15]],0)</f>
        <v>0</v>
      </c>
      <c r="BM483" s="8">
        <f ca="1">IF(Table2[[#This Row],[Column17]]="florida",Table2[[#This Row],[Column15]],0)</f>
        <v>0</v>
      </c>
      <c r="BN483" s="8">
        <f ca="1">IF(Table2[[#This Row],[Column17]]="valmikinagar",Table2[[#This Row],[Column15]],0)</f>
        <v>0</v>
      </c>
      <c r="BO483" s="9">
        <f ca="1">IF(Table2[[#This Row],[Column17]]="gopalganj",Table2[[#This Row],[Column15]],0)</f>
        <v>0</v>
      </c>
      <c r="BP483" s="7">
        <f ca="1">IF(Table2[[#This Row],[Column4]]="teaching",Table2[[#This Row],[Column15]],0)</f>
        <v>0</v>
      </c>
      <c r="BQ483" s="8">
        <f ca="1">IF(Table2[[#This Row],[Column4]]="health",Table2[[#This Row],[Column15]],0)</f>
        <v>0</v>
      </c>
      <c r="BR483" s="8">
        <f ca="1">IF(Table2[[#This Row],[Column4]]="agriculture",Table2[[#This Row],[Column15]],0)</f>
        <v>0</v>
      </c>
      <c r="BS483" s="8">
        <f ca="1">IF(Table2[[#This Row],[Column4]]="IT",Table2[[#This Row],[Column15]],0)</f>
        <v>56647</v>
      </c>
      <c r="BT483" s="8">
        <f ca="1">IF(Table2[[#This Row],[Column4]]="construction",Table2[[#This Row],[Column15]],0)</f>
        <v>0</v>
      </c>
      <c r="BU483" s="9">
        <f ca="1">IF(Table2[[#This Row],[Column4]]="General work",Table2[[#This Row],[Column15]],0)</f>
        <v>0</v>
      </c>
      <c r="BV483" s="19">
        <f ca="1">IF(Table2[[#This Row],[Column27]]&gt;Table2[[#This Row],[Column15]],1,0)</f>
        <v>1</v>
      </c>
      <c r="CC483" s="19">
        <f ca="1">IF(Table2[[#This Row],[Column28]]&gt;$CD$6,Table2[[#This Row],[Column2]],0)</f>
        <v>27</v>
      </c>
    </row>
    <row r="484" spans="2:81" x14ac:dyDescent="0.35">
      <c r="B484">
        <f t="shared" ca="1" si="133"/>
        <v>1</v>
      </c>
      <c r="C484" t="str">
        <f ca="1">IF(B483=1,"men","women")</f>
        <v>men</v>
      </c>
      <c r="D484">
        <f t="shared" ca="1" si="135"/>
        <v>32</v>
      </c>
      <c r="E484">
        <f t="shared" ca="1" si="136"/>
        <v>1</v>
      </c>
      <c r="F484" t="str">
        <f ca="1">VLOOKUP(E484,$K$4:$L$10,2)</f>
        <v xml:space="preserve">health </v>
      </c>
      <c r="G484">
        <f t="shared" ca="1" si="137"/>
        <v>1</v>
      </c>
      <c r="H484" t="str">
        <f ca="1">VLOOKUP(G484,$N$4:$O$9,2)</f>
        <v>high school</v>
      </c>
      <c r="I484">
        <f t="shared" ca="1" si="138"/>
        <v>2</v>
      </c>
      <c r="J484">
        <f t="shared" ca="1" si="134"/>
        <v>2</v>
      </c>
      <c r="Q484">
        <f t="shared" ca="1" si="139"/>
        <v>88697</v>
      </c>
      <c r="R484">
        <f t="shared" ca="1" si="140"/>
        <v>7</v>
      </c>
      <c r="S484" t="str">
        <f ca="1">VLOOKUP(R484,$Y$7:$Z$20,2)</f>
        <v>kolkata</v>
      </c>
      <c r="T484">
        <f t="shared" ca="1" si="144"/>
        <v>354788</v>
      </c>
      <c r="U484">
        <f t="shared" ca="1" si="141"/>
        <v>219546.83845492839</v>
      </c>
      <c r="V484">
        <f t="shared" ca="1" si="145"/>
        <v>97906.145454047481</v>
      </c>
      <c r="W484">
        <f t="shared" ca="1" si="142"/>
        <v>31618</v>
      </c>
      <c r="X484">
        <f t="shared" ca="1" si="146"/>
        <v>17591.074617623985</v>
      </c>
      <c r="AA484">
        <f t="shared" ca="1" si="147"/>
        <v>88186.898086325149</v>
      </c>
      <c r="AB484">
        <f t="shared" ca="1" si="148"/>
        <v>540881.04354037263</v>
      </c>
      <c r="AC484">
        <f t="shared" ca="1" si="149"/>
        <v>268755.91307255236</v>
      </c>
      <c r="AD484">
        <f t="shared" ca="1" si="150"/>
        <v>272125.13046782027</v>
      </c>
      <c r="AF484" s="7">
        <f ca="1">IF(Table2[[#This Row],[Column1]]="men",1,0)</f>
        <v>1</v>
      </c>
      <c r="AG484" s="8">
        <f ca="1">IF(Table2[[#This Row],[Column1]]="women",1,0)</f>
        <v>0</v>
      </c>
      <c r="AH484" s="8"/>
      <c r="AI484" s="8"/>
      <c r="AJ484" s="9"/>
      <c r="AM484" s="7">
        <f ca="1">IF(Table2[[#This Row],[Column4]]="teaching",1,0)</f>
        <v>0</v>
      </c>
      <c r="AN484" s="8">
        <f ca="1">IF(Table2[[#This Row],[Column4]]="health",1,0)</f>
        <v>0</v>
      </c>
      <c r="AO484" s="8">
        <f ca="1">IF(Table2[[#This Row],[Column4]]="agriculture",1,0)</f>
        <v>0</v>
      </c>
      <c r="AP484" s="8">
        <f ca="1">IF(Table2[[#This Row],[Column4]]="IT",1,0)</f>
        <v>0</v>
      </c>
      <c r="AQ484" s="8">
        <f ca="1">IF(Table2[[#This Row],[Column4]]="construction",1,0)</f>
        <v>0</v>
      </c>
      <c r="AR484" s="8">
        <f ca="1">IF(Table2[[#This Row],[Column4]]="General work",1,0)</f>
        <v>0</v>
      </c>
      <c r="AS484" s="9"/>
      <c r="AU484" s="17">
        <f ca="1">Table2[[#This Row],[Column20]]/Table2[[#This Row],[Column8]]</f>
        <v>48953.07272702374</v>
      </c>
      <c r="AW484" s="19">
        <f ca="1">IF(Table2[[#This Row],[Column27]]&gt;$AX$7,1,0)</f>
        <v>1</v>
      </c>
      <c r="AY484" s="21">
        <f ca="1">Table2[[#This Row],[Column19]]/Table2[[#This Row],[Column18]]</f>
        <v>0.61881134213932942</v>
      </c>
      <c r="AZ484" s="7">
        <f t="shared" ca="1" si="143"/>
        <v>0</v>
      </c>
      <c r="BA484" s="8"/>
      <c r="BB484" s="7">
        <f ca="1">IF(Table2[[#This Row],[Column17]]="bihar",Table2[[#This Row],[Column15]],0)</f>
        <v>0</v>
      </c>
      <c r="BC484" s="8">
        <f ca="1">IF(Table2[[#This Row],[Column17]]="UP",Table2[[#This Row],[Column15]],0)</f>
        <v>0</v>
      </c>
      <c r="BD484" s="8">
        <f ca="1">IF(Table2[[#This Row],[Column17]]="maharashtra",Table2[[#This Row],[Column15]],0)</f>
        <v>0</v>
      </c>
      <c r="BE484" s="8">
        <f ca="1">IF(Table2[[#This Row],[Column17]]="telangana",Table2[[#This Row],[Column15]],0)</f>
        <v>0</v>
      </c>
      <c r="BF484" s="8">
        <f ca="1">IF(Table2[[#This Row],[Column17]]="delhi",Table2[[#This Row],[Column15]],0)</f>
        <v>0</v>
      </c>
      <c r="BG484" s="8">
        <f ca="1">IF(Table2[[#This Row],[Column17]]="goa",Table2[[#This Row],[Column15]],0)</f>
        <v>0</v>
      </c>
      <c r="BH484" s="8">
        <f ca="1">IF(Table2[[#This Row],[Column17]]="kolkata",Table2[[#This Row],[Column15]],0)</f>
        <v>88697</v>
      </c>
      <c r="BI484" s="8">
        <f ca="1">IF(Table2[[#This Row],[Column17]]="patna",Table2[[#This Row],[Column15]],0)</f>
        <v>0</v>
      </c>
      <c r="BJ484" s="8">
        <f ca="1">IF(Table2[[#This Row],[Column17]]="simultala",Table2[[#This Row],[Column15]],0)</f>
        <v>0</v>
      </c>
      <c r="BK484" s="8">
        <f ca="1">IF(Table2[[#This Row],[Column17]]="panji",Table2[[#This Row],[Column15]],0)</f>
        <v>0</v>
      </c>
      <c r="BL484" s="8">
        <f ca="1">IF(Table2[[#This Row],[Column17]]="bangalore",Table2[[#This Row],[Column15]],0)</f>
        <v>0</v>
      </c>
      <c r="BM484" s="8">
        <f ca="1">IF(Table2[[#This Row],[Column17]]="florida",Table2[[#This Row],[Column15]],0)</f>
        <v>0</v>
      </c>
      <c r="BN484" s="8">
        <f ca="1">IF(Table2[[#This Row],[Column17]]="valmikinagar",Table2[[#This Row],[Column15]],0)</f>
        <v>0</v>
      </c>
      <c r="BO484" s="9">
        <f ca="1">IF(Table2[[#This Row],[Column17]]="gopalganj",Table2[[#This Row],[Column15]],0)</f>
        <v>0</v>
      </c>
      <c r="BP484" s="7">
        <f ca="1">IF(Table2[[#This Row],[Column4]]="teaching",Table2[[#This Row],[Column15]],0)</f>
        <v>0</v>
      </c>
      <c r="BQ484" s="8">
        <f ca="1">IF(Table2[[#This Row],[Column4]]="health",Table2[[#This Row],[Column15]],0)</f>
        <v>0</v>
      </c>
      <c r="BR484" s="8">
        <f ca="1">IF(Table2[[#This Row],[Column4]]="agriculture",Table2[[#This Row],[Column15]],0)</f>
        <v>0</v>
      </c>
      <c r="BS484" s="8">
        <f ca="1">IF(Table2[[#This Row],[Column4]]="IT",Table2[[#This Row],[Column15]],0)</f>
        <v>0</v>
      </c>
      <c r="BT484" s="8">
        <f ca="1">IF(Table2[[#This Row],[Column4]]="construction",Table2[[#This Row],[Column15]],0)</f>
        <v>0</v>
      </c>
      <c r="BU484" s="9">
        <f ca="1">IF(Table2[[#This Row],[Column4]]="General work",Table2[[#This Row],[Column15]],0)</f>
        <v>0</v>
      </c>
      <c r="BV484" s="19">
        <f ca="1">IF(Table2[[#This Row],[Column27]]&gt;Table2[[#This Row],[Column15]],1,0)</f>
        <v>1</v>
      </c>
      <c r="CC484" s="19">
        <f ca="1">IF(Table2[[#This Row],[Column28]]&gt;$CD$6,Table2[[#This Row],[Column2]],0)</f>
        <v>32</v>
      </c>
    </row>
    <row r="485" spans="2:81" x14ac:dyDescent="0.35">
      <c r="B485">
        <f t="shared" ca="1" si="133"/>
        <v>2</v>
      </c>
      <c r="C485" t="str">
        <f ca="1">IF(B484=1,"men","women")</f>
        <v>men</v>
      </c>
      <c r="D485">
        <f t="shared" ca="1" si="135"/>
        <v>34</v>
      </c>
      <c r="E485">
        <f t="shared" ca="1" si="136"/>
        <v>2</v>
      </c>
      <c r="F485" t="str">
        <f ca="1">VLOOKUP(E485,$K$4:$L$10,2)</f>
        <v>construction</v>
      </c>
      <c r="G485">
        <f t="shared" ca="1" si="137"/>
        <v>2</v>
      </c>
      <c r="H485" t="str">
        <f ca="1">VLOOKUP(G485,$N$4:$O$9,2)</f>
        <v>college</v>
      </c>
      <c r="I485">
        <f t="shared" ca="1" si="138"/>
        <v>4</v>
      </c>
      <c r="J485">
        <f t="shared" ca="1" si="134"/>
        <v>2</v>
      </c>
      <c r="Q485">
        <f t="shared" ca="1" si="139"/>
        <v>64116</v>
      </c>
      <c r="R485">
        <f t="shared" ca="1" si="140"/>
        <v>5</v>
      </c>
      <c r="S485" t="str">
        <f ca="1">VLOOKUP(R485,$Y$7:$Z$20,2)</f>
        <v>delhi</v>
      </c>
      <c r="T485">
        <f t="shared" ca="1" si="144"/>
        <v>384696</v>
      </c>
      <c r="U485">
        <f t="shared" ca="1" si="141"/>
        <v>348540.6845290449</v>
      </c>
      <c r="V485">
        <f t="shared" ca="1" si="145"/>
        <v>121891.5325653646</v>
      </c>
      <c r="W485">
        <f t="shared" ca="1" si="142"/>
        <v>93711</v>
      </c>
      <c r="X485">
        <f t="shared" ca="1" si="146"/>
        <v>32111.867179205699</v>
      </c>
      <c r="AA485">
        <f t="shared" ca="1" si="147"/>
        <v>31319.123287629052</v>
      </c>
      <c r="AB485">
        <f t="shared" ca="1" si="148"/>
        <v>537906.65585299372</v>
      </c>
      <c r="AC485">
        <f t="shared" ca="1" si="149"/>
        <v>474363.5517082506</v>
      </c>
      <c r="AD485">
        <f t="shared" ca="1" si="150"/>
        <v>63543.10414474312</v>
      </c>
      <c r="AF485" s="7">
        <f ca="1">IF(Table2[[#This Row],[Column1]]="men",1,0)</f>
        <v>1</v>
      </c>
      <c r="AG485" s="8">
        <f ca="1">IF(Table2[[#This Row],[Column1]]="women",1,0)</f>
        <v>0</v>
      </c>
      <c r="AH485" s="8"/>
      <c r="AI485" s="8"/>
      <c r="AJ485" s="9"/>
      <c r="AM485" s="7">
        <f ca="1">IF(Table2[[#This Row],[Column4]]="teaching",1,0)</f>
        <v>0</v>
      </c>
      <c r="AN485" s="8">
        <f ca="1">IF(Table2[[#This Row],[Column4]]="health",1,0)</f>
        <v>0</v>
      </c>
      <c r="AO485" s="8">
        <f ca="1">IF(Table2[[#This Row],[Column4]]="agriculture",1,0)</f>
        <v>0</v>
      </c>
      <c r="AP485" s="8">
        <f ca="1">IF(Table2[[#This Row],[Column4]]="IT",1,0)</f>
        <v>0</v>
      </c>
      <c r="AQ485" s="8">
        <f ca="1">IF(Table2[[#This Row],[Column4]]="construction",1,0)</f>
        <v>1</v>
      </c>
      <c r="AR485" s="8">
        <f ca="1">IF(Table2[[#This Row],[Column4]]="General work",1,0)</f>
        <v>0</v>
      </c>
      <c r="AS485" s="9"/>
      <c r="AU485" s="17">
        <f ca="1">Table2[[#This Row],[Column20]]/Table2[[#This Row],[Column8]]</f>
        <v>60945.7662826823</v>
      </c>
      <c r="AW485" s="19">
        <f ca="1">IF(Table2[[#This Row],[Column27]]&gt;$AX$7,1,0)</f>
        <v>1</v>
      </c>
      <c r="AY485" s="21">
        <f ca="1">Table2[[#This Row],[Column19]]/Table2[[#This Row],[Column18]]</f>
        <v>0.90601587884731039</v>
      </c>
      <c r="AZ485" s="7">
        <f t="shared" ca="1" si="143"/>
        <v>0</v>
      </c>
      <c r="BA485" s="8"/>
      <c r="BB485" s="7">
        <f ca="1">IF(Table2[[#This Row],[Column17]]="bihar",Table2[[#This Row],[Column15]],0)</f>
        <v>0</v>
      </c>
      <c r="BC485" s="8">
        <f ca="1">IF(Table2[[#This Row],[Column17]]="UP",Table2[[#This Row],[Column15]],0)</f>
        <v>0</v>
      </c>
      <c r="BD485" s="8">
        <f ca="1">IF(Table2[[#This Row],[Column17]]="maharashtra",Table2[[#This Row],[Column15]],0)</f>
        <v>0</v>
      </c>
      <c r="BE485" s="8">
        <f ca="1">IF(Table2[[#This Row],[Column17]]="telangana",Table2[[#This Row],[Column15]],0)</f>
        <v>0</v>
      </c>
      <c r="BF485" s="8">
        <f ca="1">IF(Table2[[#This Row],[Column17]]="delhi",Table2[[#This Row],[Column15]],0)</f>
        <v>64116</v>
      </c>
      <c r="BG485" s="8">
        <f ca="1">IF(Table2[[#This Row],[Column17]]="goa",Table2[[#This Row],[Column15]],0)</f>
        <v>0</v>
      </c>
      <c r="BH485" s="8">
        <f ca="1">IF(Table2[[#This Row],[Column17]]="kolkata",Table2[[#This Row],[Column15]],0)</f>
        <v>0</v>
      </c>
      <c r="BI485" s="8">
        <f ca="1">IF(Table2[[#This Row],[Column17]]="patna",Table2[[#This Row],[Column15]],0)</f>
        <v>0</v>
      </c>
      <c r="BJ485" s="8">
        <f ca="1">IF(Table2[[#This Row],[Column17]]="simultala",Table2[[#This Row],[Column15]],0)</f>
        <v>0</v>
      </c>
      <c r="BK485" s="8">
        <f ca="1">IF(Table2[[#This Row],[Column17]]="panji",Table2[[#This Row],[Column15]],0)</f>
        <v>0</v>
      </c>
      <c r="BL485" s="8">
        <f ca="1">IF(Table2[[#This Row],[Column17]]="bangalore",Table2[[#This Row],[Column15]],0)</f>
        <v>0</v>
      </c>
      <c r="BM485" s="8">
        <f ca="1">IF(Table2[[#This Row],[Column17]]="florida",Table2[[#This Row],[Column15]],0)</f>
        <v>0</v>
      </c>
      <c r="BN485" s="8">
        <f ca="1">IF(Table2[[#This Row],[Column17]]="valmikinagar",Table2[[#This Row],[Column15]],0)</f>
        <v>0</v>
      </c>
      <c r="BO485" s="9">
        <f ca="1">IF(Table2[[#This Row],[Column17]]="gopalganj",Table2[[#This Row],[Column15]],0)</f>
        <v>0</v>
      </c>
      <c r="BP485" s="7">
        <f ca="1">IF(Table2[[#This Row],[Column4]]="teaching",Table2[[#This Row],[Column15]],0)</f>
        <v>0</v>
      </c>
      <c r="BQ485" s="8">
        <f ca="1">IF(Table2[[#This Row],[Column4]]="health",Table2[[#This Row],[Column15]],0)</f>
        <v>0</v>
      </c>
      <c r="BR485" s="8">
        <f ca="1">IF(Table2[[#This Row],[Column4]]="agriculture",Table2[[#This Row],[Column15]],0)</f>
        <v>0</v>
      </c>
      <c r="BS485" s="8">
        <f ca="1">IF(Table2[[#This Row],[Column4]]="IT",Table2[[#This Row],[Column15]],0)</f>
        <v>0</v>
      </c>
      <c r="BT485" s="8">
        <f ca="1">IF(Table2[[#This Row],[Column4]]="construction",Table2[[#This Row],[Column15]],0)</f>
        <v>64116</v>
      </c>
      <c r="BU485" s="9">
        <f ca="1">IF(Table2[[#This Row],[Column4]]="General work",Table2[[#This Row],[Column15]],0)</f>
        <v>0</v>
      </c>
      <c r="BV485" s="19">
        <f ca="1">IF(Table2[[#This Row],[Column27]]&gt;Table2[[#This Row],[Column15]],1,0)</f>
        <v>1</v>
      </c>
      <c r="CC485" s="19">
        <f ca="1">IF(Table2[[#This Row],[Column28]]&gt;$CD$6,Table2[[#This Row],[Column2]],0)</f>
        <v>34</v>
      </c>
    </row>
    <row r="486" spans="2:81" x14ac:dyDescent="0.35">
      <c r="B486">
        <f t="shared" ca="1" si="133"/>
        <v>2</v>
      </c>
      <c r="C486" t="str">
        <f ca="1">IF(B485=1,"men","women")</f>
        <v>women</v>
      </c>
      <c r="D486">
        <f t="shared" ca="1" si="135"/>
        <v>39</v>
      </c>
      <c r="E486">
        <f t="shared" ca="1" si="136"/>
        <v>2</v>
      </c>
      <c r="F486" t="str">
        <f ca="1">VLOOKUP(E486,$K$4:$L$10,2)</f>
        <v>construction</v>
      </c>
      <c r="G486">
        <f t="shared" ca="1" si="137"/>
        <v>3</v>
      </c>
      <c r="H486" t="str">
        <f ca="1">VLOOKUP(G486,$N$4:$O$9,2)</f>
        <v>university</v>
      </c>
      <c r="I486">
        <f t="shared" ca="1" si="138"/>
        <v>3</v>
      </c>
      <c r="J486">
        <f t="shared" ca="1" si="134"/>
        <v>2</v>
      </c>
      <c r="Q486">
        <f t="shared" ca="1" si="139"/>
        <v>31374</v>
      </c>
      <c r="R486">
        <f t="shared" ca="1" si="140"/>
        <v>13</v>
      </c>
      <c r="S486" t="str">
        <f ca="1">VLOOKUP(R486,$Y$7:$Z$20,2)</f>
        <v>valmikinagar</v>
      </c>
      <c r="T486">
        <f t="shared" ca="1" si="144"/>
        <v>156870</v>
      </c>
      <c r="U486">
        <f t="shared" ca="1" si="141"/>
        <v>54513.642989363041</v>
      </c>
      <c r="V486">
        <f t="shared" ca="1" si="145"/>
        <v>33508.7452936345</v>
      </c>
      <c r="W486">
        <f t="shared" ca="1" si="142"/>
        <v>1622</v>
      </c>
      <c r="X486">
        <f t="shared" ca="1" si="146"/>
        <v>55763.962002614193</v>
      </c>
      <c r="AA486">
        <f t="shared" ca="1" si="147"/>
        <v>12195.118188071672</v>
      </c>
      <c r="AB486">
        <f t="shared" ca="1" si="148"/>
        <v>202573.86348170618</v>
      </c>
      <c r="AC486">
        <f t="shared" ca="1" si="149"/>
        <v>111899.60499197723</v>
      </c>
      <c r="AD486">
        <f t="shared" ca="1" si="150"/>
        <v>90674.258489728949</v>
      </c>
      <c r="AF486" s="7">
        <f ca="1">IF(Table2[[#This Row],[Column1]]="men",1,0)</f>
        <v>0</v>
      </c>
      <c r="AG486" s="8">
        <f ca="1">IF(Table2[[#This Row],[Column1]]="women",1,0)</f>
        <v>1</v>
      </c>
      <c r="AH486" s="8"/>
      <c r="AI486" s="8"/>
      <c r="AJ486" s="9"/>
      <c r="AM486" s="7">
        <f ca="1">IF(Table2[[#This Row],[Column4]]="teaching",1,0)</f>
        <v>0</v>
      </c>
      <c r="AN486" s="8">
        <f ca="1">IF(Table2[[#This Row],[Column4]]="health",1,0)</f>
        <v>0</v>
      </c>
      <c r="AO486" s="8">
        <f ca="1">IF(Table2[[#This Row],[Column4]]="agriculture",1,0)</f>
        <v>0</v>
      </c>
      <c r="AP486" s="8">
        <f ca="1">IF(Table2[[#This Row],[Column4]]="IT",1,0)</f>
        <v>0</v>
      </c>
      <c r="AQ486" s="8">
        <f ca="1">IF(Table2[[#This Row],[Column4]]="construction",1,0)</f>
        <v>1</v>
      </c>
      <c r="AR486" s="8">
        <f ca="1">IF(Table2[[#This Row],[Column4]]="General work",1,0)</f>
        <v>0</v>
      </c>
      <c r="AS486" s="9"/>
      <c r="AU486" s="17">
        <f ca="1">Table2[[#This Row],[Column20]]/Table2[[#This Row],[Column8]]</f>
        <v>16754.37264681725</v>
      </c>
      <c r="AW486" s="19">
        <f ca="1">IF(Table2[[#This Row],[Column27]]&gt;$AX$7,1,0)</f>
        <v>1</v>
      </c>
      <c r="AY486" s="21">
        <f ca="1">Table2[[#This Row],[Column19]]/Table2[[#This Row],[Column18]]</f>
        <v>0.34750840179360643</v>
      </c>
      <c r="AZ486" s="7">
        <f t="shared" ca="1" si="143"/>
        <v>0</v>
      </c>
      <c r="BA486" s="8"/>
      <c r="BB486" s="7">
        <f ca="1">IF(Table2[[#This Row],[Column17]]="bihar",Table2[[#This Row],[Column15]],0)</f>
        <v>0</v>
      </c>
      <c r="BC486" s="8">
        <f ca="1">IF(Table2[[#This Row],[Column17]]="UP",Table2[[#This Row],[Column15]],0)</f>
        <v>0</v>
      </c>
      <c r="BD486" s="8">
        <f ca="1">IF(Table2[[#This Row],[Column17]]="maharashtra",Table2[[#This Row],[Column15]],0)</f>
        <v>0</v>
      </c>
      <c r="BE486" s="8">
        <f ca="1">IF(Table2[[#This Row],[Column17]]="telangana",Table2[[#This Row],[Column15]],0)</f>
        <v>0</v>
      </c>
      <c r="BF486" s="8">
        <f ca="1">IF(Table2[[#This Row],[Column17]]="delhi",Table2[[#This Row],[Column15]],0)</f>
        <v>0</v>
      </c>
      <c r="BG486" s="8">
        <f ca="1">IF(Table2[[#This Row],[Column17]]="goa",Table2[[#This Row],[Column15]],0)</f>
        <v>0</v>
      </c>
      <c r="BH486" s="8">
        <f ca="1">IF(Table2[[#This Row],[Column17]]="kolkata",Table2[[#This Row],[Column15]],0)</f>
        <v>0</v>
      </c>
      <c r="BI486" s="8">
        <f ca="1">IF(Table2[[#This Row],[Column17]]="patna",Table2[[#This Row],[Column15]],0)</f>
        <v>0</v>
      </c>
      <c r="BJ486" s="8">
        <f ca="1">IF(Table2[[#This Row],[Column17]]="simultala",Table2[[#This Row],[Column15]],0)</f>
        <v>0</v>
      </c>
      <c r="BK486" s="8">
        <f ca="1">IF(Table2[[#This Row],[Column17]]="panji",Table2[[#This Row],[Column15]],0)</f>
        <v>0</v>
      </c>
      <c r="BL486" s="8">
        <f ca="1">IF(Table2[[#This Row],[Column17]]="bangalore",Table2[[#This Row],[Column15]],0)</f>
        <v>0</v>
      </c>
      <c r="BM486" s="8">
        <f ca="1">IF(Table2[[#This Row],[Column17]]="florida",Table2[[#This Row],[Column15]],0)</f>
        <v>0</v>
      </c>
      <c r="BN486" s="8">
        <f ca="1">IF(Table2[[#This Row],[Column17]]="valmikinagar",Table2[[#This Row],[Column15]],0)</f>
        <v>31374</v>
      </c>
      <c r="BO486" s="9">
        <f ca="1">IF(Table2[[#This Row],[Column17]]="gopalganj",Table2[[#This Row],[Column15]],0)</f>
        <v>0</v>
      </c>
      <c r="BP486" s="7">
        <f ca="1">IF(Table2[[#This Row],[Column4]]="teaching",Table2[[#This Row],[Column15]],0)</f>
        <v>0</v>
      </c>
      <c r="BQ486" s="8">
        <f ca="1">IF(Table2[[#This Row],[Column4]]="health",Table2[[#This Row],[Column15]],0)</f>
        <v>0</v>
      </c>
      <c r="BR486" s="8">
        <f ca="1">IF(Table2[[#This Row],[Column4]]="agriculture",Table2[[#This Row],[Column15]],0)</f>
        <v>0</v>
      </c>
      <c r="BS486" s="8">
        <f ca="1">IF(Table2[[#This Row],[Column4]]="IT",Table2[[#This Row],[Column15]],0)</f>
        <v>0</v>
      </c>
      <c r="BT486" s="8">
        <f ca="1">IF(Table2[[#This Row],[Column4]]="construction",Table2[[#This Row],[Column15]],0)</f>
        <v>31374</v>
      </c>
      <c r="BU486" s="9">
        <f ca="1">IF(Table2[[#This Row],[Column4]]="General work",Table2[[#This Row],[Column15]],0)</f>
        <v>0</v>
      </c>
      <c r="BV486" s="19">
        <f ca="1">IF(Table2[[#This Row],[Column27]]&gt;Table2[[#This Row],[Column15]],1,0)</f>
        <v>1</v>
      </c>
      <c r="CC486" s="19">
        <f ca="1">IF(Table2[[#This Row],[Column28]]&gt;$CD$6,Table2[[#This Row],[Column2]],0)</f>
        <v>39</v>
      </c>
    </row>
    <row r="487" spans="2:81" x14ac:dyDescent="0.35">
      <c r="B487">
        <f t="shared" ca="1" si="133"/>
        <v>2</v>
      </c>
      <c r="C487" t="str">
        <f ca="1">IF(B486=1,"men","women")</f>
        <v>women</v>
      </c>
      <c r="D487">
        <f t="shared" ca="1" si="135"/>
        <v>27</v>
      </c>
      <c r="E487">
        <f t="shared" ca="1" si="136"/>
        <v>6</v>
      </c>
      <c r="F487" t="str">
        <f ca="1">VLOOKUP(E487,$K$4:$L$10,2)</f>
        <v>agriculture</v>
      </c>
      <c r="G487">
        <f t="shared" ca="1" si="137"/>
        <v>1</v>
      </c>
      <c r="H487" t="str">
        <f ca="1">VLOOKUP(G487,$N$4:$O$9,2)</f>
        <v>high school</v>
      </c>
      <c r="I487">
        <f t="shared" ca="1" si="138"/>
        <v>4</v>
      </c>
      <c r="J487">
        <f t="shared" ca="1" si="134"/>
        <v>2</v>
      </c>
      <c r="Q487">
        <f t="shared" ca="1" si="139"/>
        <v>60093</v>
      </c>
      <c r="R487">
        <f t="shared" ca="1" si="140"/>
        <v>9</v>
      </c>
      <c r="S487" t="str">
        <f ca="1">VLOOKUP(R487,$Y$7:$Z$20,2)</f>
        <v>simultala</v>
      </c>
      <c r="T487">
        <f t="shared" ca="1" si="144"/>
        <v>360558</v>
      </c>
      <c r="U487">
        <f t="shared" ca="1" si="141"/>
        <v>149617.04252426443</v>
      </c>
      <c r="V487">
        <f t="shared" ca="1" si="145"/>
        <v>66910.570821286892</v>
      </c>
      <c r="W487">
        <f t="shared" ca="1" si="142"/>
        <v>11082</v>
      </c>
      <c r="X487">
        <f t="shared" ca="1" si="146"/>
        <v>68302.876314320456</v>
      </c>
      <c r="AA487">
        <f t="shared" ca="1" si="147"/>
        <v>14661.162079987243</v>
      </c>
      <c r="AB487">
        <f t="shared" ca="1" si="148"/>
        <v>442129.73290127411</v>
      </c>
      <c r="AC487">
        <f t="shared" ca="1" si="149"/>
        <v>229001.91883858488</v>
      </c>
      <c r="AD487">
        <f t="shared" ca="1" si="150"/>
        <v>213127.81406268923</v>
      </c>
      <c r="AF487" s="7">
        <f ca="1">IF(Table2[[#This Row],[Column1]]="men",1,0)</f>
        <v>0</v>
      </c>
      <c r="AG487" s="8">
        <f ca="1">IF(Table2[[#This Row],[Column1]]="women",1,0)</f>
        <v>1</v>
      </c>
      <c r="AH487" s="8"/>
      <c r="AI487" s="8"/>
      <c r="AJ487" s="9"/>
      <c r="AM487" s="7">
        <f ca="1">IF(Table2[[#This Row],[Column4]]="teaching",1,0)</f>
        <v>0</v>
      </c>
      <c r="AN487" s="8">
        <f ca="1">IF(Table2[[#This Row],[Column4]]="health",1,0)</f>
        <v>0</v>
      </c>
      <c r="AO487" s="8">
        <f ca="1">IF(Table2[[#This Row],[Column4]]="agriculture",1,0)</f>
        <v>1</v>
      </c>
      <c r="AP487" s="8">
        <f ca="1">IF(Table2[[#This Row],[Column4]]="IT",1,0)</f>
        <v>0</v>
      </c>
      <c r="AQ487" s="8">
        <f ca="1">IF(Table2[[#This Row],[Column4]]="construction",1,0)</f>
        <v>0</v>
      </c>
      <c r="AR487" s="8">
        <f ca="1">IF(Table2[[#This Row],[Column4]]="General work",1,0)</f>
        <v>0</v>
      </c>
      <c r="AS487" s="9"/>
      <c r="AU487" s="17">
        <f ca="1">Table2[[#This Row],[Column20]]/Table2[[#This Row],[Column8]]</f>
        <v>33455.285410643446</v>
      </c>
      <c r="AW487" s="19">
        <f ca="1">IF(Table2[[#This Row],[Column27]]&gt;$AX$7,1,0)</f>
        <v>1</v>
      </c>
      <c r="AY487" s="21">
        <f ca="1">Table2[[#This Row],[Column19]]/Table2[[#This Row],[Column18]]</f>
        <v>0.41495970835278767</v>
      </c>
      <c r="AZ487" s="7">
        <f t="shared" ca="1" si="143"/>
        <v>0</v>
      </c>
      <c r="BA487" s="8"/>
      <c r="BB487" s="7">
        <f ca="1">IF(Table2[[#This Row],[Column17]]="bihar",Table2[[#This Row],[Column15]],0)</f>
        <v>0</v>
      </c>
      <c r="BC487" s="8">
        <f ca="1">IF(Table2[[#This Row],[Column17]]="UP",Table2[[#This Row],[Column15]],0)</f>
        <v>0</v>
      </c>
      <c r="BD487" s="8">
        <f ca="1">IF(Table2[[#This Row],[Column17]]="maharashtra",Table2[[#This Row],[Column15]],0)</f>
        <v>0</v>
      </c>
      <c r="BE487" s="8">
        <f ca="1">IF(Table2[[#This Row],[Column17]]="telangana",Table2[[#This Row],[Column15]],0)</f>
        <v>0</v>
      </c>
      <c r="BF487" s="8">
        <f ca="1">IF(Table2[[#This Row],[Column17]]="delhi",Table2[[#This Row],[Column15]],0)</f>
        <v>0</v>
      </c>
      <c r="BG487" s="8">
        <f ca="1">IF(Table2[[#This Row],[Column17]]="goa",Table2[[#This Row],[Column15]],0)</f>
        <v>0</v>
      </c>
      <c r="BH487" s="8">
        <f ca="1">IF(Table2[[#This Row],[Column17]]="kolkata",Table2[[#This Row],[Column15]],0)</f>
        <v>0</v>
      </c>
      <c r="BI487" s="8">
        <f ca="1">IF(Table2[[#This Row],[Column17]]="patna",Table2[[#This Row],[Column15]],0)</f>
        <v>0</v>
      </c>
      <c r="BJ487" s="8">
        <f ca="1">IF(Table2[[#This Row],[Column17]]="simultala",Table2[[#This Row],[Column15]],0)</f>
        <v>60093</v>
      </c>
      <c r="BK487" s="8">
        <f ca="1">IF(Table2[[#This Row],[Column17]]="panji",Table2[[#This Row],[Column15]],0)</f>
        <v>0</v>
      </c>
      <c r="BL487" s="8">
        <f ca="1">IF(Table2[[#This Row],[Column17]]="bangalore",Table2[[#This Row],[Column15]],0)</f>
        <v>0</v>
      </c>
      <c r="BM487" s="8">
        <f ca="1">IF(Table2[[#This Row],[Column17]]="florida",Table2[[#This Row],[Column15]],0)</f>
        <v>0</v>
      </c>
      <c r="BN487" s="8">
        <f ca="1">IF(Table2[[#This Row],[Column17]]="valmikinagar",Table2[[#This Row],[Column15]],0)</f>
        <v>0</v>
      </c>
      <c r="BO487" s="9">
        <f ca="1">IF(Table2[[#This Row],[Column17]]="gopalganj",Table2[[#This Row],[Column15]],0)</f>
        <v>0</v>
      </c>
      <c r="BP487" s="7">
        <f ca="1">IF(Table2[[#This Row],[Column4]]="teaching",Table2[[#This Row],[Column15]],0)</f>
        <v>0</v>
      </c>
      <c r="BQ487" s="8">
        <f ca="1">IF(Table2[[#This Row],[Column4]]="health",Table2[[#This Row],[Column15]],0)</f>
        <v>0</v>
      </c>
      <c r="BR487" s="8">
        <f ca="1">IF(Table2[[#This Row],[Column4]]="agriculture",Table2[[#This Row],[Column15]],0)</f>
        <v>60093</v>
      </c>
      <c r="BS487" s="8">
        <f ca="1">IF(Table2[[#This Row],[Column4]]="IT",Table2[[#This Row],[Column15]],0)</f>
        <v>0</v>
      </c>
      <c r="BT487" s="8">
        <f ca="1">IF(Table2[[#This Row],[Column4]]="construction",Table2[[#This Row],[Column15]],0)</f>
        <v>0</v>
      </c>
      <c r="BU487" s="9">
        <f ca="1">IF(Table2[[#This Row],[Column4]]="General work",Table2[[#This Row],[Column15]],0)</f>
        <v>0</v>
      </c>
      <c r="BV487" s="19">
        <f ca="1">IF(Table2[[#This Row],[Column27]]&gt;Table2[[#This Row],[Column15]],1,0)</f>
        <v>1</v>
      </c>
      <c r="CC487" s="19">
        <f ca="1">IF(Table2[[#This Row],[Column28]]&gt;$CD$6,Table2[[#This Row],[Column2]],0)</f>
        <v>27</v>
      </c>
    </row>
    <row r="488" spans="2:81" x14ac:dyDescent="0.35">
      <c r="B488">
        <f t="shared" ca="1" si="133"/>
        <v>1</v>
      </c>
      <c r="C488" t="str">
        <f ca="1">IF(B487=1,"men","women")</f>
        <v>women</v>
      </c>
      <c r="D488">
        <f t="shared" ca="1" si="135"/>
        <v>32</v>
      </c>
      <c r="E488">
        <f t="shared" ca="1" si="136"/>
        <v>4</v>
      </c>
      <c r="F488" t="str">
        <f ca="1">VLOOKUP(E488,$K$4:$L$10,2)</f>
        <v>IT</v>
      </c>
      <c r="G488">
        <f t="shared" ca="1" si="137"/>
        <v>5</v>
      </c>
      <c r="H488" t="str">
        <f ca="1">VLOOKUP(G488,$N$4:$O$9,2)</f>
        <v>other</v>
      </c>
      <c r="I488">
        <f t="shared" ca="1" si="138"/>
        <v>1</v>
      </c>
      <c r="J488">
        <f t="shared" ca="1" si="134"/>
        <v>2</v>
      </c>
      <c r="Q488">
        <f t="shared" ca="1" si="139"/>
        <v>60444</v>
      </c>
      <c r="R488">
        <f t="shared" ca="1" si="140"/>
        <v>6</v>
      </c>
      <c r="S488" t="str">
        <f ca="1">VLOOKUP(R488,$Y$7:$Z$20,2)</f>
        <v>goa</v>
      </c>
      <c r="T488">
        <f t="shared" ca="1" si="144"/>
        <v>302220</v>
      </c>
      <c r="U488">
        <f t="shared" ca="1" si="141"/>
        <v>39093.726611379949</v>
      </c>
      <c r="V488">
        <f t="shared" ca="1" si="145"/>
        <v>78142.769831328522</v>
      </c>
      <c r="W488">
        <f t="shared" ca="1" si="142"/>
        <v>33838</v>
      </c>
      <c r="X488">
        <f t="shared" ca="1" si="146"/>
        <v>16054.408902799609</v>
      </c>
      <c r="AA488">
        <f t="shared" ca="1" si="147"/>
        <v>2712.1423881991477</v>
      </c>
      <c r="AB488">
        <f t="shared" ca="1" si="148"/>
        <v>383074.9122195277</v>
      </c>
      <c r="AC488">
        <f t="shared" ca="1" si="149"/>
        <v>88986.13551417955</v>
      </c>
      <c r="AD488">
        <f t="shared" ca="1" si="150"/>
        <v>294088.77670534817</v>
      </c>
      <c r="AF488" s="7">
        <f ca="1">IF(Table2[[#This Row],[Column1]]="men",1,0)</f>
        <v>0</v>
      </c>
      <c r="AG488" s="8">
        <f ca="1">IF(Table2[[#This Row],[Column1]]="women",1,0)</f>
        <v>1</v>
      </c>
      <c r="AH488" s="8"/>
      <c r="AI488" s="8"/>
      <c r="AJ488" s="9"/>
      <c r="AM488" s="7">
        <f ca="1">IF(Table2[[#This Row],[Column4]]="teaching",1,0)</f>
        <v>0</v>
      </c>
      <c r="AN488" s="8">
        <f ca="1">IF(Table2[[#This Row],[Column4]]="health",1,0)</f>
        <v>0</v>
      </c>
      <c r="AO488" s="8">
        <f ca="1">IF(Table2[[#This Row],[Column4]]="agriculture",1,0)</f>
        <v>0</v>
      </c>
      <c r="AP488" s="8">
        <f ca="1">IF(Table2[[#This Row],[Column4]]="IT",1,0)</f>
        <v>1</v>
      </c>
      <c r="AQ488" s="8">
        <f ca="1">IF(Table2[[#This Row],[Column4]]="construction",1,0)</f>
        <v>0</v>
      </c>
      <c r="AR488" s="8">
        <f ca="1">IF(Table2[[#This Row],[Column4]]="General work",1,0)</f>
        <v>0</v>
      </c>
      <c r="AS488" s="9"/>
      <c r="AU488" s="17">
        <f ca="1">Table2[[#This Row],[Column20]]/Table2[[#This Row],[Column8]]</f>
        <v>39071.384915664261</v>
      </c>
      <c r="AW488" s="19">
        <f ca="1">IF(Table2[[#This Row],[Column27]]&gt;$AX$7,1,0)</f>
        <v>0</v>
      </c>
      <c r="AY488" s="21">
        <f ca="1">Table2[[#This Row],[Column19]]/Table2[[#This Row],[Column18]]</f>
        <v>0.12935519360525427</v>
      </c>
      <c r="AZ488" s="7">
        <f t="shared" ca="1" si="143"/>
        <v>1</v>
      </c>
      <c r="BA488" s="8"/>
      <c r="BB488" s="7">
        <f ca="1">IF(Table2[[#This Row],[Column17]]="bihar",Table2[[#This Row],[Column15]],0)</f>
        <v>0</v>
      </c>
      <c r="BC488" s="8">
        <f ca="1">IF(Table2[[#This Row],[Column17]]="UP",Table2[[#This Row],[Column15]],0)</f>
        <v>0</v>
      </c>
      <c r="BD488" s="8">
        <f ca="1">IF(Table2[[#This Row],[Column17]]="maharashtra",Table2[[#This Row],[Column15]],0)</f>
        <v>0</v>
      </c>
      <c r="BE488" s="8">
        <f ca="1">IF(Table2[[#This Row],[Column17]]="telangana",Table2[[#This Row],[Column15]],0)</f>
        <v>0</v>
      </c>
      <c r="BF488" s="8">
        <f ca="1">IF(Table2[[#This Row],[Column17]]="delhi",Table2[[#This Row],[Column15]],0)</f>
        <v>0</v>
      </c>
      <c r="BG488" s="8">
        <f ca="1">IF(Table2[[#This Row],[Column17]]="goa",Table2[[#This Row],[Column15]],0)</f>
        <v>60444</v>
      </c>
      <c r="BH488" s="8">
        <f ca="1">IF(Table2[[#This Row],[Column17]]="kolkata",Table2[[#This Row],[Column15]],0)</f>
        <v>0</v>
      </c>
      <c r="BI488" s="8">
        <f ca="1">IF(Table2[[#This Row],[Column17]]="patna",Table2[[#This Row],[Column15]],0)</f>
        <v>0</v>
      </c>
      <c r="BJ488" s="8">
        <f ca="1">IF(Table2[[#This Row],[Column17]]="simultala",Table2[[#This Row],[Column15]],0)</f>
        <v>0</v>
      </c>
      <c r="BK488" s="8">
        <f ca="1">IF(Table2[[#This Row],[Column17]]="panji",Table2[[#This Row],[Column15]],0)</f>
        <v>0</v>
      </c>
      <c r="BL488" s="8">
        <f ca="1">IF(Table2[[#This Row],[Column17]]="bangalore",Table2[[#This Row],[Column15]],0)</f>
        <v>0</v>
      </c>
      <c r="BM488" s="8">
        <f ca="1">IF(Table2[[#This Row],[Column17]]="florida",Table2[[#This Row],[Column15]],0)</f>
        <v>0</v>
      </c>
      <c r="BN488" s="8">
        <f ca="1">IF(Table2[[#This Row],[Column17]]="valmikinagar",Table2[[#This Row],[Column15]],0)</f>
        <v>0</v>
      </c>
      <c r="BO488" s="9">
        <f ca="1">IF(Table2[[#This Row],[Column17]]="gopalganj",Table2[[#This Row],[Column15]],0)</f>
        <v>0</v>
      </c>
      <c r="BP488" s="7">
        <f ca="1">IF(Table2[[#This Row],[Column4]]="teaching",Table2[[#This Row],[Column15]],0)</f>
        <v>0</v>
      </c>
      <c r="BQ488" s="8">
        <f ca="1">IF(Table2[[#This Row],[Column4]]="health",Table2[[#This Row],[Column15]],0)</f>
        <v>0</v>
      </c>
      <c r="BR488" s="8">
        <f ca="1">IF(Table2[[#This Row],[Column4]]="agriculture",Table2[[#This Row],[Column15]],0)</f>
        <v>0</v>
      </c>
      <c r="BS488" s="8">
        <f ca="1">IF(Table2[[#This Row],[Column4]]="IT",Table2[[#This Row],[Column15]],0)</f>
        <v>60444</v>
      </c>
      <c r="BT488" s="8">
        <f ca="1">IF(Table2[[#This Row],[Column4]]="construction",Table2[[#This Row],[Column15]],0)</f>
        <v>0</v>
      </c>
      <c r="BU488" s="9">
        <f ca="1">IF(Table2[[#This Row],[Column4]]="General work",Table2[[#This Row],[Column15]],0)</f>
        <v>0</v>
      </c>
      <c r="BV488" s="19">
        <f ca="1">IF(Table2[[#This Row],[Column27]]&gt;Table2[[#This Row],[Column15]],1,0)</f>
        <v>1</v>
      </c>
      <c r="CC488" s="19">
        <f ca="1">IF(Table2[[#This Row],[Column28]]&gt;$CD$6,Table2[[#This Row],[Column2]],0)</f>
        <v>32</v>
      </c>
    </row>
    <row r="489" spans="2:81" x14ac:dyDescent="0.35">
      <c r="B489">
        <f t="shared" ca="1" si="133"/>
        <v>1</v>
      </c>
      <c r="C489" t="str">
        <f ca="1">IF(B488=1,"men","women")</f>
        <v>men</v>
      </c>
      <c r="D489">
        <f t="shared" ca="1" si="135"/>
        <v>33</v>
      </c>
      <c r="E489">
        <f t="shared" ca="1" si="136"/>
        <v>6</v>
      </c>
      <c r="F489" t="str">
        <f ca="1">VLOOKUP(E489,$K$4:$L$10,2)</f>
        <v>agriculture</v>
      </c>
      <c r="G489">
        <f t="shared" ca="1" si="137"/>
        <v>2</v>
      </c>
      <c r="H489" t="str">
        <f ca="1">VLOOKUP(G489,$N$4:$O$9,2)</f>
        <v>college</v>
      </c>
      <c r="I489">
        <f t="shared" ca="1" si="138"/>
        <v>1</v>
      </c>
      <c r="J489">
        <f t="shared" ca="1" si="134"/>
        <v>3</v>
      </c>
      <c r="Q489">
        <f t="shared" ca="1" si="139"/>
        <v>66212</v>
      </c>
      <c r="R489">
        <f t="shared" ca="1" si="140"/>
        <v>9</v>
      </c>
      <c r="S489" t="str">
        <f ca="1">VLOOKUP(R489,$Y$7:$Z$20,2)</f>
        <v>simultala</v>
      </c>
      <c r="T489">
        <f t="shared" ca="1" si="144"/>
        <v>331060</v>
      </c>
      <c r="U489">
        <f t="shared" ca="1" si="141"/>
        <v>100986.12617015096</v>
      </c>
      <c r="V489">
        <f t="shared" ca="1" si="145"/>
        <v>194807.98756213562</v>
      </c>
      <c r="W489">
        <f t="shared" ca="1" si="142"/>
        <v>161180</v>
      </c>
      <c r="X489">
        <f t="shared" ca="1" si="146"/>
        <v>126904.74161528835</v>
      </c>
      <c r="AA489">
        <f t="shared" ca="1" si="147"/>
        <v>67139.190779944009</v>
      </c>
      <c r="AB489">
        <f t="shared" ca="1" si="148"/>
        <v>593007.17834207951</v>
      </c>
      <c r="AC489">
        <f t="shared" ca="1" si="149"/>
        <v>389070.8677854393</v>
      </c>
      <c r="AD489">
        <f t="shared" ca="1" si="150"/>
        <v>203936.31055664021</v>
      </c>
      <c r="AF489" s="7">
        <f ca="1">IF(Table2[[#This Row],[Column1]]="men",1,0)</f>
        <v>1</v>
      </c>
      <c r="AG489" s="8">
        <f ca="1">IF(Table2[[#This Row],[Column1]]="women",1,0)</f>
        <v>0</v>
      </c>
      <c r="AH489" s="8"/>
      <c r="AI489" s="8"/>
      <c r="AJ489" s="9"/>
      <c r="AM489" s="7">
        <f ca="1">IF(Table2[[#This Row],[Column4]]="teaching",1,0)</f>
        <v>0</v>
      </c>
      <c r="AN489" s="8">
        <f ca="1">IF(Table2[[#This Row],[Column4]]="health",1,0)</f>
        <v>0</v>
      </c>
      <c r="AO489" s="8">
        <f ca="1">IF(Table2[[#This Row],[Column4]]="agriculture",1,0)</f>
        <v>1</v>
      </c>
      <c r="AP489" s="8">
        <f ca="1">IF(Table2[[#This Row],[Column4]]="IT",1,0)</f>
        <v>0</v>
      </c>
      <c r="AQ489" s="8">
        <f ca="1">IF(Table2[[#This Row],[Column4]]="construction",1,0)</f>
        <v>0</v>
      </c>
      <c r="AR489" s="8">
        <f ca="1">IF(Table2[[#This Row],[Column4]]="General work",1,0)</f>
        <v>0</v>
      </c>
      <c r="AS489" s="9"/>
      <c r="AU489" s="17">
        <f ca="1">Table2[[#This Row],[Column20]]/Table2[[#This Row],[Column8]]</f>
        <v>64935.995854045206</v>
      </c>
      <c r="AW489" s="19">
        <f ca="1">IF(Table2[[#This Row],[Column27]]&gt;$AX$7,1,0)</f>
        <v>1</v>
      </c>
      <c r="AY489" s="21">
        <f ca="1">Table2[[#This Row],[Column19]]/Table2[[#This Row],[Column18]]</f>
        <v>0.30503874273591181</v>
      </c>
      <c r="AZ489" s="7">
        <f t="shared" ca="1" si="143"/>
        <v>0</v>
      </c>
      <c r="BA489" s="8"/>
      <c r="BB489" s="7">
        <f ca="1">IF(Table2[[#This Row],[Column17]]="bihar",Table2[[#This Row],[Column15]],0)</f>
        <v>0</v>
      </c>
      <c r="BC489" s="8">
        <f ca="1">IF(Table2[[#This Row],[Column17]]="UP",Table2[[#This Row],[Column15]],0)</f>
        <v>0</v>
      </c>
      <c r="BD489" s="8">
        <f ca="1">IF(Table2[[#This Row],[Column17]]="maharashtra",Table2[[#This Row],[Column15]],0)</f>
        <v>0</v>
      </c>
      <c r="BE489" s="8">
        <f ca="1">IF(Table2[[#This Row],[Column17]]="telangana",Table2[[#This Row],[Column15]],0)</f>
        <v>0</v>
      </c>
      <c r="BF489" s="8">
        <f ca="1">IF(Table2[[#This Row],[Column17]]="delhi",Table2[[#This Row],[Column15]],0)</f>
        <v>0</v>
      </c>
      <c r="BG489" s="8">
        <f ca="1">IF(Table2[[#This Row],[Column17]]="goa",Table2[[#This Row],[Column15]],0)</f>
        <v>0</v>
      </c>
      <c r="BH489" s="8">
        <f ca="1">IF(Table2[[#This Row],[Column17]]="kolkata",Table2[[#This Row],[Column15]],0)</f>
        <v>0</v>
      </c>
      <c r="BI489" s="8">
        <f ca="1">IF(Table2[[#This Row],[Column17]]="patna",Table2[[#This Row],[Column15]],0)</f>
        <v>0</v>
      </c>
      <c r="BJ489" s="8">
        <f ca="1">IF(Table2[[#This Row],[Column17]]="simultala",Table2[[#This Row],[Column15]],0)</f>
        <v>66212</v>
      </c>
      <c r="BK489" s="8">
        <f ca="1">IF(Table2[[#This Row],[Column17]]="panji",Table2[[#This Row],[Column15]],0)</f>
        <v>0</v>
      </c>
      <c r="BL489" s="8">
        <f ca="1">IF(Table2[[#This Row],[Column17]]="bangalore",Table2[[#This Row],[Column15]],0)</f>
        <v>0</v>
      </c>
      <c r="BM489" s="8">
        <f ca="1">IF(Table2[[#This Row],[Column17]]="florida",Table2[[#This Row],[Column15]],0)</f>
        <v>0</v>
      </c>
      <c r="BN489" s="8">
        <f ca="1">IF(Table2[[#This Row],[Column17]]="valmikinagar",Table2[[#This Row],[Column15]],0)</f>
        <v>0</v>
      </c>
      <c r="BO489" s="9">
        <f ca="1">IF(Table2[[#This Row],[Column17]]="gopalganj",Table2[[#This Row],[Column15]],0)</f>
        <v>0</v>
      </c>
      <c r="BP489" s="7">
        <f ca="1">IF(Table2[[#This Row],[Column4]]="teaching",Table2[[#This Row],[Column15]],0)</f>
        <v>0</v>
      </c>
      <c r="BQ489" s="8">
        <f ca="1">IF(Table2[[#This Row],[Column4]]="health",Table2[[#This Row],[Column15]],0)</f>
        <v>0</v>
      </c>
      <c r="BR489" s="8">
        <f ca="1">IF(Table2[[#This Row],[Column4]]="agriculture",Table2[[#This Row],[Column15]],0)</f>
        <v>66212</v>
      </c>
      <c r="BS489" s="8">
        <f ca="1">IF(Table2[[#This Row],[Column4]]="IT",Table2[[#This Row],[Column15]],0)</f>
        <v>0</v>
      </c>
      <c r="BT489" s="8">
        <f ca="1">IF(Table2[[#This Row],[Column4]]="construction",Table2[[#This Row],[Column15]],0)</f>
        <v>0</v>
      </c>
      <c r="BU489" s="9">
        <f ca="1">IF(Table2[[#This Row],[Column4]]="General work",Table2[[#This Row],[Column15]],0)</f>
        <v>0</v>
      </c>
      <c r="BV489" s="19">
        <f ca="1">IF(Table2[[#This Row],[Column27]]&gt;Table2[[#This Row],[Column15]],1,0)</f>
        <v>1</v>
      </c>
      <c r="CC489" s="19">
        <f ca="1">IF(Table2[[#This Row],[Column28]]&gt;$CD$6,Table2[[#This Row],[Column2]],0)</f>
        <v>33</v>
      </c>
    </row>
    <row r="490" spans="2:81" x14ac:dyDescent="0.35">
      <c r="B490">
        <f t="shared" ca="1" si="133"/>
        <v>1</v>
      </c>
      <c r="C490" t="str">
        <f ca="1">IF(B489=1,"men","women")</f>
        <v>men</v>
      </c>
      <c r="D490">
        <f t="shared" ca="1" si="135"/>
        <v>32</v>
      </c>
      <c r="E490">
        <f t="shared" ca="1" si="136"/>
        <v>3</v>
      </c>
      <c r="F490" t="str">
        <f ca="1">VLOOKUP(E490,$K$4:$L$10,2)</f>
        <v>teaching</v>
      </c>
      <c r="G490">
        <f t="shared" ca="1" si="137"/>
        <v>2</v>
      </c>
      <c r="H490" t="str">
        <f ca="1">VLOOKUP(G490,$N$4:$O$9,2)</f>
        <v>college</v>
      </c>
      <c r="I490">
        <f t="shared" ca="1" si="138"/>
        <v>4</v>
      </c>
      <c r="J490">
        <f t="shared" ca="1" si="134"/>
        <v>3</v>
      </c>
      <c r="Q490">
        <f t="shared" ca="1" si="139"/>
        <v>43815</v>
      </c>
      <c r="R490">
        <f t="shared" ca="1" si="140"/>
        <v>4</v>
      </c>
      <c r="S490" t="str">
        <f ca="1">VLOOKUP(R490,$Y$7:$Z$20,2)</f>
        <v>telangana</v>
      </c>
      <c r="T490">
        <f t="shared" ca="1" si="144"/>
        <v>131445</v>
      </c>
      <c r="U490">
        <f t="shared" ca="1" si="141"/>
        <v>79521.035405154747</v>
      </c>
      <c r="V490">
        <f t="shared" ca="1" si="145"/>
        <v>63294.130166806797</v>
      </c>
      <c r="W490">
        <f t="shared" ca="1" si="142"/>
        <v>10092</v>
      </c>
      <c r="X490">
        <f t="shared" ca="1" si="146"/>
        <v>65488.741961111809</v>
      </c>
      <c r="AA490">
        <f t="shared" ca="1" si="147"/>
        <v>29424.330450445363</v>
      </c>
      <c r="AB490">
        <f t="shared" ca="1" si="148"/>
        <v>224163.46061725216</v>
      </c>
      <c r="AC490">
        <f t="shared" ca="1" si="149"/>
        <v>155101.77736626656</v>
      </c>
      <c r="AD490">
        <f t="shared" ca="1" si="150"/>
        <v>69061.683250985603</v>
      </c>
      <c r="AF490" s="7">
        <f ca="1">IF(Table2[[#This Row],[Column1]]="men",1,0)</f>
        <v>1</v>
      </c>
      <c r="AG490" s="8">
        <f ca="1">IF(Table2[[#This Row],[Column1]]="women",1,0)</f>
        <v>0</v>
      </c>
      <c r="AH490" s="8"/>
      <c r="AI490" s="8"/>
      <c r="AJ490" s="9"/>
      <c r="AM490" s="7">
        <f ca="1">IF(Table2[[#This Row],[Column4]]="teaching",1,0)</f>
        <v>1</v>
      </c>
      <c r="AN490" s="8">
        <f ca="1">IF(Table2[[#This Row],[Column4]]="health",1,0)</f>
        <v>0</v>
      </c>
      <c r="AO490" s="8">
        <f ca="1">IF(Table2[[#This Row],[Column4]]="agriculture",1,0)</f>
        <v>0</v>
      </c>
      <c r="AP490" s="8">
        <f ca="1">IF(Table2[[#This Row],[Column4]]="IT",1,0)</f>
        <v>0</v>
      </c>
      <c r="AQ490" s="8">
        <f ca="1">IF(Table2[[#This Row],[Column4]]="construction",1,0)</f>
        <v>0</v>
      </c>
      <c r="AR490" s="8">
        <f ca="1">IF(Table2[[#This Row],[Column4]]="General work",1,0)</f>
        <v>0</v>
      </c>
      <c r="AS490" s="9"/>
      <c r="AU490" s="17">
        <f ca="1">Table2[[#This Row],[Column20]]/Table2[[#This Row],[Column8]]</f>
        <v>21098.043388935599</v>
      </c>
      <c r="AW490" s="19">
        <f ca="1">IF(Table2[[#This Row],[Column27]]&gt;$AX$7,1,0)</f>
        <v>1</v>
      </c>
      <c r="AY490" s="21">
        <f ca="1">Table2[[#This Row],[Column19]]/Table2[[#This Row],[Column18]]</f>
        <v>0.60497573437677166</v>
      </c>
      <c r="AZ490" s="7">
        <f t="shared" ca="1" si="143"/>
        <v>0</v>
      </c>
      <c r="BA490" s="8"/>
      <c r="BB490" s="7">
        <f ca="1">IF(Table2[[#This Row],[Column17]]="bihar",Table2[[#This Row],[Column15]],0)</f>
        <v>0</v>
      </c>
      <c r="BC490" s="8">
        <f ca="1">IF(Table2[[#This Row],[Column17]]="UP",Table2[[#This Row],[Column15]],0)</f>
        <v>0</v>
      </c>
      <c r="BD490" s="8">
        <f ca="1">IF(Table2[[#This Row],[Column17]]="maharashtra",Table2[[#This Row],[Column15]],0)</f>
        <v>0</v>
      </c>
      <c r="BE490" s="8">
        <f ca="1">IF(Table2[[#This Row],[Column17]]="telangana",Table2[[#This Row],[Column15]],0)</f>
        <v>43815</v>
      </c>
      <c r="BF490" s="8">
        <f ca="1">IF(Table2[[#This Row],[Column17]]="delhi",Table2[[#This Row],[Column15]],0)</f>
        <v>0</v>
      </c>
      <c r="BG490" s="8">
        <f ca="1">IF(Table2[[#This Row],[Column17]]="goa",Table2[[#This Row],[Column15]],0)</f>
        <v>0</v>
      </c>
      <c r="BH490" s="8">
        <f ca="1">IF(Table2[[#This Row],[Column17]]="kolkata",Table2[[#This Row],[Column15]],0)</f>
        <v>0</v>
      </c>
      <c r="BI490" s="8">
        <f ca="1">IF(Table2[[#This Row],[Column17]]="patna",Table2[[#This Row],[Column15]],0)</f>
        <v>0</v>
      </c>
      <c r="BJ490" s="8">
        <f ca="1">IF(Table2[[#This Row],[Column17]]="simultala",Table2[[#This Row],[Column15]],0)</f>
        <v>0</v>
      </c>
      <c r="BK490" s="8">
        <f ca="1">IF(Table2[[#This Row],[Column17]]="panji",Table2[[#This Row],[Column15]],0)</f>
        <v>0</v>
      </c>
      <c r="BL490" s="8">
        <f ca="1">IF(Table2[[#This Row],[Column17]]="bangalore",Table2[[#This Row],[Column15]],0)</f>
        <v>0</v>
      </c>
      <c r="BM490" s="8">
        <f ca="1">IF(Table2[[#This Row],[Column17]]="florida",Table2[[#This Row],[Column15]],0)</f>
        <v>0</v>
      </c>
      <c r="BN490" s="8">
        <f ca="1">IF(Table2[[#This Row],[Column17]]="valmikinagar",Table2[[#This Row],[Column15]],0)</f>
        <v>0</v>
      </c>
      <c r="BO490" s="9">
        <f ca="1">IF(Table2[[#This Row],[Column17]]="gopalganj",Table2[[#This Row],[Column15]],0)</f>
        <v>0</v>
      </c>
      <c r="BP490" s="7">
        <f ca="1">IF(Table2[[#This Row],[Column4]]="teaching",Table2[[#This Row],[Column15]],0)</f>
        <v>43815</v>
      </c>
      <c r="BQ490" s="8">
        <f ca="1">IF(Table2[[#This Row],[Column4]]="health",Table2[[#This Row],[Column15]],0)</f>
        <v>0</v>
      </c>
      <c r="BR490" s="8">
        <f ca="1">IF(Table2[[#This Row],[Column4]]="agriculture",Table2[[#This Row],[Column15]],0)</f>
        <v>0</v>
      </c>
      <c r="BS490" s="8">
        <f ca="1">IF(Table2[[#This Row],[Column4]]="IT",Table2[[#This Row],[Column15]],0)</f>
        <v>0</v>
      </c>
      <c r="BT490" s="8">
        <f ca="1">IF(Table2[[#This Row],[Column4]]="construction",Table2[[#This Row],[Column15]],0)</f>
        <v>0</v>
      </c>
      <c r="BU490" s="9">
        <f ca="1">IF(Table2[[#This Row],[Column4]]="General work",Table2[[#This Row],[Column15]],0)</f>
        <v>0</v>
      </c>
      <c r="BV490" s="19">
        <f ca="1">IF(Table2[[#This Row],[Column27]]&gt;Table2[[#This Row],[Column15]],1,0)</f>
        <v>1</v>
      </c>
      <c r="CC490" s="19">
        <f ca="1">IF(Table2[[#This Row],[Column28]]&gt;$CD$6,Table2[[#This Row],[Column2]],0)</f>
        <v>32</v>
      </c>
    </row>
    <row r="491" spans="2:81" x14ac:dyDescent="0.35">
      <c r="B491">
        <f t="shared" ca="1" si="133"/>
        <v>1</v>
      </c>
      <c r="C491" t="str">
        <f ca="1">IF(B490=1,"men","women")</f>
        <v>men</v>
      </c>
      <c r="D491">
        <f t="shared" ca="1" si="135"/>
        <v>25</v>
      </c>
      <c r="E491">
        <f t="shared" ca="1" si="136"/>
        <v>5</v>
      </c>
      <c r="F491" t="str">
        <f ca="1">VLOOKUP(E491,$K$4:$L$10,2)</f>
        <v>General work</v>
      </c>
      <c r="G491">
        <f t="shared" ca="1" si="137"/>
        <v>3</v>
      </c>
      <c r="H491" t="str">
        <f ca="1">VLOOKUP(G491,$N$4:$O$9,2)</f>
        <v>university</v>
      </c>
      <c r="I491">
        <f t="shared" ca="1" si="138"/>
        <v>1</v>
      </c>
      <c r="J491">
        <f t="shared" ca="1" si="134"/>
        <v>1</v>
      </c>
      <c r="Q491">
        <f t="shared" ca="1" si="139"/>
        <v>43494</v>
      </c>
      <c r="R491">
        <f t="shared" ca="1" si="140"/>
        <v>12</v>
      </c>
      <c r="S491" t="str">
        <f ca="1">VLOOKUP(R491,$Y$7:$Z$20,2)</f>
        <v>florida</v>
      </c>
      <c r="T491">
        <f t="shared" ca="1" si="144"/>
        <v>217470</v>
      </c>
      <c r="U491">
        <f t="shared" ca="1" si="141"/>
        <v>43080.247236185802</v>
      </c>
      <c r="V491">
        <f t="shared" ca="1" si="145"/>
        <v>22396.678345565299</v>
      </c>
      <c r="W491">
        <f t="shared" ca="1" si="142"/>
        <v>4942</v>
      </c>
      <c r="X491">
        <f t="shared" ca="1" si="146"/>
        <v>884.15948348747042</v>
      </c>
      <c r="AA491">
        <f t="shared" ca="1" si="147"/>
        <v>21583.246968312575</v>
      </c>
      <c r="AB491">
        <f t="shared" ca="1" si="148"/>
        <v>261449.92531387787</v>
      </c>
      <c r="AC491">
        <f t="shared" ca="1" si="149"/>
        <v>48906.406719673272</v>
      </c>
      <c r="AD491">
        <f t="shared" ca="1" si="150"/>
        <v>212543.51859420459</v>
      </c>
      <c r="AF491" s="7">
        <f ca="1">IF(Table2[[#This Row],[Column1]]="men",1,0)</f>
        <v>1</v>
      </c>
      <c r="AG491" s="8">
        <f ca="1">IF(Table2[[#This Row],[Column1]]="women",1,0)</f>
        <v>0</v>
      </c>
      <c r="AH491" s="8"/>
      <c r="AI491" s="8"/>
      <c r="AJ491" s="9"/>
      <c r="AM491" s="7">
        <f ca="1">IF(Table2[[#This Row],[Column4]]="teaching",1,0)</f>
        <v>0</v>
      </c>
      <c r="AN491" s="8">
        <f ca="1">IF(Table2[[#This Row],[Column4]]="health",1,0)</f>
        <v>0</v>
      </c>
      <c r="AO491" s="8">
        <f ca="1">IF(Table2[[#This Row],[Column4]]="agriculture",1,0)</f>
        <v>0</v>
      </c>
      <c r="AP491" s="8">
        <f ca="1">IF(Table2[[#This Row],[Column4]]="IT",1,0)</f>
        <v>0</v>
      </c>
      <c r="AQ491" s="8">
        <f ca="1">IF(Table2[[#This Row],[Column4]]="construction",1,0)</f>
        <v>0</v>
      </c>
      <c r="AR491" s="8">
        <f ca="1">IF(Table2[[#This Row],[Column4]]="General work",1,0)</f>
        <v>1</v>
      </c>
      <c r="AS491" s="9"/>
      <c r="AU491" s="17">
        <f ca="1">Table2[[#This Row],[Column20]]/Table2[[#This Row],[Column8]]</f>
        <v>22396.678345565299</v>
      </c>
      <c r="AW491" s="19">
        <f ca="1">IF(Table2[[#This Row],[Column27]]&gt;$AX$7,1,0)</f>
        <v>0</v>
      </c>
      <c r="AY491" s="21">
        <f ca="1">Table2[[#This Row],[Column19]]/Table2[[#This Row],[Column18]]</f>
        <v>0.1980974260182361</v>
      </c>
      <c r="AZ491" s="7">
        <f t="shared" ca="1" si="143"/>
        <v>1</v>
      </c>
      <c r="BA491" s="8"/>
      <c r="BB491" s="7">
        <f ca="1">IF(Table2[[#This Row],[Column17]]="bihar",Table2[[#This Row],[Column15]],0)</f>
        <v>0</v>
      </c>
      <c r="BC491" s="8">
        <f ca="1">IF(Table2[[#This Row],[Column17]]="UP",Table2[[#This Row],[Column15]],0)</f>
        <v>0</v>
      </c>
      <c r="BD491" s="8">
        <f ca="1">IF(Table2[[#This Row],[Column17]]="maharashtra",Table2[[#This Row],[Column15]],0)</f>
        <v>0</v>
      </c>
      <c r="BE491" s="8">
        <f ca="1">IF(Table2[[#This Row],[Column17]]="telangana",Table2[[#This Row],[Column15]],0)</f>
        <v>0</v>
      </c>
      <c r="BF491" s="8">
        <f ca="1">IF(Table2[[#This Row],[Column17]]="delhi",Table2[[#This Row],[Column15]],0)</f>
        <v>0</v>
      </c>
      <c r="BG491" s="8">
        <f ca="1">IF(Table2[[#This Row],[Column17]]="goa",Table2[[#This Row],[Column15]],0)</f>
        <v>0</v>
      </c>
      <c r="BH491" s="8">
        <f ca="1">IF(Table2[[#This Row],[Column17]]="kolkata",Table2[[#This Row],[Column15]],0)</f>
        <v>0</v>
      </c>
      <c r="BI491" s="8">
        <f ca="1">IF(Table2[[#This Row],[Column17]]="patna",Table2[[#This Row],[Column15]],0)</f>
        <v>0</v>
      </c>
      <c r="BJ491" s="8">
        <f ca="1">IF(Table2[[#This Row],[Column17]]="simultala",Table2[[#This Row],[Column15]],0)</f>
        <v>0</v>
      </c>
      <c r="BK491" s="8">
        <f ca="1">IF(Table2[[#This Row],[Column17]]="panji",Table2[[#This Row],[Column15]],0)</f>
        <v>0</v>
      </c>
      <c r="BL491" s="8">
        <f ca="1">IF(Table2[[#This Row],[Column17]]="bangalore",Table2[[#This Row],[Column15]],0)</f>
        <v>0</v>
      </c>
      <c r="BM491" s="8">
        <f ca="1">IF(Table2[[#This Row],[Column17]]="florida",Table2[[#This Row],[Column15]],0)</f>
        <v>43494</v>
      </c>
      <c r="BN491" s="8">
        <f ca="1">IF(Table2[[#This Row],[Column17]]="valmikinagar",Table2[[#This Row],[Column15]],0)</f>
        <v>0</v>
      </c>
      <c r="BO491" s="9">
        <f ca="1">IF(Table2[[#This Row],[Column17]]="gopalganj",Table2[[#This Row],[Column15]],0)</f>
        <v>0</v>
      </c>
      <c r="BP491" s="7">
        <f ca="1">IF(Table2[[#This Row],[Column4]]="teaching",Table2[[#This Row],[Column15]],0)</f>
        <v>0</v>
      </c>
      <c r="BQ491" s="8">
        <f ca="1">IF(Table2[[#This Row],[Column4]]="health",Table2[[#This Row],[Column15]],0)</f>
        <v>0</v>
      </c>
      <c r="BR491" s="8">
        <f ca="1">IF(Table2[[#This Row],[Column4]]="agriculture",Table2[[#This Row],[Column15]],0)</f>
        <v>0</v>
      </c>
      <c r="BS491" s="8">
        <f ca="1">IF(Table2[[#This Row],[Column4]]="IT",Table2[[#This Row],[Column15]],0)</f>
        <v>0</v>
      </c>
      <c r="BT491" s="8">
        <f ca="1">IF(Table2[[#This Row],[Column4]]="construction",Table2[[#This Row],[Column15]],0)</f>
        <v>0</v>
      </c>
      <c r="BU491" s="9">
        <f ca="1">IF(Table2[[#This Row],[Column4]]="General work",Table2[[#This Row],[Column15]],0)</f>
        <v>43494</v>
      </c>
      <c r="BV491" s="19">
        <f ca="1">IF(Table2[[#This Row],[Column27]]&gt;Table2[[#This Row],[Column15]],1,0)</f>
        <v>1</v>
      </c>
      <c r="CC491" s="19">
        <f ca="1">IF(Table2[[#This Row],[Column28]]&gt;$CD$6,Table2[[#This Row],[Column2]],0)</f>
        <v>25</v>
      </c>
    </row>
    <row r="492" spans="2:81" x14ac:dyDescent="0.35">
      <c r="B492">
        <f t="shared" ca="1" si="133"/>
        <v>1</v>
      </c>
      <c r="C492" t="str">
        <f ca="1">IF(B491=1,"men","women")</f>
        <v>men</v>
      </c>
      <c r="D492">
        <f t="shared" ca="1" si="135"/>
        <v>39</v>
      </c>
      <c r="E492">
        <f t="shared" ca="1" si="136"/>
        <v>4</v>
      </c>
      <c r="F492" t="str">
        <f ca="1">VLOOKUP(E492,$K$4:$L$10,2)</f>
        <v>IT</v>
      </c>
      <c r="G492">
        <f t="shared" ca="1" si="137"/>
        <v>1</v>
      </c>
      <c r="H492" t="str">
        <f ca="1">VLOOKUP(G492,$N$4:$O$9,2)</f>
        <v>high school</v>
      </c>
      <c r="I492">
        <f t="shared" ca="1" si="138"/>
        <v>2</v>
      </c>
      <c r="J492">
        <f t="shared" ca="1" si="134"/>
        <v>3</v>
      </c>
      <c r="Q492">
        <f t="shared" ca="1" si="139"/>
        <v>45274</v>
      </c>
      <c r="R492">
        <f t="shared" ca="1" si="140"/>
        <v>4</v>
      </c>
      <c r="S492" t="str">
        <f ca="1">VLOOKUP(R492,$Y$7:$Z$20,2)</f>
        <v>telangana</v>
      </c>
      <c r="T492">
        <f t="shared" ca="1" si="144"/>
        <v>271644</v>
      </c>
      <c r="U492">
        <f t="shared" ca="1" si="141"/>
        <v>22762.135965593643</v>
      </c>
      <c r="V492">
        <f t="shared" ca="1" si="145"/>
        <v>43938.292383678141</v>
      </c>
      <c r="W492">
        <f t="shared" ca="1" si="142"/>
        <v>33914</v>
      </c>
      <c r="X492">
        <f t="shared" ca="1" si="146"/>
        <v>81999.139271929453</v>
      </c>
      <c r="AA492">
        <f t="shared" ca="1" si="147"/>
        <v>61953.823018360461</v>
      </c>
      <c r="AB492">
        <f t="shared" ca="1" si="148"/>
        <v>377536.11540203862</v>
      </c>
      <c r="AC492">
        <f t="shared" ca="1" si="149"/>
        <v>138675.27523752308</v>
      </c>
      <c r="AD492">
        <f t="shared" ca="1" si="150"/>
        <v>238860.84016451554</v>
      </c>
      <c r="AF492" s="7">
        <f ca="1">IF(Table2[[#This Row],[Column1]]="men",1,0)</f>
        <v>1</v>
      </c>
      <c r="AG492" s="8">
        <f ca="1">IF(Table2[[#This Row],[Column1]]="women",1,0)</f>
        <v>0</v>
      </c>
      <c r="AH492" s="8"/>
      <c r="AI492" s="8"/>
      <c r="AJ492" s="9"/>
      <c r="AM492" s="7">
        <f ca="1">IF(Table2[[#This Row],[Column4]]="teaching",1,0)</f>
        <v>0</v>
      </c>
      <c r="AN492" s="8">
        <f ca="1">IF(Table2[[#This Row],[Column4]]="health",1,0)</f>
        <v>0</v>
      </c>
      <c r="AO492" s="8">
        <f ca="1">IF(Table2[[#This Row],[Column4]]="agriculture",1,0)</f>
        <v>0</v>
      </c>
      <c r="AP492" s="8">
        <f ca="1">IF(Table2[[#This Row],[Column4]]="IT",1,0)</f>
        <v>1</v>
      </c>
      <c r="AQ492" s="8">
        <f ca="1">IF(Table2[[#This Row],[Column4]]="construction",1,0)</f>
        <v>0</v>
      </c>
      <c r="AR492" s="8">
        <f ca="1">IF(Table2[[#This Row],[Column4]]="General work",1,0)</f>
        <v>0</v>
      </c>
      <c r="AS492" s="9"/>
      <c r="AU492" s="17">
        <f ca="1">Table2[[#This Row],[Column20]]/Table2[[#This Row],[Column8]]</f>
        <v>14646.097461226047</v>
      </c>
      <c r="AW492" s="19">
        <f ca="1">IF(Table2[[#This Row],[Column27]]&gt;$AX$7,1,0)</f>
        <v>1</v>
      </c>
      <c r="AY492" s="21">
        <f ca="1">Table2[[#This Row],[Column19]]/Table2[[#This Row],[Column18]]</f>
        <v>8.3793994955138507E-2</v>
      </c>
      <c r="AZ492" s="7">
        <f t="shared" ca="1" si="143"/>
        <v>1</v>
      </c>
      <c r="BA492" s="8"/>
      <c r="BB492" s="7">
        <f ca="1">IF(Table2[[#This Row],[Column17]]="bihar",Table2[[#This Row],[Column15]],0)</f>
        <v>0</v>
      </c>
      <c r="BC492" s="8">
        <f ca="1">IF(Table2[[#This Row],[Column17]]="UP",Table2[[#This Row],[Column15]],0)</f>
        <v>0</v>
      </c>
      <c r="BD492" s="8">
        <f ca="1">IF(Table2[[#This Row],[Column17]]="maharashtra",Table2[[#This Row],[Column15]],0)</f>
        <v>0</v>
      </c>
      <c r="BE492" s="8">
        <f ca="1">IF(Table2[[#This Row],[Column17]]="telangana",Table2[[#This Row],[Column15]],0)</f>
        <v>45274</v>
      </c>
      <c r="BF492" s="8">
        <f ca="1">IF(Table2[[#This Row],[Column17]]="delhi",Table2[[#This Row],[Column15]],0)</f>
        <v>0</v>
      </c>
      <c r="BG492" s="8">
        <f ca="1">IF(Table2[[#This Row],[Column17]]="goa",Table2[[#This Row],[Column15]],0)</f>
        <v>0</v>
      </c>
      <c r="BH492" s="8">
        <f ca="1">IF(Table2[[#This Row],[Column17]]="kolkata",Table2[[#This Row],[Column15]],0)</f>
        <v>0</v>
      </c>
      <c r="BI492" s="8">
        <f ca="1">IF(Table2[[#This Row],[Column17]]="patna",Table2[[#This Row],[Column15]],0)</f>
        <v>0</v>
      </c>
      <c r="BJ492" s="8">
        <f ca="1">IF(Table2[[#This Row],[Column17]]="simultala",Table2[[#This Row],[Column15]],0)</f>
        <v>0</v>
      </c>
      <c r="BK492" s="8">
        <f ca="1">IF(Table2[[#This Row],[Column17]]="panji",Table2[[#This Row],[Column15]],0)</f>
        <v>0</v>
      </c>
      <c r="BL492" s="8">
        <f ca="1">IF(Table2[[#This Row],[Column17]]="bangalore",Table2[[#This Row],[Column15]],0)</f>
        <v>0</v>
      </c>
      <c r="BM492" s="8">
        <f ca="1">IF(Table2[[#This Row],[Column17]]="florida",Table2[[#This Row],[Column15]],0)</f>
        <v>0</v>
      </c>
      <c r="BN492" s="8">
        <f ca="1">IF(Table2[[#This Row],[Column17]]="valmikinagar",Table2[[#This Row],[Column15]],0)</f>
        <v>0</v>
      </c>
      <c r="BO492" s="9">
        <f ca="1">IF(Table2[[#This Row],[Column17]]="gopalganj",Table2[[#This Row],[Column15]],0)</f>
        <v>0</v>
      </c>
      <c r="BP492" s="7">
        <f ca="1">IF(Table2[[#This Row],[Column4]]="teaching",Table2[[#This Row],[Column15]],0)</f>
        <v>0</v>
      </c>
      <c r="BQ492" s="8">
        <f ca="1">IF(Table2[[#This Row],[Column4]]="health",Table2[[#This Row],[Column15]],0)</f>
        <v>0</v>
      </c>
      <c r="BR492" s="8">
        <f ca="1">IF(Table2[[#This Row],[Column4]]="agriculture",Table2[[#This Row],[Column15]],0)</f>
        <v>0</v>
      </c>
      <c r="BS492" s="8">
        <f ca="1">IF(Table2[[#This Row],[Column4]]="IT",Table2[[#This Row],[Column15]],0)</f>
        <v>45274</v>
      </c>
      <c r="BT492" s="8">
        <f ca="1">IF(Table2[[#This Row],[Column4]]="construction",Table2[[#This Row],[Column15]],0)</f>
        <v>0</v>
      </c>
      <c r="BU492" s="9">
        <f ca="1">IF(Table2[[#This Row],[Column4]]="General work",Table2[[#This Row],[Column15]],0)</f>
        <v>0</v>
      </c>
      <c r="BV492" s="19">
        <f ca="1">IF(Table2[[#This Row],[Column27]]&gt;Table2[[#This Row],[Column15]],1,0)</f>
        <v>1</v>
      </c>
      <c r="CC492" s="19">
        <f ca="1">IF(Table2[[#This Row],[Column28]]&gt;$CD$6,Table2[[#This Row],[Column2]],0)</f>
        <v>39</v>
      </c>
    </row>
    <row r="493" spans="2:81" x14ac:dyDescent="0.35">
      <c r="B493">
        <f t="shared" ca="1" si="133"/>
        <v>1</v>
      </c>
      <c r="C493" t="str">
        <f ca="1">IF(B492=1,"men","women")</f>
        <v>men</v>
      </c>
      <c r="D493">
        <f t="shared" ca="1" si="135"/>
        <v>42</v>
      </c>
      <c r="E493">
        <f t="shared" ca="1" si="136"/>
        <v>6</v>
      </c>
      <c r="F493" t="str">
        <f ca="1">VLOOKUP(E493,$K$4:$L$10,2)</f>
        <v>agriculture</v>
      </c>
      <c r="G493">
        <f t="shared" ca="1" si="137"/>
        <v>1</v>
      </c>
      <c r="H493" t="str">
        <f ca="1">VLOOKUP(G493,$N$4:$O$9,2)</f>
        <v>high school</v>
      </c>
      <c r="I493">
        <f t="shared" ca="1" si="138"/>
        <v>2</v>
      </c>
      <c r="J493">
        <f t="shared" ca="1" si="134"/>
        <v>2</v>
      </c>
      <c r="Q493">
        <f t="shared" ca="1" si="139"/>
        <v>58597</v>
      </c>
      <c r="R493">
        <f t="shared" ca="1" si="140"/>
        <v>2</v>
      </c>
      <c r="S493" t="str">
        <f ca="1">VLOOKUP(R493,$Y$7:$Z$20,2)</f>
        <v>up</v>
      </c>
      <c r="T493">
        <f t="shared" ca="1" si="144"/>
        <v>351582</v>
      </c>
      <c r="U493">
        <f t="shared" ca="1" si="141"/>
        <v>171320.8063005468</v>
      </c>
      <c r="V493">
        <f t="shared" ca="1" si="145"/>
        <v>13105.885907507827</v>
      </c>
      <c r="W493">
        <f t="shared" ca="1" si="142"/>
        <v>5182</v>
      </c>
      <c r="X493">
        <f t="shared" ca="1" si="146"/>
        <v>83846.04039885597</v>
      </c>
      <c r="AA493">
        <f t="shared" ca="1" si="147"/>
        <v>71449.284598677783</v>
      </c>
      <c r="AB493">
        <f t="shared" ca="1" si="148"/>
        <v>436137.17050618562</v>
      </c>
      <c r="AC493">
        <f t="shared" ca="1" si="149"/>
        <v>260348.84669940278</v>
      </c>
      <c r="AD493">
        <f t="shared" ca="1" si="150"/>
        <v>175788.32380678284</v>
      </c>
      <c r="AF493" s="7">
        <f ca="1">IF(Table2[[#This Row],[Column1]]="men",1,0)</f>
        <v>1</v>
      </c>
      <c r="AG493" s="8">
        <f ca="1">IF(Table2[[#This Row],[Column1]]="women",1,0)</f>
        <v>0</v>
      </c>
      <c r="AH493" s="8"/>
      <c r="AI493" s="8"/>
      <c r="AJ493" s="9"/>
      <c r="AM493" s="7">
        <f ca="1">IF(Table2[[#This Row],[Column4]]="teaching",1,0)</f>
        <v>0</v>
      </c>
      <c r="AN493" s="8">
        <f ca="1">IF(Table2[[#This Row],[Column4]]="health",1,0)</f>
        <v>0</v>
      </c>
      <c r="AO493" s="8">
        <f ca="1">IF(Table2[[#This Row],[Column4]]="agriculture",1,0)</f>
        <v>1</v>
      </c>
      <c r="AP493" s="8">
        <f ca="1">IF(Table2[[#This Row],[Column4]]="IT",1,0)</f>
        <v>0</v>
      </c>
      <c r="AQ493" s="8">
        <f ca="1">IF(Table2[[#This Row],[Column4]]="construction",1,0)</f>
        <v>0</v>
      </c>
      <c r="AR493" s="8">
        <f ca="1">IF(Table2[[#This Row],[Column4]]="General work",1,0)</f>
        <v>0</v>
      </c>
      <c r="AS493" s="9"/>
      <c r="AU493" s="17">
        <f ca="1">Table2[[#This Row],[Column20]]/Table2[[#This Row],[Column8]]</f>
        <v>6552.9429537539136</v>
      </c>
      <c r="AW493" s="19">
        <f ca="1">IF(Table2[[#This Row],[Column27]]&gt;$AX$7,1,0)</f>
        <v>1</v>
      </c>
      <c r="AY493" s="21">
        <f ca="1">Table2[[#This Row],[Column19]]/Table2[[#This Row],[Column18]]</f>
        <v>0.48728548759762103</v>
      </c>
      <c r="AZ493" s="7">
        <f t="shared" ca="1" si="143"/>
        <v>0</v>
      </c>
      <c r="BA493" s="8"/>
      <c r="BB493" s="7">
        <f ca="1">IF(Table2[[#This Row],[Column17]]="bihar",Table2[[#This Row],[Column15]],0)</f>
        <v>0</v>
      </c>
      <c r="BC493" s="8">
        <f ca="1">IF(Table2[[#This Row],[Column17]]="UP",Table2[[#This Row],[Column15]],0)</f>
        <v>58597</v>
      </c>
      <c r="BD493" s="8">
        <f ca="1">IF(Table2[[#This Row],[Column17]]="maharashtra",Table2[[#This Row],[Column15]],0)</f>
        <v>0</v>
      </c>
      <c r="BE493" s="8">
        <f ca="1">IF(Table2[[#This Row],[Column17]]="telangana",Table2[[#This Row],[Column15]],0)</f>
        <v>0</v>
      </c>
      <c r="BF493" s="8">
        <f ca="1">IF(Table2[[#This Row],[Column17]]="delhi",Table2[[#This Row],[Column15]],0)</f>
        <v>0</v>
      </c>
      <c r="BG493" s="8">
        <f ca="1">IF(Table2[[#This Row],[Column17]]="goa",Table2[[#This Row],[Column15]],0)</f>
        <v>0</v>
      </c>
      <c r="BH493" s="8">
        <f ca="1">IF(Table2[[#This Row],[Column17]]="kolkata",Table2[[#This Row],[Column15]],0)</f>
        <v>0</v>
      </c>
      <c r="BI493" s="8">
        <f ca="1">IF(Table2[[#This Row],[Column17]]="patna",Table2[[#This Row],[Column15]],0)</f>
        <v>0</v>
      </c>
      <c r="BJ493" s="8">
        <f ca="1">IF(Table2[[#This Row],[Column17]]="simultala",Table2[[#This Row],[Column15]],0)</f>
        <v>0</v>
      </c>
      <c r="BK493" s="8">
        <f ca="1">IF(Table2[[#This Row],[Column17]]="panji",Table2[[#This Row],[Column15]],0)</f>
        <v>0</v>
      </c>
      <c r="BL493" s="8">
        <f ca="1">IF(Table2[[#This Row],[Column17]]="bangalore",Table2[[#This Row],[Column15]],0)</f>
        <v>0</v>
      </c>
      <c r="BM493" s="8">
        <f ca="1">IF(Table2[[#This Row],[Column17]]="florida",Table2[[#This Row],[Column15]],0)</f>
        <v>0</v>
      </c>
      <c r="BN493" s="8">
        <f ca="1">IF(Table2[[#This Row],[Column17]]="valmikinagar",Table2[[#This Row],[Column15]],0)</f>
        <v>0</v>
      </c>
      <c r="BO493" s="9">
        <f ca="1">IF(Table2[[#This Row],[Column17]]="gopalganj",Table2[[#This Row],[Column15]],0)</f>
        <v>0</v>
      </c>
      <c r="BP493" s="7">
        <f ca="1">IF(Table2[[#This Row],[Column4]]="teaching",Table2[[#This Row],[Column15]],0)</f>
        <v>0</v>
      </c>
      <c r="BQ493" s="8">
        <f ca="1">IF(Table2[[#This Row],[Column4]]="health",Table2[[#This Row],[Column15]],0)</f>
        <v>0</v>
      </c>
      <c r="BR493" s="8">
        <f ca="1">IF(Table2[[#This Row],[Column4]]="agriculture",Table2[[#This Row],[Column15]],0)</f>
        <v>58597</v>
      </c>
      <c r="BS493" s="8">
        <f ca="1">IF(Table2[[#This Row],[Column4]]="IT",Table2[[#This Row],[Column15]],0)</f>
        <v>0</v>
      </c>
      <c r="BT493" s="8">
        <f ca="1">IF(Table2[[#This Row],[Column4]]="construction",Table2[[#This Row],[Column15]],0)</f>
        <v>0</v>
      </c>
      <c r="BU493" s="9">
        <f ca="1">IF(Table2[[#This Row],[Column4]]="General work",Table2[[#This Row],[Column15]],0)</f>
        <v>0</v>
      </c>
      <c r="BV493" s="19">
        <f ca="1">IF(Table2[[#This Row],[Column27]]&gt;Table2[[#This Row],[Column15]],1,0)</f>
        <v>1</v>
      </c>
      <c r="CC493" s="19">
        <f ca="1">IF(Table2[[#This Row],[Column28]]&gt;$CD$6,Table2[[#This Row],[Column2]],0)</f>
        <v>42</v>
      </c>
    </row>
    <row r="494" spans="2:81" x14ac:dyDescent="0.35">
      <c r="B494">
        <f t="shared" ca="1" si="133"/>
        <v>1</v>
      </c>
      <c r="C494" t="str">
        <f ca="1">IF(B493=1,"men","women")</f>
        <v>men</v>
      </c>
      <c r="D494">
        <f t="shared" ca="1" si="135"/>
        <v>45</v>
      </c>
      <c r="E494">
        <f t="shared" ca="1" si="136"/>
        <v>4</v>
      </c>
      <c r="F494" t="str">
        <f ca="1">VLOOKUP(E494,$K$4:$L$10,2)</f>
        <v>IT</v>
      </c>
      <c r="G494">
        <f t="shared" ca="1" si="137"/>
        <v>1</v>
      </c>
      <c r="H494" t="str">
        <f ca="1">VLOOKUP(G494,$N$4:$O$9,2)</f>
        <v>high school</v>
      </c>
      <c r="I494">
        <f t="shared" ca="1" si="138"/>
        <v>1</v>
      </c>
      <c r="J494">
        <f t="shared" ca="1" si="134"/>
        <v>2</v>
      </c>
      <c r="Q494">
        <f t="shared" ca="1" si="139"/>
        <v>51995</v>
      </c>
      <c r="R494">
        <f t="shared" ca="1" si="140"/>
        <v>14</v>
      </c>
      <c r="S494" t="str">
        <f ca="1">VLOOKUP(R494,$Y$7:$Z$20,2)</f>
        <v>gopalganj</v>
      </c>
      <c r="T494">
        <f t="shared" ca="1" si="144"/>
        <v>155985</v>
      </c>
      <c r="U494">
        <f t="shared" ca="1" si="141"/>
        <v>112614.29137112095</v>
      </c>
      <c r="V494">
        <f t="shared" ca="1" si="145"/>
        <v>26525.213078542274</v>
      </c>
      <c r="W494">
        <f t="shared" ca="1" si="142"/>
        <v>1697</v>
      </c>
      <c r="X494">
        <f t="shared" ca="1" si="146"/>
        <v>62558.591903066605</v>
      </c>
      <c r="AA494">
        <f t="shared" ca="1" si="147"/>
        <v>57245.456686639998</v>
      </c>
      <c r="AB494">
        <f t="shared" ca="1" si="148"/>
        <v>239755.66976518225</v>
      </c>
      <c r="AC494">
        <f t="shared" ca="1" si="149"/>
        <v>176869.88327418757</v>
      </c>
      <c r="AD494">
        <f t="shared" ca="1" si="150"/>
        <v>62885.78649099468</v>
      </c>
      <c r="AF494" s="7">
        <f ca="1">IF(Table2[[#This Row],[Column1]]="men",1,0)</f>
        <v>1</v>
      </c>
      <c r="AG494" s="8">
        <f ca="1">IF(Table2[[#This Row],[Column1]]="women",1,0)</f>
        <v>0</v>
      </c>
      <c r="AH494" s="8"/>
      <c r="AI494" s="8"/>
      <c r="AJ494" s="9"/>
      <c r="AM494" s="7">
        <f ca="1">IF(Table2[[#This Row],[Column4]]="teaching",1,0)</f>
        <v>0</v>
      </c>
      <c r="AN494" s="8">
        <f ca="1">IF(Table2[[#This Row],[Column4]]="health",1,0)</f>
        <v>0</v>
      </c>
      <c r="AO494" s="8">
        <f ca="1">IF(Table2[[#This Row],[Column4]]="agriculture",1,0)</f>
        <v>0</v>
      </c>
      <c r="AP494" s="8">
        <f ca="1">IF(Table2[[#This Row],[Column4]]="IT",1,0)</f>
        <v>1</v>
      </c>
      <c r="AQ494" s="8">
        <f ca="1">IF(Table2[[#This Row],[Column4]]="construction",1,0)</f>
        <v>0</v>
      </c>
      <c r="AR494" s="8">
        <f ca="1">IF(Table2[[#This Row],[Column4]]="General work",1,0)</f>
        <v>0</v>
      </c>
      <c r="AS494" s="9"/>
      <c r="AU494" s="17">
        <f ca="1">Table2[[#This Row],[Column20]]/Table2[[#This Row],[Column8]]</f>
        <v>13262.606539271137</v>
      </c>
      <c r="AW494" s="19">
        <f ca="1">IF(Table2[[#This Row],[Column27]]&gt;$AX$7,1,0)</f>
        <v>1</v>
      </c>
      <c r="AY494" s="21">
        <f ca="1">Table2[[#This Row],[Column19]]/Table2[[#This Row],[Column18]]</f>
        <v>0.72195590198494053</v>
      </c>
      <c r="AZ494" s="7">
        <f t="shared" ca="1" si="143"/>
        <v>0</v>
      </c>
      <c r="BA494" s="8"/>
      <c r="BB494" s="7">
        <f ca="1">IF(Table2[[#This Row],[Column17]]="bihar",Table2[[#This Row],[Column15]],0)</f>
        <v>0</v>
      </c>
      <c r="BC494" s="8">
        <f ca="1">IF(Table2[[#This Row],[Column17]]="UP",Table2[[#This Row],[Column15]],0)</f>
        <v>0</v>
      </c>
      <c r="BD494" s="8">
        <f ca="1">IF(Table2[[#This Row],[Column17]]="maharashtra",Table2[[#This Row],[Column15]],0)</f>
        <v>0</v>
      </c>
      <c r="BE494" s="8">
        <f ca="1">IF(Table2[[#This Row],[Column17]]="telangana",Table2[[#This Row],[Column15]],0)</f>
        <v>0</v>
      </c>
      <c r="BF494" s="8">
        <f ca="1">IF(Table2[[#This Row],[Column17]]="delhi",Table2[[#This Row],[Column15]],0)</f>
        <v>0</v>
      </c>
      <c r="BG494" s="8">
        <f ca="1">IF(Table2[[#This Row],[Column17]]="goa",Table2[[#This Row],[Column15]],0)</f>
        <v>0</v>
      </c>
      <c r="BH494" s="8">
        <f ca="1">IF(Table2[[#This Row],[Column17]]="kolkata",Table2[[#This Row],[Column15]],0)</f>
        <v>0</v>
      </c>
      <c r="BI494" s="8">
        <f ca="1">IF(Table2[[#This Row],[Column17]]="patna",Table2[[#This Row],[Column15]],0)</f>
        <v>0</v>
      </c>
      <c r="BJ494" s="8">
        <f ca="1">IF(Table2[[#This Row],[Column17]]="simultala",Table2[[#This Row],[Column15]],0)</f>
        <v>0</v>
      </c>
      <c r="BK494" s="8">
        <f ca="1">IF(Table2[[#This Row],[Column17]]="panji",Table2[[#This Row],[Column15]],0)</f>
        <v>0</v>
      </c>
      <c r="BL494" s="8">
        <f ca="1">IF(Table2[[#This Row],[Column17]]="bangalore",Table2[[#This Row],[Column15]],0)</f>
        <v>0</v>
      </c>
      <c r="BM494" s="8">
        <f ca="1">IF(Table2[[#This Row],[Column17]]="florida",Table2[[#This Row],[Column15]],0)</f>
        <v>0</v>
      </c>
      <c r="BN494" s="8">
        <f ca="1">IF(Table2[[#This Row],[Column17]]="valmikinagar",Table2[[#This Row],[Column15]],0)</f>
        <v>0</v>
      </c>
      <c r="BO494" s="9">
        <f ca="1">IF(Table2[[#This Row],[Column17]]="gopalganj",Table2[[#This Row],[Column15]],0)</f>
        <v>51995</v>
      </c>
      <c r="BP494" s="7">
        <f ca="1">IF(Table2[[#This Row],[Column4]]="teaching",Table2[[#This Row],[Column15]],0)</f>
        <v>0</v>
      </c>
      <c r="BQ494" s="8">
        <f ca="1">IF(Table2[[#This Row],[Column4]]="health",Table2[[#This Row],[Column15]],0)</f>
        <v>0</v>
      </c>
      <c r="BR494" s="8">
        <f ca="1">IF(Table2[[#This Row],[Column4]]="agriculture",Table2[[#This Row],[Column15]],0)</f>
        <v>0</v>
      </c>
      <c r="BS494" s="8">
        <f ca="1">IF(Table2[[#This Row],[Column4]]="IT",Table2[[#This Row],[Column15]],0)</f>
        <v>51995</v>
      </c>
      <c r="BT494" s="8">
        <f ca="1">IF(Table2[[#This Row],[Column4]]="construction",Table2[[#This Row],[Column15]],0)</f>
        <v>0</v>
      </c>
      <c r="BU494" s="9">
        <f ca="1">IF(Table2[[#This Row],[Column4]]="General work",Table2[[#This Row],[Column15]],0)</f>
        <v>0</v>
      </c>
      <c r="BV494" s="19">
        <f ca="1">IF(Table2[[#This Row],[Column27]]&gt;Table2[[#This Row],[Column15]],1,0)</f>
        <v>1</v>
      </c>
      <c r="CC494" s="19">
        <f ca="1">IF(Table2[[#This Row],[Column28]]&gt;$CD$6,Table2[[#This Row],[Column2]],0)</f>
        <v>45</v>
      </c>
    </row>
    <row r="495" spans="2:81" x14ac:dyDescent="0.35">
      <c r="B495">
        <f t="shared" ca="1" si="133"/>
        <v>1</v>
      </c>
      <c r="C495" t="str">
        <f ca="1">IF(B494=1,"men","women")</f>
        <v>men</v>
      </c>
      <c r="D495">
        <f t="shared" ca="1" si="135"/>
        <v>40</v>
      </c>
      <c r="E495">
        <f t="shared" ca="1" si="136"/>
        <v>1</v>
      </c>
      <c r="F495" t="str">
        <f ca="1">VLOOKUP(E495,$K$4:$L$10,2)</f>
        <v xml:space="preserve">health </v>
      </c>
      <c r="G495">
        <f t="shared" ca="1" si="137"/>
        <v>4</v>
      </c>
      <c r="H495" t="str">
        <f ca="1">VLOOKUP(G495,$N$4:$O$9,2)</f>
        <v>technical</v>
      </c>
      <c r="I495">
        <f t="shared" ca="1" si="138"/>
        <v>0</v>
      </c>
      <c r="J495">
        <f t="shared" ca="1" si="134"/>
        <v>3</v>
      </c>
      <c r="Q495">
        <f t="shared" ca="1" si="139"/>
        <v>34291</v>
      </c>
      <c r="R495">
        <f t="shared" ca="1" si="140"/>
        <v>5</v>
      </c>
      <c r="S495" t="str">
        <f ca="1">VLOOKUP(R495,$Y$7:$Z$20,2)</f>
        <v>delhi</v>
      </c>
      <c r="T495">
        <f t="shared" ca="1" si="144"/>
        <v>102873</v>
      </c>
      <c r="U495">
        <f t="shared" ca="1" si="141"/>
        <v>21769.329417749574</v>
      </c>
      <c r="V495">
        <f t="shared" ca="1" si="145"/>
        <v>59432.805549973513</v>
      </c>
      <c r="W495">
        <f t="shared" ca="1" si="142"/>
        <v>52366</v>
      </c>
      <c r="X495">
        <f t="shared" ca="1" si="146"/>
        <v>19735.284437721279</v>
      </c>
      <c r="AA495">
        <f t="shared" ca="1" si="147"/>
        <v>13948.954290534029</v>
      </c>
      <c r="AB495">
        <f t="shared" ca="1" si="148"/>
        <v>176254.75984050753</v>
      </c>
      <c r="AC495">
        <f t="shared" ca="1" si="149"/>
        <v>93870.613855470845</v>
      </c>
      <c r="AD495">
        <f t="shared" ca="1" si="150"/>
        <v>82384.145985036681</v>
      </c>
      <c r="AF495" s="7">
        <f ca="1">IF(Table2[[#This Row],[Column1]]="men",1,0)</f>
        <v>1</v>
      </c>
      <c r="AG495" s="8">
        <f ca="1">IF(Table2[[#This Row],[Column1]]="women",1,0)</f>
        <v>0</v>
      </c>
      <c r="AH495" s="8"/>
      <c r="AI495" s="8"/>
      <c r="AJ495" s="9"/>
      <c r="AM495" s="7">
        <f ca="1">IF(Table2[[#This Row],[Column4]]="teaching",1,0)</f>
        <v>0</v>
      </c>
      <c r="AN495" s="8">
        <f ca="1">IF(Table2[[#This Row],[Column4]]="health",1,0)</f>
        <v>0</v>
      </c>
      <c r="AO495" s="8">
        <f ca="1">IF(Table2[[#This Row],[Column4]]="agriculture",1,0)</f>
        <v>0</v>
      </c>
      <c r="AP495" s="8">
        <f ca="1">IF(Table2[[#This Row],[Column4]]="IT",1,0)</f>
        <v>0</v>
      </c>
      <c r="AQ495" s="8">
        <f ca="1">IF(Table2[[#This Row],[Column4]]="construction",1,0)</f>
        <v>0</v>
      </c>
      <c r="AR495" s="8">
        <f ca="1">IF(Table2[[#This Row],[Column4]]="General work",1,0)</f>
        <v>0</v>
      </c>
      <c r="AS495" s="9"/>
      <c r="AU495" s="17">
        <f ca="1">Table2[[#This Row],[Column20]]/Table2[[#This Row],[Column8]]</f>
        <v>19810.935183324505</v>
      </c>
      <c r="AW495" s="19">
        <f ca="1">IF(Table2[[#This Row],[Column27]]&gt;$AX$7,1,0)</f>
        <v>0</v>
      </c>
      <c r="AY495" s="21">
        <f ca="1">Table2[[#This Row],[Column19]]/Table2[[#This Row],[Column18]]</f>
        <v>0.21161363445947501</v>
      </c>
      <c r="AZ495" s="7">
        <f t="shared" ca="1" si="143"/>
        <v>0</v>
      </c>
      <c r="BA495" s="8"/>
      <c r="BB495" s="7">
        <f ca="1">IF(Table2[[#This Row],[Column17]]="bihar",Table2[[#This Row],[Column15]],0)</f>
        <v>0</v>
      </c>
      <c r="BC495" s="8">
        <f ca="1">IF(Table2[[#This Row],[Column17]]="UP",Table2[[#This Row],[Column15]],0)</f>
        <v>0</v>
      </c>
      <c r="BD495" s="8">
        <f ca="1">IF(Table2[[#This Row],[Column17]]="maharashtra",Table2[[#This Row],[Column15]],0)</f>
        <v>0</v>
      </c>
      <c r="BE495" s="8">
        <f ca="1">IF(Table2[[#This Row],[Column17]]="telangana",Table2[[#This Row],[Column15]],0)</f>
        <v>0</v>
      </c>
      <c r="BF495" s="8">
        <f ca="1">IF(Table2[[#This Row],[Column17]]="delhi",Table2[[#This Row],[Column15]],0)</f>
        <v>34291</v>
      </c>
      <c r="BG495" s="8">
        <f ca="1">IF(Table2[[#This Row],[Column17]]="goa",Table2[[#This Row],[Column15]],0)</f>
        <v>0</v>
      </c>
      <c r="BH495" s="8">
        <f ca="1">IF(Table2[[#This Row],[Column17]]="kolkata",Table2[[#This Row],[Column15]],0)</f>
        <v>0</v>
      </c>
      <c r="BI495" s="8">
        <f ca="1">IF(Table2[[#This Row],[Column17]]="patna",Table2[[#This Row],[Column15]],0)</f>
        <v>0</v>
      </c>
      <c r="BJ495" s="8">
        <f ca="1">IF(Table2[[#This Row],[Column17]]="simultala",Table2[[#This Row],[Column15]],0)</f>
        <v>0</v>
      </c>
      <c r="BK495" s="8">
        <f ca="1">IF(Table2[[#This Row],[Column17]]="panji",Table2[[#This Row],[Column15]],0)</f>
        <v>0</v>
      </c>
      <c r="BL495" s="8">
        <f ca="1">IF(Table2[[#This Row],[Column17]]="bangalore",Table2[[#This Row],[Column15]],0)</f>
        <v>0</v>
      </c>
      <c r="BM495" s="8">
        <f ca="1">IF(Table2[[#This Row],[Column17]]="florida",Table2[[#This Row],[Column15]],0)</f>
        <v>0</v>
      </c>
      <c r="BN495" s="8">
        <f ca="1">IF(Table2[[#This Row],[Column17]]="valmikinagar",Table2[[#This Row],[Column15]],0)</f>
        <v>0</v>
      </c>
      <c r="BO495" s="9">
        <f ca="1">IF(Table2[[#This Row],[Column17]]="gopalganj",Table2[[#This Row],[Column15]],0)</f>
        <v>0</v>
      </c>
      <c r="BP495" s="7">
        <f ca="1">IF(Table2[[#This Row],[Column4]]="teaching",Table2[[#This Row],[Column15]],0)</f>
        <v>0</v>
      </c>
      <c r="BQ495" s="8">
        <f ca="1">IF(Table2[[#This Row],[Column4]]="health",Table2[[#This Row],[Column15]],0)</f>
        <v>0</v>
      </c>
      <c r="BR495" s="8">
        <f ca="1">IF(Table2[[#This Row],[Column4]]="agriculture",Table2[[#This Row],[Column15]],0)</f>
        <v>0</v>
      </c>
      <c r="BS495" s="8">
        <f ca="1">IF(Table2[[#This Row],[Column4]]="IT",Table2[[#This Row],[Column15]],0)</f>
        <v>0</v>
      </c>
      <c r="BT495" s="8">
        <f ca="1">IF(Table2[[#This Row],[Column4]]="construction",Table2[[#This Row],[Column15]],0)</f>
        <v>0</v>
      </c>
      <c r="BU495" s="9">
        <f ca="1">IF(Table2[[#This Row],[Column4]]="General work",Table2[[#This Row],[Column15]],0)</f>
        <v>0</v>
      </c>
      <c r="BV495" s="19">
        <f ca="1">IF(Table2[[#This Row],[Column27]]&gt;Table2[[#This Row],[Column15]],1,0)</f>
        <v>1</v>
      </c>
      <c r="CC495" s="19">
        <f ca="1">IF(Table2[[#This Row],[Column28]]&gt;$CD$6,Table2[[#This Row],[Column2]],0)</f>
        <v>40</v>
      </c>
    </row>
    <row r="496" spans="2:81" x14ac:dyDescent="0.35">
      <c r="B496">
        <f t="shared" ca="1" si="133"/>
        <v>2</v>
      </c>
      <c r="C496" t="str">
        <f ca="1">IF(B495=1,"men","women")</f>
        <v>men</v>
      </c>
      <c r="D496">
        <f t="shared" ca="1" si="135"/>
        <v>38</v>
      </c>
      <c r="E496">
        <f t="shared" ca="1" si="136"/>
        <v>4</v>
      </c>
      <c r="F496" t="str">
        <f ca="1">VLOOKUP(E496,$K$4:$L$10,2)</f>
        <v>IT</v>
      </c>
      <c r="G496">
        <f t="shared" ca="1" si="137"/>
        <v>1</v>
      </c>
      <c r="H496" t="str">
        <f ca="1">VLOOKUP(G496,$N$4:$O$9,2)</f>
        <v>high school</v>
      </c>
      <c r="I496">
        <f t="shared" ca="1" si="138"/>
        <v>0</v>
      </c>
      <c r="J496">
        <f t="shared" ca="1" si="134"/>
        <v>3</v>
      </c>
      <c r="Q496">
        <f t="shared" ca="1" si="139"/>
        <v>52602</v>
      </c>
      <c r="R496">
        <f t="shared" ca="1" si="140"/>
        <v>14</v>
      </c>
      <c r="S496" t="str">
        <f ca="1">VLOOKUP(R496,$Y$7:$Z$20,2)</f>
        <v>gopalganj</v>
      </c>
      <c r="T496">
        <f t="shared" ca="1" si="144"/>
        <v>157806</v>
      </c>
      <c r="U496">
        <f t="shared" ca="1" si="141"/>
        <v>2066.4170763877105</v>
      </c>
      <c r="V496">
        <f t="shared" ca="1" si="145"/>
        <v>107175.63556657662</v>
      </c>
      <c r="W496">
        <f t="shared" ca="1" si="142"/>
        <v>94322</v>
      </c>
      <c r="X496">
        <f t="shared" ca="1" si="146"/>
        <v>37517.88909262271</v>
      </c>
      <c r="AA496">
        <f t="shared" ca="1" si="147"/>
        <v>60806.353909297861</v>
      </c>
      <c r="AB496">
        <f t="shared" ca="1" si="148"/>
        <v>325787.98947587446</v>
      </c>
      <c r="AC496">
        <f t="shared" ca="1" si="149"/>
        <v>133906.30616901041</v>
      </c>
      <c r="AD496">
        <f t="shared" ca="1" si="150"/>
        <v>191881.68330686406</v>
      </c>
      <c r="AF496" s="7">
        <f ca="1">IF(Table2[[#This Row],[Column1]]="men",1,0)</f>
        <v>1</v>
      </c>
      <c r="AG496" s="8">
        <f ca="1">IF(Table2[[#This Row],[Column1]]="women",1,0)</f>
        <v>0</v>
      </c>
      <c r="AH496" s="8"/>
      <c r="AI496" s="8"/>
      <c r="AJ496" s="9"/>
      <c r="AM496" s="7">
        <f ca="1">IF(Table2[[#This Row],[Column4]]="teaching",1,0)</f>
        <v>0</v>
      </c>
      <c r="AN496" s="8">
        <f ca="1">IF(Table2[[#This Row],[Column4]]="health",1,0)</f>
        <v>0</v>
      </c>
      <c r="AO496" s="8">
        <f ca="1">IF(Table2[[#This Row],[Column4]]="agriculture",1,0)</f>
        <v>0</v>
      </c>
      <c r="AP496" s="8">
        <f ca="1">IF(Table2[[#This Row],[Column4]]="IT",1,0)</f>
        <v>1</v>
      </c>
      <c r="AQ496" s="8">
        <f ca="1">IF(Table2[[#This Row],[Column4]]="construction",1,0)</f>
        <v>0</v>
      </c>
      <c r="AR496" s="8">
        <f ca="1">IF(Table2[[#This Row],[Column4]]="General work",1,0)</f>
        <v>0</v>
      </c>
      <c r="AS496" s="9"/>
      <c r="AU496" s="17">
        <f ca="1">Table2[[#This Row],[Column20]]/Table2[[#This Row],[Column8]]</f>
        <v>35725.211855525537</v>
      </c>
      <c r="AW496" s="19">
        <f ca="1">IF(Table2[[#This Row],[Column27]]&gt;$AX$7,1,0)</f>
        <v>1</v>
      </c>
      <c r="AY496" s="21">
        <f ca="1">Table2[[#This Row],[Column19]]/Table2[[#This Row],[Column18]]</f>
        <v>1.3094667353508171E-2</v>
      </c>
      <c r="AZ496" s="7">
        <f t="shared" ca="1" si="143"/>
        <v>1</v>
      </c>
      <c r="BA496" s="8"/>
      <c r="BB496" s="7">
        <f ca="1">IF(Table2[[#This Row],[Column17]]="bihar",Table2[[#This Row],[Column15]],0)</f>
        <v>0</v>
      </c>
      <c r="BC496" s="8">
        <f ca="1">IF(Table2[[#This Row],[Column17]]="UP",Table2[[#This Row],[Column15]],0)</f>
        <v>0</v>
      </c>
      <c r="BD496" s="8">
        <f ca="1">IF(Table2[[#This Row],[Column17]]="maharashtra",Table2[[#This Row],[Column15]],0)</f>
        <v>0</v>
      </c>
      <c r="BE496" s="8">
        <f ca="1">IF(Table2[[#This Row],[Column17]]="telangana",Table2[[#This Row],[Column15]],0)</f>
        <v>0</v>
      </c>
      <c r="BF496" s="8">
        <f ca="1">IF(Table2[[#This Row],[Column17]]="delhi",Table2[[#This Row],[Column15]],0)</f>
        <v>0</v>
      </c>
      <c r="BG496" s="8">
        <f ca="1">IF(Table2[[#This Row],[Column17]]="goa",Table2[[#This Row],[Column15]],0)</f>
        <v>0</v>
      </c>
      <c r="BH496" s="8">
        <f ca="1">IF(Table2[[#This Row],[Column17]]="kolkata",Table2[[#This Row],[Column15]],0)</f>
        <v>0</v>
      </c>
      <c r="BI496" s="8">
        <f ca="1">IF(Table2[[#This Row],[Column17]]="patna",Table2[[#This Row],[Column15]],0)</f>
        <v>0</v>
      </c>
      <c r="BJ496" s="8">
        <f ca="1">IF(Table2[[#This Row],[Column17]]="simultala",Table2[[#This Row],[Column15]],0)</f>
        <v>0</v>
      </c>
      <c r="BK496" s="8">
        <f ca="1">IF(Table2[[#This Row],[Column17]]="panji",Table2[[#This Row],[Column15]],0)</f>
        <v>0</v>
      </c>
      <c r="BL496" s="8">
        <f ca="1">IF(Table2[[#This Row],[Column17]]="bangalore",Table2[[#This Row],[Column15]],0)</f>
        <v>0</v>
      </c>
      <c r="BM496" s="8">
        <f ca="1">IF(Table2[[#This Row],[Column17]]="florida",Table2[[#This Row],[Column15]],0)</f>
        <v>0</v>
      </c>
      <c r="BN496" s="8">
        <f ca="1">IF(Table2[[#This Row],[Column17]]="valmikinagar",Table2[[#This Row],[Column15]],0)</f>
        <v>0</v>
      </c>
      <c r="BO496" s="9">
        <f ca="1">IF(Table2[[#This Row],[Column17]]="gopalganj",Table2[[#This Row],[Column15]],0)</f>
        <v>52602</v>
      </c>
      <c r="BP496" s="7">
        <f ca="1">IF(Table2[[#This Row],[Column4]]="teaching",Table2[[#This Row],[Column15]],0)</f>
        <v>0</v>
      </c>
      <c r="BQ496" s="8">
        <f ca="1">IF(Table2[[#This Row],[Column4]]="health",Table2[[#This Row],[Column15]],0)</f>
        <v>0</v>
      </c>
      <c r="BR496" s="8">
        <f ca="1">IF(Table2[[#This Row],[Column4]]="agriculture",Table2[[#This Row],[Column15]],0)</f>
        <v>0</v>
      </c>
      <c r="BS496" s="8">
        <f ca="1">IF(Table2[[#This Row],[Column4]]="IT",Table2[[#This Row],[Column15]],0)</f>
        <v>52602</v>
      </c>
      <c r="BT496" s="8">
        <f ca="1">IF(Table2[[#This Row],[Column4]]="construction",Table2[[#This Row],[Column15]],0)</f>
        <v>0</v>
      </c>
      <c r="BU496" s="9">
        <f ca="1">IF(Table2[[#This Row],[Column4]]="General work",Table2[[#This Row],[Column15]],0)</f>
        <v>0</v>
      </c>
      <c r="BV496" s="19">
        <f ca="1">IF(Table2[[#This Row],[Column27]]&gt;Table2[[#This Row],[Column15]],1,0)</f>
        <v>1</v>
      </c>
      <c r="CC496" s="19">
        <f ca="1">IF(Table2[[#This Row],[Column28]]&gt;$CD$6,Table2[[#This Row],[Column2]],0)</f>
        <v>38</v>
      </c>
    </row>
    <row r="497" spans="2:81" x14ac:dyDescent="0.35">
      <c r="B497">
        <f t="shared" ca="1" si="133"/>
        <v>1</v>
      </c>
      <c r="C497" t="str">
        <f ca="1">IF(B496=1,"men","women")</f>
        <v>women</v>
      </c>
      <c r="D497">
        <f t="shared" ca="1" si="135"/>
        <v>36</v>
      </c>
      <c r="E497">
        <f t="shared" ca="1" si="136"/>
        <v>2</v>
      </c>
      <c r="F497" t="str">
        <f ca="1">VLOOKUP(E497,$K$4:$L$10,2)</f>
        <v>construction</v>
      </c>
      <c r="G497">
        <f t="shared" ca="1" si="137"/>
        <v>2</v>
      </c>
      <c r="H497" t="str">
        <f ca="1">VLOOKUP(G497,$N$4:$O$9,2)</f>
        <v>college</v>
      </c>
      <c r="I497">
        <f t="shared" ca="1" si="138"/>
        <v>1</v>
      </c>
      <c r="J497">
        <f t="shared" ca="1" si="134"/>
        <v>3</v>
      </c>
      <c r="Q497">
        <f t="shared" ca="1" si="139"/>
        <v>56584</v>
      </c>
      <c r="R497">
        <f t="shared" ca="1" si="140"/>
        <v>5</v>
      </c>
      <c r="S497" t="str">
        <f ca="1">VLOOKUP(R497,$Y$7:$Z$20,2)</f>
        <v>delhi</v>
      </c>
      <c r="T497">
        <f t="shared" ca="1" si="144"/>
        <v>169752</v>
      </c>
      <c r="U497">
        <f t="shared" ca="1" si="141"/>
        <v>152233.40840942389</v>
      </c>
      <c r="V497">
        <f t="shared" ca="1" si="145"/>
        <v>146417.71313338637</v>
      </c>
      <c r="W497">
        <f t="shared" ca="1" si="142"/>
        <v>82412</v>
      </c>
      <c r="X497">
        <f t="shared" ca="1" si="146"/>
        <v>60072.475773903796</v>
      </c>
      <c r="AA497">
        <f t="shared" ca="1" si="147"/>
        <v>70278.90276122847</v>
      </c>
      <c r="AB497">
        <f t="shared" ca="1" si="148"/>
        <v>386448.61589461484</v>
      </c>
      <c r="AC497">
        <f t="shared" ca="1" si="149"/>
        <v>294717.88418332767</v>
      </c>
      <c r="AD497">
        <f t="shared" ca="1" si="150"/>
        <v>91730.731711287168</v>
      </c>
      <c r="AF497" s="7">
        <f ca="1">IF(Table2[[#This Row],[Column1]]="men",1,0)</f>
        <v>0</v>
      </c>
      <c r="AG497" s="8">
        <f ca="1">IF(Table2[[#This Row],[Column1]]="women",1,0)</f>
        <v>1</v>
      </c>
      <c r="AH497" s="8"/>
      <c r="AI497" s="8"/>
      <c r="AJ497" s="9"/>
      <c r="AM497" s="7">
        <f ca="1">IF(Table2[[#This Row],[Column4]]="teaching",1,0)</f>
        <v>0</v>
      </c>
      <c r="AN497" s="8">
        <f ca="1">IF(Table2[[#This Row],[Column4]]="health",1,0)</f>
        <v>0</v>
      </c>
      <c r="AO497" s="8">
        <f ca="1">IF(Table2[[#This Row],[Column4]]="agriculture",1,0)</f>
        <v>0</v>
      </c>
      <c r="AP497" s="8">
        <f ca="1">IF(Table2[[#This Row],[Column4]]="IT",1,0)</f>
        <v>0</v>
      </c>
      <c r="AQ497" s="8">
        <f ca="1">IF(Table2[[#This Row],[Column4]]="construction",1,0)</f>
        <v>1</v>
      </c>
      <c r="AR497" s="8">
        <f ca="1">IF(Table2[[#This Row],[Column4]]="General work",1,0)</f>
        <v>0</v>
      </c>
      <c r="AS497" s="9"/>
      <c r="AU497" s="17">
        <f ca="1">Table2[[#This Row],[Column20]]/Table2[[#This Row],[Column8]]</f>
        <v>48805.904377795458</v>
      </c>
      <c r="AW497" s="19">
        <f ca="1">IF(Table2[[#This Row],[Column27]]&gt;$AX$7,1,0)</f>
        <v>1</v>
      </c>
      <c r="AY497" s="21">
        <f ca="1">Table2[[#This Row],[Column19]]/Table2[[#This Row],[Column18]]</f>
        <v>0.89679890905216963</v>
      </c>
      <c r="AZ497" s="7">
        <f t="shared" ca="1" si="143"/>
        <v>0</v>
      </c>
      <c r="BA497" s="8"/>
      <c r="BB497" s="7">
        <f ca="1">IF(Table2[[#This Row],[Column17]]="bihar",Table2[[#This Row],[Column15]],0)</f>
        <v>0</v>
      </c>
      <c r="BC497" s="8">
        <f ca="1">IF(Table2[[#This Row],[Column17]]="UP",Table2[[#This Row],[Column15]],0)</f>
        <v>0</v>
      </c>
      <c r="BD497" s="8">
        <f ca="1">IF(Table2[[#This Row],[Column17]]="maharashtra",Table2[[#This Row],[Column15]],0)</f>
        <v>0</v>
      </c>
      <c r="BE497" s="8">
        <f ca="1">IF(Table2[[#This Row],[Column17]]="telangana",Table2[[#This Row],[Column15]],0)</f>
        <v>0</v>
      </c>
      <c r="BF497" s="8">
        <f ca="1">IF(Table2[[#This Row],[Column17]]="delhi",Table2[[#This Row],[Column15]],0)</f>
        <v>56584</v>
      </c>
      <c r="BG497" s="8">
        <f ca="1">IF(Table2[[#This Row],[Column17]]="goa",Table2[[#This Row],[Column15]],0)</f>
        <v>0</v>
      </c>
      <c r="BH497" s="8">
        <f ca="1">IF(Table2[[#This Row],[Column17]]="kolkata",Table2[[#This Row],[Column15]],0)</f>
        <v>0</v>
      </c>
      <c r="BI497" s="8">
        <f ca="1">IF(Table2[[#This Row],[Column17]]="patna",Table2[[#This Row],[Column15]],0)</f>
        <v>0</v>
      </c>
      <c r="BJ497" s="8">
        <f ca="1">IF(Table2[[#This Row],[Column17]]="simultala",Table2[[#This Row],[Column15]],0)</f>
        <v>0</v>
      </c>
      <c r="BK497" s="8">
        <f ca="1">IF(Table2[[#This Row],[Column17]]="panji",Table2[[#This Row],[Column15]],0)</f>
        <v>0</v>
      </c>
      <c r="BL497" s="8">
        <f ca="1">IF(Table2[[#This Row],[Column17]]="bangalore",Table2[[#This Row],[Column15]],0)</f>
        <v>0</v>
      </c>
      <c r="BM497" s="8">
        <f ca="1">IF(Table2[[#This Row],[Column17]]="florida",Table2[[#This Row],[Column15]],0)</f>
        <v>0</v>
      </c>
      <c r="BN497" s="8">
        <f ca="1">IF(Table2[[#This Row],[Column17]]="valmikinagar",Table2[[#This Row],[Column15]],0)</f>
        <v>0</v>
      </c>
      <c r="BO497" s="9">
        <f ca="1">IF(Table2[[#This Row],[Column17]]="gopalganj",Table2[[#This Row],[Column15]],0)</f>
        <v>0</v>
      </c>
      <c r="BP497" s="7">
        <f ca="1">IF(Table2[[#This Row],[Column4]]="teaching",Table2[[#This Row],[Column15]],0)</f>
        <v>0</v>
      </c>
      <c r="BQ497" s="8">
        <f ca="1">IF(Table2[[#This Row],[Column4]]="health",Table2[[#This Row],[Column15]],0)</f>
        <v>0</v>
      </c>
      <c r="BR497" s="8">
        <f ca="1">IF(Table2[[#This Row],[Column4]]="agriculture",Table2[[#This Row],[Column15]],0)</f>
        <v>0</v>
      </c>
      <c r="BS497" s="8">
        <f ca="1">IF(Table2[[#This Row],[Column4]]="IT",Table2[[#This Row],[Column15]],0)</f>
        <v>0</v>
      </c>
      <c r="BT497" s="8">
        <f ca="1">IF(Table2[[#This Row],[Column4]]="construction",Table2[[#This Row],[Column15]],0)</f>
        <v>56584</v>
      </c>
      <c r="BU497" s="9">
        <f ca="1">IF(Table2[[#This Row],[Column4]]="General work",Table2[[#This Row],[Column15]],0)</f>
        <v>0</v>
      </c>
      <c r="BV497" s="19">
        <f ca="1">IF(Table2[[#This Row],[Column27]]&gt;Table2[[#This Row],[Column15]],1,0)</f>
        <v>1</v>
      </c>
      <c r="CC497" s="19">
        <f ca="1">IF(Table2[[#This Row],[Column28]]&gt;$CD$6,Table2[[#This Row],[Column2]],0)</f>
        <v>36</v>
      </c>
    </row>
    <row r="498" spans="2:81" x14ac:dyDescent="0.35">
      <c r="B498">
        <f t="shared" ca="1" si="133"/>
        <v>2</v>
      </c>
      <c r="C498" t="str">
        <f ca="1">IF(B497=1,"men","women")</f>
        <v>men</v>
      </c>
      <c r="D498">
        <f t="shared" ca="1" si="135"/>
        <v>26</v>
      </c>
      <c r="E498">
        <f t="shared" ca="1" si="136"/>
        <v>3</v>
      </c>
      <c r="F498" t="str">
        <f ca="1">VLOOKUP(E498,$K$4:$L$10,2)</f>
        <v>teaching</v>
      </c>
      <c r="G498">
        <f t="shared" ca="1" si="137"/>
        <v>4</v>
      </c>
      <c r="H498" t="str">
        <f ca="1">VLOOKUP(G498,$N$4:$O$9,2)</f>
        <v>technical</v>
      </c>
      <c r="I498">
        <f t="shared" ca="1" si="138"/>
        <v>4</v>
      </c>
      <c r="J498">
        <f t="shared" ca="1" si="134"/>
        <v>1</v>
      </c>
      <c r="Q498">
        <f t="shared" ca="1" si="139"/>
        <v>67208</v>
      </c>
      <c r="R498">
        <f t="shared" ca="1" si="140"/>
        <v>14</v>
      </c>
      <c r="S498" t="str">
        <f ca="1">VLOOKUP(R498,$Y$7:$Z$20,2)</f>
        <v>gopalganj</v>
      </c>
      <c r="T498">
        <f t="shared" ca="1" si="144"/>
        <v>403248</v>
      </c>
      <c r="U498">
        <f t="shared" ca="1" si="141"/>
        <v>316215.59624661587</v>
      </c>
      <c r="V498">
        <f t="shared" ca="1" si="145"/>
        <v>2219.5663388564576</v>
      </c>
      <c r="W498">
        <f t="shared" ca="1" si="142"/>
        <v>1244</v>
      </c>
      <c r="X498">
        <f t="shared" ca="1" si="146"/>
        <v>50315.014175374126</v>
      </c>
      <c r="AA498">
        <f t="shared" ca="1" si="147"/>
        <v>88051.063042814319</v>
      </c>
      <c r="AB498">
        <f t="shared" ca="1" si="148"/>
        <v>493518.62938167079</v>
      </c>
      <c r="AC498">
        <f t="shared" ca="1" si="149"/>
        <v>367774.61042198999</v>
      </c>
      <c r="AD498">
        <f t="shared" ca="1" si="150"/>
        <v>125744.0189596808</v>
      </c>
      <c r="AF498" s="7">
        <f ca="1">IF(Table2[[#This Row],[Column1]]="men",1,0)</f>
        <v>1</v>
      </c>
      <c r="AG498" s="8">
        <f ca="1">IF(Table2[[#This Row],[Column1]]="women",1,0)</f>
        <v>0</v>
      </c>
      <c r="AH498" s="8"/>
      <c r="AI498" s="8"/>
      <c r="AJ498" s="9"/>
      <c r="AM498" s="7">
        <f ca="1">IF(Table2[[#This Row],[Column4]]="teaching",1,0)</f>
        <v>1</v>
      </c>
      <c r="AN498" s="8">
        <f ca="1">IF(Table2[[#This Row],[Column4]]="health",1,0)</f>
        <v>0</v>
      </c>
      <c r="AO498" s="8">
        <f ca="1">IF(Table2[[#This Row],[Column4]]="agriculture",1,0)</f>
        <v>0</v>
      </c>
      <c r="AP498" s="8">
        <f ca="1">IF(Table2[[#This Row],[Column4]]="IT",1,0)</f>
        <v>0</v>
      </c>
      <c r="AQ498" s="8">
        <f ca="1">IF(Table2[[#This Row],[Column4]]="construction",1,0)</f>
        <v>0</v>
      </c>
      <c r="AR498" s="8">
        <f ca="1">IF(Table2[[#This Row],[Column4]]="General work",1,0)</f>
        <v>0</v>
      </c>
      <c r="AS498" s="9"/>
      <c r="AU498" s="17">
        <f ca="1">Table2[[#This Row],[Column20]]/Table2[[#This Row],[Column8]]</f>
        <v>2219.5663388564576</v>
      </c>
      <c r="AW498" s="19">
        <f ca="1">IF(Table2[[#This Row],[Column27]]&gt;$AX$7,1,0)</f>
        <v>1</v>
      </c>
      <c r="AY498" s="21">
        <f ca="1">Table2[[#This Row],[Column19]]/Table2[[#This Row],[Column18]]</f>
        <v>0.7841715178912626</v>
      </c>
      <c r="AZ498" s="7">
        <f t="shared" ca="1" si="143"/>
        <v>0</v>
      </c>
      <c r="BA498" s="8"/>
      <c r="BB498" s="7">
        <f ca="1">IF(Table2[[#This Row],[Column17]]="bihar",Table2[[#This Row],[Column15]],0)</f>
        <v>0</v>
      </c>
      <c r="BC498" s="8">
        <f ca="1">IF(Table2[[#This Row],[Column17]]="UP",Table2[[#This Row],[Column15]],0)</f>
        <v>0</v>
      </c>
      <c r="BD498" s="8">
        <f ca="1">IF(Table2[[#This Row],[Column17]]="maharashtra",Table2[[#This Row],[Column15]],0)</f>
        <v>0</v>
      </c>
      <c r="BE498" s="8">
        <f ca="1">IF(Table2[[#This Row],[Column17]]="telangana",Table2[[#This Row],[Column15]],0)</f>
        <v>0</v>
      </c>
      <c r="BF498" s="8">
        <f ca="1">IF(Table2[[#This Row],[Column17]]="delhi",Table2[[#This Row],[Column15]],0)</f>
        <v>0</v>
      </c>
      <c r="BG498" s="8">
        <f ca="1">IF(Table2[[#This Row],[Column17]]="goa",Table2[[#This Row],[Column15]],0)</f>
        <v>0</v>
      </c>
      <c r="BH498" s="8">
        <f ca="1">IF(Table2[[#This Row],[Column17]]="kolkata",Table2[[#This Row],[Column15]],0)</f>
        <v>0</v>
      </c>
      <c r="BI498" s="8">
        <f ca="1">IF(Table2[[#This Row],[Column17]]="patna",Table2[[#This Row],[Column15]],0)</f>
        <v>0</v>
      </c>
      <c r="BJ498" s="8">
        <f ca="1">IF(Table2[[#This Row],[Column17]]="simultala",Table2[[#This Row],[Column15]],0)</f>
        <v>0</v>
      </c>
      <c r="BK498" s="8">
        <f ca="1">IF(Table2[[#This Row],[Column17]]="panji",Table2[[#This Row],[Column15]],0)</f>
        <v>0</v>
      </c>
      <c r="BL498" s="8">
        <f ca="1">IF(Table2[[#This Row],[Column17]]="bangalore",Table2[[#This Row],[Column15]],0)</f>
        <v>0</v>
      </c>
      <c r="BM498" s="8">
        <f ca="1">IF(Table2[[#This Row],[Column17]]="florida",Table2[[#This Row],[Column15]],0)</f>
        <v>0</v>
      </c>
      <c r="BN498" s="8">
        <f ca="1">IF(Table2[[#This Row],[Column17]]="valmikinagar",Table2[[#This Row],[Column15]],0)</f>
        <v>0</v>
      </c>
      <c r="BO498" s="9">
        <f ca="1">IF(Table2[[#This Row],[Column17]]="gopalganj",Table2[[#This Row],[Column15]],0)</f>
        <v>67208</v>
      </c>
      <c r="BP498" s="7">
        <f ca="1">IF(Table2[[#This Row],[Column4]]="teaching",Table2[[#This Row],[Column15]],0)</f>
        <v>67208</v>
      </c>
      <c r="BQ498" s="8">
        <f ca="1">IF(Table2[[#This Row],[Column4]]="health",Table2[[#This Row],[Column15]],0)</f>
        <v>0</v>
      </c>
      <c r="BR498" s="8">
        <f ca="1">IF(Table2[[#This Row],[Column4]]="agriculture",Table2[[#This Row],[Column15]],0)</f>
        <v>0</v>
      </c>
      <c r="BS498" s="8">
        <f ca="1">IF(Table2[[#This Row],[Column4]]="IT",Table2[[#This Row],[Column15]],0)</f>
        <v>0</v>
      </c>
      <c r="BT498" s="8">
        <f ca="1">IF(Table2[[#This Row],[Column4]]="construction",Table2[[#This Row],[Column15]],0)</f>
        <v>0</v>
      </c>
      <c r="BU498" s="9">
        <f ca="1">IF(Table2[[#This Row],[Column4]]="General work",Table2[[#This Row],[Column15]],0)</f>
        <v>0</v>
      </c>
      <c r="BV498" s="19">
        <f ca="1">IF(Table2[[#This Row],[Column27]]&gt;Table2[[#This Row],[Column15]],1,0)</f>
        <v>1</v>
      </c>
      <c r="CC498" s="19">
        <f ca="1">IF(Table2[[#This Row],[Column28]]&gt;$CD$6,Table2[[#This Row],[Column2]],0)</f>
        <v>26</v>
      </c>
    </row>
    <row r="499" spans="2:81" x14ac:dyDescent="0.35">
      <c r="B499">
        <f t="shared" ca="1" si="133"/>
        <v>1</v>
      </c>
      <c r="C499" t="str">
        <f ca="1">IF(B498=1,"men","women")</f>
        <v>women</v>
      </c>
      <c r="D499">
        <f t="shared" ca="1" si="135"/>
        <v>33</v>
      </c>
      <c r="E499">
        <f t="shared" ca="1" si="136"/>
        <v>6</v>
      </c>
      <c r="F499" t="str">
        <f ca="1">VLOOKUP(E499,$K$4:$L$10,2)</f>
        <v>agriculture</v>
      </c>
      <c r="G499">
        <f t="shared" ca="1" si="137"/>
        <v>4</v>
      </c>
      <c r="H499" t="str">
        <f ca="1">VLOOKUP(G499,$N$4:$O$9,2)</f>
        <v>technical</v>
      </c>
      <c r="I499">
        <f t="shared" ca="1" si="138"/>
        <v>1</v>
      </c>
      <c r="J499">
        <f t="shared" ca="1" si="134"/>
        <v>2</v>
      </c>
      <c r="Q499">
        <f t="shared" ca="1" si="139"/>
        <v>56475</v>
      </c>
      <c r="R499">
        <f t="shared" ca="1" si="140"/>
        <v>8</v>
      </c>
      <c r="S499" t="str">
        <f ca="1">VLOOKUP(R499,$Y$7:$Z$20,2)</f>
        <v>patna</v>
      </c>
      <c r="T499">
        <f t="shared" ca="1" si="144"/>
        <v>338850</v>
      </c>
      <c r="U499">
        <f t="shared" ca="1" si="141"/>
        <v>47636.429330801067</v>
      </c>
      <c r="V499">
        <f t="shared" ca="1" si="145"/>
        <v>28227.215727663966</v>
      </c>
      <c r="W499">
        <f t="shared" ca="1" si="142"/>
        <v>19617</v>
      </c>
      <c r="X499">
        <f t="shared" ca="1" si="146"/>
        <v>28552.92912418571</v>
      </c>
      <c r="AA499">
        <f t="shared" ca="1" si="147"/>
        <v>33072.385598600347</v>
      </c>
      <c r="AB499">
        <f t="shared" ca="1" si="148"/>
        <v>400149.60132626432</v>
      </c>
      <c r="AC499">
        <f t="shared" ca="1" si="149"/>
        <v>95806.358454986781</v>
      </c>
      <c r="AD499">
        <f t="shared" ca="1" si="150"/>
        <v>304343.24287127756</v>
      </c>
      <c r="AF499" s="7">
        <f ca="1">IF(Table2[[#This Row],[Column1]]="men",1,0)</f>
        <v>0</v>
      </c>
      <c r="AG499" s="8">
        <f ca="1">IF(Table2[[#This Row],[Column1]]="women",1,0)</f>
        <v>1</v>
      </c>
      <c r="AH499" s="8"/>
      <c r="AI499" s="8"/>
      <c r="AJ499" s="9"/>
      <c r="AM499" s="7">
        <f ca="1">IF(Table2[[#This Row],[Column4]]="teaching",1,0)</f>
        <v>0</v>
      </c>
      <c r="AN499" s="8">
        <f ca="1">IF(Table2[[#This Row],[Column4]]="health",1,0)</f>
        <v>0</v>
      </c>
      <c r="AO499" s="8">
        <f ca="1">IF(Table2[[#This Row],[Column4]]="agriculture",1,0)</f>
        <v>1</v>
      </c>
      <c r="AP499" s="8">
        <f ca="1">IF(Table2[[#This Row],[Column4]]="IT",1,0)</f>
        <v>0</v>
      </c>
      <c r="AQ499" s="8">
        <f ca="1">IF(Table2[[#This Row],[Column4]]="construction",1,0)</f>
        <v>0</v>
      </c>
      <c r="AR499" s="8">
        <f ca="1">IF(Table2[[#This Row],[Column4]]="General work",1,0)</f>
        <v>0</v>
      </c>
      <c r="AS499" s="9"/>
      <c r="AU499" s="17">
        <f ca="1">Table2[[#This Row],[Column20]]/Table2[[#This Row],[Column8]]</f>
        <v>14113.607863831983</v>
      </c>
      <c r="AW499" s="19">
        <f ca="1">IF(Table2[[#This Row],[Column27]]&gt;$AX$7,1,0)</f>
        <v>0</v>
      </c>
      <c r="AY499" s="21">
        <f ca="1">Table2[[#This Row],[Column19]]/Table2[[#This Row],[Column18]]</f>
        <v>0.14058264521410968</v>
      </c>
      <c r="AZ499" s="7">
        <f t="shared" ca="1" si="143"/>
        <v>1</v>
      </c>
      <c r="BA499" s="8"/>
      <c r="BB499" s="7">
        <f ca="1">IF(Table2[[#This Row],[Column17]]="bihar",Table2[[#This Row],[Column15]],0)</f>
        <v>0</v>
      </c>
      <c r="BC499" s="8">
        <f ca="1">IF(Table2[[#This Row],[Column17]]="UP",Table2[[#This Row],[Column15]],0)</f>
        <v>0</v>
      </c>
      <c r="BD499" s="8">
        <f ca="1">IF(Table2[[#This Row],[Column17]]="maharashtra",Table2[[#This Row],[Column15]],0)</f>
        <v>0</v>
      </c>
      <c r="BE499" s="8">
        <f ca="1">IF(Table2[[#This Row],[Column17]]="telangana",Table2[[#This Row],[Column15]],0)</f>
        <v>0</v>
      </c>
      <c r="BF499" s="8">
        <f ca="1">IF(Table2[[#This Row],[Column17]]="delhi",Table2[[#This Row],[Column15]],0)</f>
        <v>0</v>
      </c>
      <c r="BG499" s="8">
        <f ca="1">IF(Table2[[#This Row],[Column17]]="goa",Table2[[#This Row],[Column15]],0)</f>
        <v>0</v>
      </c>
      <c r="BH499" s="8">
        <f ca="1">IF(Table2[[#This Row],[Column17]]="kolkata",Table2[[#This Row],[Column15]],0)</f>
        <v>0</v>
      </c>
      <c r="BI499" s="8">
        <f ca="1">IF(Table2[[#This Row],[Column17]]="patna",Table2[[#This Row],[Column15]],0)</f>
        <v>56475</v>
      </c>
      <c r="BJ499" s="8">
        <f ca="1">IF(Table2[[#This Row],[Column17]]="simultala",Table2[[#This Row],[Column15]],0)</f>
        <v>0</v>
      </c>
      <c r="BK499" s="8">
        <f ca="1">IF(Table2[[#This Row],[Column17]]="panji",Table2[[#This Row],[Column15]],0)</f>
        <v>0</v>
      </c>
      <c r="BL499" s="8">
        <f ca="1">IF(Table2[[#This Row],[Column17]]="bangalore",Table2[[#This Row],[Column15]],0)</f>
        <v>0</v>
      </c>
      <c r="BM499" s="8">
        <f ca="1">IF(Table2[[#This Row],[Column17]]="florida",Table2[[#This Row],[Column15]],0)</f>
        <v>0</v>
      </c>
      <c r="BN499" s="8">
        <f ca="1">IF(Table2[[#This Row],[Column17]]="valmikinagar",Table2[[#This Row],[Column15]],0)</f>
        <v>0</v>
      </c>
      <c r="BO499" s="9">
        <f ca="1">IF(Table2[[#This Row],[Column17]]="gopalganj",Table2[[#This Row],[Column15]],0)</f>
        <v>0</v>
      </c>
      <c r="BP499" s="7">
        <f ca="1">IF(Table2[[#This Row],[Column4]]="teaching",Table2[[#This Row],[Column15]],0)</f>
        <v>0</v>
      </c>
      <c r="BQ499" s="8">
        <f ca="1">IF(Table2[[#This Row],[Column4]]="health",Table2[[#This Row],[Column15]],0)</f>
        <v>0</v>
      </c>
      <c r="BR499" s="8">
        <f ca="1">IF(Table2[[#This Row],[Column4]]="agriculture",Table2[[#This Row],[Column15]],0)</f>
        <v>56475</v>
      </c>
      <c r="BS499" s="8">
        <f ca="1">IF(Table2[[#This Row],[Column4]]="IT",Table2[[#This Row],[Column15]],0)</f>
        <v>0</v>
      </c>
      <c r="BT499" s="8">
        <f ca="1">IF(Table2[[#This Row],[Column4]]="construction",Table2[[#This Row],[Column15]],0)</f>
        <v>0</v>
      </c>
      <c r="BU499" s="9">
        <f ca="1">IF(Table2[[#This Row],[Column4]]="General work",Table2[[#This Row],[Column15]],0)</f>
        <v>0</v>
      </c>
      <c r="BV499" s="19">
        <f ca="1">IF(Table2[[#This Row],[Column27]]&gt;Table2[[#This Row],[Column15]],1,0)</f>
        <v>1</v>
      </c>
      <c r="CC499" s="19">
        <f ca="1">IF(Table2[[#This Row],[Column28]]&gt;$CD$6,Table2[[#This Row],[Column2]],0)</f>
        <v>33</v>
      </c>
    </row>
    <row r="500" spans="2:81" x14ac:dyDescent="0.35">
      <c r="B500">
        <f t="shared" ca="1" si="133"/>
        <v>1</v>
      </c>
      <c r="C500" t="str">
        <f ca="1">IF(B499=1,"men","women")</f>
        <v>men</v>
      </c>
      <c r="D500">
        <f t="shared" ca="1" si="135"/>
        <v>26</v>
      </c>
      <c r="E500">
        <f t="shared" ca="1" si="136"/>
        <v>5</v>
      </c>
      <c r="F500" t="str">
        <f ca="1">VLOOKUP(E500,$K$4:$L$10,2)</f>
        <v>General work</v>
      </c>
      <c r="G500">
        <f t="shared" ca="1" si="137"/>
        <v>5</v>
      </c>
      <c r="H500" t="str">
        <f ca="1">VLOOKUP(G500,$N$4:$O$9,2)</f>
        <v>other</v>
      </c>
      <c r="I500">
        <f t="shared" ca="1" si="138"/>
        <v>3</v>
      </c>
      <c r="J500">
        <f t="shared" ca="1" si="134"/>
        <v>1</v>
      </c>
      <c r="Q500">
        <f t="shared" ca="1" si="139"/>
        <v>35076</v>
      </c>
      <c r="R500">
        <f t="shared" ca="1" si="140"/>
        <v>5</v>
      </c>
      <c r="S500" t="str">
        <f ca="1">VLOOKUP(R500,$Y$7:$Z$20,2)</f>
        <v>delhi</v>
      </c>
      <c r="T500">
        <f t="shared" ca="1" si="144"/>
        <v>175380</v>
      </c>
      <c r="U500">
        <f t="shared" ca="1" si="141"/>
        <v>89124.437715054315</v>
      </c>
      <c r="V500">
        <f t="shared" ca="1" si="145"/>
        <v>22138.976221080033</v>
      </c>
      <c r="W500">
        <f t="shared" ca="1" si="142"/>
        <v>21216</v>
      </c>
      <c r="X500">
        <f t="shared" ca="1" si="146"/>
        <v>6041.9736668208379</v>
      </c>
      <c r="AA500">
        <f t="shared" ca="1" si="147"/>
        <v>2051.0016212316741</v>
      </c>
      <c r="AB500">
        <f t="shared" ca="1" si="148"/>
        <v>199569.97784231169</v>
      </c>
      <c r="AC500">
        <f t="shared" ca="1" si="149"/>
        <v>116382.41138187515</v>
      </c>
      <c r="AD500">
        <f t="shared" ca="1" si="150"/>
        <v>83187.566460436545</v>
      </c>
      <c r="AF500" s="7">
        <f ca="1">IF(Table2[[#This Row],[Column1]]="men",1,0)</f>
        <v>1</v>
      </c>
      <c r="AG500" s="8">
        <f ca="1">IF(Table2[[#This Row],[Column1]]="women",1,0)</f>
        <v>0</v>
      </c>
      <c r="AH500" s="8"/>
      <c r="AI500" s="8"/>
      <c r="AJ500" s="9"/>
      <c r="AM500" s="7">
        <f ca="1">IF(Table2[[#This Row],[Column4]]="teaching",1,0)</f>
        <v>0</v>
      </c>
      <c r="AN500" s="8">
        <f ca="1">IF(Table2[[#This Row],[Column4]]="health",1,0)</f>
        <v>0</v>
      </c>
      <c r="AO500" s="8">
        <f ca="1">IF(Table2[[#This Row],[Column4]]="agriculture",1,0)</f>
        <v>0</v>
      </c>
      <c r="AP500" s="8">
        <f ca="1">IF(Table2[[#This Row],[Column4]]="IT",1,0)</f>
        <v>0</v>
      </c>
      <c r="AQ500" s="8">
        <f ca="1">IF(Table2[[#This Row],[Column4]]="construction",1,0)</f>
        <v>0</v>
      </c>
      <c r="AR500" s="8">
        <f ca="1">IF(Table2[[#This Row],[Column4]]="General work",1,0)</f>
        <v>1</v>
      </c>
      <c r="AS500" s="9"/>
      <c r="AU500" s="17">
        <f ca="1">Table2[[#This Row],[Column20]]/Table2[[#This Row],[Column8]]</f>
        <v>22138.976221080033</v>
      </c>
      <c r="AW500" s="19">
        <f ca="1">IF(Table2[[#This Row],[Column27]]&gt;$AX$7,1,0)</f>
        <v>1</v>
      </c>
      <c r="AY500" s="21">
        <f ca="1">Table2[[#This Row],[Column19]]/Table2[[#This Row],[Column18]]</f>
        <v>0.508179026770751</v>
      </c>
      <c r="AZ500" s="7">
        <f t="shared" ca="1" si="143"/>
        <v>0</v>
      </c>
      <c r="BA500" s="8"/>
      <c r="BB500" s="7">
        <f ca="1">IF(Table2[[#This Row],[Column17]]="bihar",Table2[[#This Row],[Column15]],0)</f>
        <v>0</v>
      </c>
      <c r="BC500" s="8">
        <f ca="1">IF(Table2[[#This Row],[Column17]]="UP",Table2[[#This Row],[Column15]],0)</f>
        <v>0</v>
      </c>
      <c r="BD500" s="8">
        <f ca="1">IF(Table2[[#This Row],[Column17]]="maharashtra",Table2[[#This Row],[Column15]],0)</f>
        <v>0</v>
      </c>
      <c r="BE500" s="8">
        <f ca="1">IF(Table2[[#This Row],[Column17]]="telangana",Table2[[#This Row],[Column15]],0)</f>
        <v>0</v>
      </c>
      <c r="BF500" s="8">
        <f ca="1">IF(Table2[[#This Row],[Column17]]="delhi",Table2[[#This Row],[Column15]],0)</f>
        <v>35076</v>
      </c>
      <c r="BG500" s="8">
        <f ca="1">IF(Table2[[#This Row],[Column17]]="goa",Table2[[#This Row],[Column15]],0)</f>
        <v>0</v>
      </c>
      <c r="BH500" s="8">
        <f ca="1">IF(Table2[[#This Row],[Column17]]="kolkata",Table2[[#This Row],[Column15]],0)</f>
        <v>0</v>
      </c>
      <c r="BI500" s="8">
        <f ca="1">IF(Table2[[#This Row],[Column17]]="patna",Table2[[#This Row],[Column15]],0)</f>
        <v>0</v>
      </c>
      <c r="BJ500" s="8">
        <f ca="1">IF(Table2[[#This Row],[Column17]]="simultala",Table2[[#This Row],[Column15]],0)</f>
        <v>0</v>
      </c>
      <c r="BK500" s="8">
        <f ca="1">IF(Table2[[#This Row],[Column17]]="panji",Table2[[#This Row],[Column15]],0)</f>
        <v>0</v>
      </c>
      <c r="BL500" s="8">
        <f ca="1">IF(Table2[[#This Row],[Column17]]="bangalore",Table2[[#This Row],[Column15]],0)</f>
        <v>0</v>
      </c>
      <c r="BM500" s="8">
        <f ca="1">IF(Table2[[#This Row],[Column17]]="florida",Table2[[#This Row],[Column15]],0)</f>
        <v>0</v>
      </c>
      <c r="BN500" s="8">
        <f ca="1">IF(Table2[[#This Row],[Column17]]="valmikinagar",Table2[[#This Row],[Column15]],0)</f>
        <v>0</v>
      </c>
      <c r="BO500" s="9">
        <f ca="1">IF(Table2[[#This Row],[Column17]]="gopalganj",Table2[[#This Row],[Column15]],0)</f>
        <v>0</v>
      </c>
      <c r="BP500" s="7">
        <f ca="1">IF(Table2[[#This Row],[Column4]]="teaching",Table2[[#This Row],[Column15]],0)</f>
        <v>0</v>
      </c>
      <c r="BQ500" s="8">
        <f ca="1">IF(Table2[[#This Row],[Column4]]="health",Table2[[#This Row],[Column15]],0)</f>
        <v>0</v>
      </c>
      <c r="BR500" s="8">
        <f ca="1">IF(Table2[[#This Row],[Column4]]="agriculture",Table2[[#This Row],[Column15]],0)</f>
        <v>0</v>
      </c>
      <c r="BS500" s="8">
        <f ca="1">IF(Table2[[#This Row],[Column4]]="IT",Table2[[#This Row],[Column15]],0)</f>
        <v>0</v>
      </c>
      <c r="BT500" s="8">
        <f ca="1">IF(Table2[[#This Row],[Column4]]="construction",Table2[[#This Row],[Column15]],0)</f>
        <v>0</v>
      </c>
      <c r="BU500" s="9">
        <f ca="1">IF(Table2[[#This Row],[Column4]]="General work",Table2[[#This Row],[Column15]],0)</f>
        <v>35076</v>
      </c>
      <c r="BV500" s="19">
        <f ca="1">IF(Table2[[#This Row],[Column27]]&gt;Table2[[#This Row],[Column15]],1,0)</f>
        <v>1</v>
      </c>
      <c r="CC500" s="19">
        <f ca="1">IF(Table2[[#This Row],[Column28]]&gt;$CD$6,Table2[[#This Row],[Column2]],0)</f>
        <v>26</v>
      </c>
    </row>
    <row r="501" spans="2:81" ht="15" thickBot="1" x14ac:dyDescent="0.4">
      <c r="C501" t="str">
        <f ca="1">IF(B500=1,"men","women")</f>
        <v>men</v>
      </c>
      <c r="D501">
        <f t="shared" ca="1" si="135"/>
        <v>35</v>
      </c>
      <c r="E501">
        <f t="shared" ca="1" si="136"/>
        <v>6</v>
      </c>
      <c r="F501" t="str">
        <f ca="1">VLOOKUP(E501,$K$4:$L$10,2)</f>
        <v>agriculture</v>
      </c>
      <c r="G501">
        <f t="shared" ca="1" si="137"/>
        <v>2</v>
      </c>
      <c r="H501" t="str">
        <f ca="1">VLOOKUP(G501,$N$4:$O$9,2)</f>
        <v>college</v>
      </c>
      <c r="I501">
        <f t="shared" ca="1" si="138"/>
        <v>0</v>
      </c>
      <c r="J501">
        <f t="shared" ca="1" si="134"/>
        <v>1</v>
      </c>
      <c r="Q501">
        <f t="shared" ca="1" si="139"/>
        <v>87627</v>
      </c>
      <c r="R501">
        <f t="shared" ca="1" si="140"/>
        <v>12</v>
      </c>
      <c r="S501" t="str">
        <f ca="1">VLOOKUP(R501,$Y$7:$Z$20,2)</f>
        <v>florida</v>
      </c>
      <c r="T501">
        <f t="shared" ca="1" si="144"/>
        <v>350508</v>
      </c>
      <c r="U501">
        <f t="shared" ca="1" si="141"/>
        <v>26984.94303300824</v>
      </c>
      <c r="V501">
        <f t="shared" ca="1" si="145"/>
        <v>51164.853224898128</v>
      </c>
      <c r="W501">
        <f t="shared" ca="1" si="142"/>
        <v>6828</v>
      </c>
      <c r="X501">
        <f t="shared" ca="1" si="146"/>
        <v>150098.02222965314</v>
      </c>
      <c r="AA501">
        <f t="shared" ca="1" si="147"/>
        <v>57207.1585792638</v>
      </c>
      <c r="AB501">
        <f t="shared" ca="1" si="148"/>
        <v>458880.01180416188</v>
      </c>
      <c r="AC501">
        <f t="shared" ca="1" si="149"/>
        <v>183910.9652626614</v>
      </c>
      <c r="AD501">
        <f t="shared" ca="1" si="150"/>
        <v>274969.04654150049</v>
      </c>
      <c r="AF501" s="10">
        <f ca="1">IF(Table2[[#This Row],[Column1]]="men",1,0)</f>
        <v>1</v>
      </c>
      <c r="AG501" s="11">
        <f ca="1">IF(Table2[[#This Row],[Column1]]="women",1,0)</f>
        <v>0</v>
      </c>
      <c r="AH501" s="11"/>
      <c r="AI501" s="11"/>
      <c r="AJ501" s="12"/>
      <c r="AM501" s="10">
        <f ca="1">IF(Table2[[#This Row],[Column4]]="teaching",1,0)</f>
        <v>0</v>
      </c>
      <c r="AN501" s="11">
        <f ca="1">IF(Table2[[#This Row],[Column4]]="health",1,0)</f>
        <v>0</v>
      </c>
      <c r="AO501" s="11">
        <f ca="1">IF(Table2[[#This Row],[Column4]]="agriculture",1,0)</f>
        <v>1</v>
      </c>
      <c r="AP501" s="11">
        <f ca="1">IF(Table2[[#This Row],[Column4]]="IT",1,0)</f>
        <v>0</v>
      </c>
      <c r="AQ501" s="11">
        <f ca="1">IF(Table2[[#This Row],[Column4]]="construction",1,0)</f>
        <v>0</v>
      </c>
      <c r="AR501" s="11">
        <f ca="1">IF(Table2[[#This Row],[Column4]]="General work",1,0)</f>
        <v>0</v>
      </c>
      <c r="AS501" s="12"/>
      <c r="AU501" s="18">
        <f ca="1">Table2[[#This Row],[Column20]]/Table2[[#This Row],[Column8]]</f>
        <v>51164.853224898128</v>
      </c>
      <c r="AW501" s="19">
        <f ca="1">IF(Table2[[#This Row],[Column27]]&gt;$AX$7,1,0)</f>
        <v>1</v>
      </c>
      <c r="AY501" s="22">
        <f ca="1">Table2[[#This Row],[Column19]]/Table2[[#This Row],[Column18]]</f>
        <v>7.6988094517124406E-2</v>
      </c>
      <c r="AZ501" s="10">
        <f t="shared" ca="1" si="143"/>
        <v>1</v>
      </c>
      <c r="BA501" s="11"/>
      <c r="BB501" s="7">
        <f ca="1">IF(Table2[[#This Row],[Column17]]="bihar",Table2[[#This Row],[Column15]],0)</f>
        <v>0</v>
      </c>
      <c r="BC501" s="8">
        <f ca="1">IF(Table2[[#This Row],[Column17]]="UP",Table2[[#This Row],[Column15]],0)</f>
        <v>0</v>
      </c>
      <c r="BD501" s="8">
        <f ca="1">IF(Table2[[#This Row],[Column17]]="maharashtra",Table2[[#This Row],[Column15]],0)</f>
        <v>0</v>
      </c>
      <c r="BE501" s="8">
        <f ca="1">IF(Table2[[#This Row],[Column17]]="telangana",Table2[[#This Row],[Column15]],0)</f>
        <v>0</v>
      </c>
      <c r="BF501" s="8">
        <f ca="1">IF(Table2[[#This Row],[Column17]]="delhi",Table2[[#This Row],[Column15]],0)</f>
        <v>0</v>
      </c>
      <c r="BG501" s="8">
        <f ca="1">IF(Table2[[#This Row],[Column17]]="goa",Table2[[#This Row],[Column15]],0)</f>
        <v>0</v>
      </c>
      <c r="BH501" s="8">
        <f ca="1">IF(Table2[[#This Row],[Column17]]="kolkata",Table2[[#This Row],[Column15]],0)</f>
        <v>0</v>
      </c>
      <c r="BI501" s="8">
        <f ca="1">IF(Table2[[#This Row],[Column17]]="patna",Table2[[#This Row],[Column15]],0)</f>
        <v>0</v>
      </c>
      <c r="BJ501" s="8">
        <f ca="1">IF(Table2[[#This Row],[Column17]]="simultala",Table2[[#This Row],[Column15]],0)</f>
        <v>0</v>
      </c>
      <c r="BK501" s="8">
        <f ca="1">IF(Table2[[#This Row],[Column17]]="panji",Table2[[#This Row],[Column15]],0)</f>
        <v>0</v>
      </c>
      <c r="BL501" s="8">
        <f ca="1">IF(Table2[[#This Row],[Column17]]="bangalore",Table2[[#This Row],[Column15]],0)</f>
        <v>0</v>
      </c>
      <c r="BM501" s="8">
        <f ca="1">IF(Table2[[#This Row],[Column17]]="florida",Table2[[#This Row],[Column15]],0)</f>
        <v>87627</v>
      </c>
      <c r="BN501" s="8">
        <f ca="1">IF(Table2[[#This Row],[Column17]]="valmikinagar",Table2[[#This Row],[Column15]],0)</f>
        <v>0</v>
      </c>
      <c r="BO501" s="9">
        <f ca="1">IF(Table2[[#This Row],[Column17]]="gopalganj",Table2[[#This Row],[Column15]],0)</f>
        <v>0</v>
      </c>
      <c r="BP501" s="7">
        <f ca="1">IF(Table2[[#This Row],[Column4]]="teaching",Table2[[#This Row],[Column15]],0)</f>
        <v>0</v>
      </c>
      <c r="BQ501" s="8">
        <f ca="1">IF(Table2[[#This Row],[Column4]]="health",Table2[[#This Row],[Column15]],0)</f>
        <v>0</v>
      </c>
      <c r="BR501" s="8">
        <f ca="1">IF(Table2[[#This Row],[Column4]]="agriculture",Table2[[#This Row],[Column15]],0)</f>
        <v>87627</v>
      </c>
      <c r="BS501" s="8">
        <f ca="1">IF(Table2[[#This Row],[Column4]]="IT",Table2[[#This Row],[Column15]],0)</f>
        <v>0</v>
      </c>
      <c r="BT501" s="8">
        <f ca="1">IF(Table2[[#This Row],[Column4]]="construction",Table2[[#This Row],[Column15]],0)</f>
        <v>0</v>
      </c>
      <c r="BU501" s="9">
        <f ca="1">IF(Table2[[#This Row],[Column4]]="General work",Table2[[#This Row],[Column15]],0)</f>
        <v>0</v>
      </c>
      <c r="BV501" s="14">
        <f ca="1">IF(Table2[[#This Row],[Column27]]&gt;Table2[[#This Row],[Column15]],1,0)</f>
        <v>1</v>
      </c>
      <c r="CC501" s="14">
        <f ca="1">IF(Table2[[#This Row],[Column28]]&gt;$CD$6,Table2[[#This Row],[Column2]],0)</f>
        <v>35</v>
      </c>
    </row>
    <row r="502" spans="2:81" ht="15" thickBot="1" x14ac:dyDescent="0.4">
      <c r="BB502" s="10">
        <f ca="1">AVERAGEIF(BB7:BB501,"&lt;&gt;")</f>
        <v>4099.9898989898993</v>
      </c>
      <c r="BC502" s="10">
        <f t="shared" ref="BC502:BU502" ca="1" si="151">AVERAGEIF(BC7:BC501,"&lt;&gt;")</f>
        <v>4361.4808080808079</v>
      </c>
      <c r="BD502" s="10">
        <f t="shared" ca="1" si="151"/>
        <v>3940.8222222222221</v>
      </c>
      <c r="BE502" s="10">
        <f t="shared" ca="1" si="151"/>
        <v>3828.1050505050507</v>
      </c>
      <c r="BF502" s="10">
        <f t="shared" ca="1" si="151"/>
        <v>3694.6161616161617</v>
      </c>
      <c r="BG502" s="10">
        <f t="shared" ca="1" si="151"/>
        <v>4461.424242424242</v>
      </c>
      <c r="BH502" s="10">
        <f t="shared" ca="1" si="151"/>
        <v>3188.9252525252527</v>
      </c>
      <c r="BI502" s="10">
        <f t="shared" ca="1" si="151"/>
        <v>4892.2646464646468</v>
      </c>
      <c r="BJ502" s="10">
        <f t="shared" ca="1" si="151"/>
        <v>4044.818181818182</v>
      </c>
      <c r="BK502" s="10">
        <f t="shared" ca="1" si="151"/>
        <v>3781.2242424242422</v>
      </c>
      <c r="BL502" s="10">
        <f t="shared" ca="1" si="151"/>
        <v>3510.4383838383837</v>
      </c>
      <c r="BM502" s="10">
        <f t="shared" ca="1" si="151"/>
        <v>4157.0929292929295</v>
      </c>
      <c r="BN502" s="10">
        <f t="shared" ca="1" si="151"/>
        <v>4383.1838383838385</v>
      </c>
      <c r="BO502" s="10">
        <f t="shared" ca="1" si="151"/>
        <v>4358.4202020202019</v>
      </c>
      <c r="BP502" s="10">
        <f t="shared" ca="1" si="151"/>
        <v>9774.3191919191922</v>
      </c>
      <c r="BQ502" s="10">
        <f t="shared" ca="1" si="151"/>
        <v>0</v>
      </c>
      <c r="BR502" s="10">
        <f t="shared" ca="1" si="151"/>
        <v>11186.747474747475</v>
      </c>
      <c r="BS502" s="10">
        <f t="shared" ca="1" si="151"/>
        <v>9264.632323232323</v>
      </c>
      <c r="BT502" s="10">
        <f t="shared" ca="1" si="151"/>
        <v>10649.129292929292</v>
      </c>
      <c r="BU502" s="14">
        <f t="shared" ca="1" si="151"/>
        <v>7783.3838383838383</v>
      </c>
    </row>
  </sheetData>
  <mergeCells count="2">
    <mergeCell ref="K3:L3"/>
    <mergeCell ref="AF6:AG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34AD-654E-414E-B3EC-222A998BBFDB}">
  <dimension ref="B4:AC38"/>
  <sheetViews>
    <sheetView zoomScale="52" workbookViewId="0">
      <selection activeCell="S24" sqref="S24"/>
    </sheetView>
  </sheetViews>
  <sheetFormatPr defaultRowHeight="14.5" x14ac:dyDescent="0.35"/>
  <cols>
    <col min="21" max="21" width="13.08984375" customWidth="1"/>
    <col min="28" max="28" width="9.54296875" customWidth="1"/>
  </cols>
  <sheetData>
    <row r="4" spans="2:27" ht="15" thickBot="1" x14ac:dyDescent="0.4"/>
    <row r="5" spans="2:27" ht="14.5" customHeight="1" x14ac:dyDescent="0.35">
      <c r="B5" s="81" t="s">
        <v>92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3"/>
      <c r="V5" s="106" t="s">
        <v>90</v>
      </c>
      <c r="W5" s="110"/>
      <c r="X5" s="110"/>
      <c r="Y5" s="110"/>
      <c r="Z5" s="110"/>
      <c r="AA5" s="111"/>
    </row>
    <row r="6" spans="2:27" ht="15" customHeight="1" thickBot="1" x14ac:dyDescent="0.4"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6"/>
      <c r="V6" s="112"/>
      <c r="W6" s="113"/>
      <c r="X6" s="113"/>
      <c r="Y6" s="113"/>
      <c r="Z6" s="113"/>
      <c r="AA6" s="114"/>
    </row>
    <row r="7" spans="2:27" ht="14.5" customHeight="1" x14ac:dyDescent="0.35">
      <c r="B7" s="87" t="s">
        <v>93</v>
      </c>
      <c r="C7" s="88"/>
      <c r="D7" s="88"/>
      <c r="E7" s="89"/>
      <c r="F7" s="87" t="s">
        <v>96</v>
      </c>
      <c r="G7" s="88"/>
      <c r="H7" s="88"/>
      <c r="I7" s="89"/>
      <c r="J7" s="87" t="s">
        <v>97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9"/>
      <c r="V7" s="107">
        <f ca="1">Data!BW7</f>
        <v>0.98383838383838385</v>
      </c>
      <c r="W7" s="115"/>
      <c r="X7" s="115"/>
      <c r="Y7" s="115"/>
      <c r="Z7" s="115"/>
      <c r="AA7" s="116"/>
    </row>
    <row r="8" spans="2:27" ht="15" customHeight="1" thickBot="1" x14ac:dyDescent="0.4">
      <c r="B8" s="90"/>
      <c r="C8" s="91"/>
      <c r="D8" s="91"/>
      <c r="E8" s="92"/>
      <c r="F8" s="90"/>
      <c r="G8" s="91"/>
      <c r="H8" s="91"/>
      <c r="I8" s="92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2"/>
      <c r="V8" s="117"/>
      <c r="W8" s="118"/>
      <c r="X8" s="118"/>
      <c r="Y8" s="118"/>
      <c r="Z8" s="118"/>
      <c r="AA8" s="119"/>
    </row>
    <row r="9" spans="2:27" ht="15" customHeight="1" thickBot="1" x14ac:dyDescent="0.4">
      <c r="B9" s="57" t="s">
        <v>94</v>
      </c>
      <c r="C9" s="58"/>
      <c r="D9" s="57" t="s">
        <v>95</v>
      </c>
      <c r="E9" s="58"/>
      <c r="F9" s="35">
        <f ca="1">Data!AL7</f>
        <v>35.12929292929293</v>
      </c>
      <c r="G9" s="129"/>
      <c r="H9" s="129"/>
      <c r="I9" s="130"/>
      <c r="J9" s="57" t="s">
        <v>77</v>
      </c>
      <c r="K9" s="58"/>
      <c r="L9" s="57" t="s">
        <v>74</v>
      </c>
      <c r="M9" s="58"/>
      <c r="N9" s="57" t="s">
        <v>75</v>
      </c>
      <c r="O9" s="58"/>
      <c r="P9" s="57" t="s">
        <v>6</v>
      </c>
      <c r="Q9" s="58"/>
      <c r="R9" s="57" t="s">
        <v>78</v>
      </c>
      <c r="S9" s="58"/>
      <c r="T9" s="57" t="s">
        <v>7</v>
      </c>
      <c r="U9" s="58"/>
      <c r="V9" s="106" t="s">
        <v>118</v>
      </c>
      <c r="W9" s="110"/>
      <c r="X9" s="110"/>
      <c r="Y9" s="110"/>
      <c r="Z9" s="110"/>
      <c r="AA9" s="111"/>
    </row>
    <row r="10" spans="2:27" ht="15" customHeight="1" thickBot="1" x14ac:dyDescent="0.4">
      <c r="B10" s="77">
        <f ca="1">Data!AI8</f>
        <v>273</v>
      </c>
      <c r="C10" s="78"/>
      <c r="D10" s="77">
        <f ca="1">Data!AJ8</f>
        <v>222</v>
      </c>
      <c r="E10" s="78"/>
      <c r="F10" s="131"/>
      <c r="G10" s="132"/>
      <c r="H10" s="132"/>
      <c r="I10" s="133"/>
      <c r="J10" s="77">
        <f ca="1">Data!AS8</f>
        <v>84</v>
      </c>
      <c r="K10" s="78"/>
      <c r="L10" s="77">
        <f ca="1">Data!AS10</f>
        <v>0</v>
      </c>
      <c r="M10" s="78"/>
      <c r="N10" s="77">
        <f ca="1">Data!AS12</f>
        <v>99</v>
      </c>
      <c r="O10" s="78"/>
      <c r="P10" s="77">
        <f ca="1">Data!AS14</f>
        <v>80</v>
      </c>
      <c r="Q10" s="78"/>
      <c r="R10" s="77">
        <f ca="1">Data!AS16</f>
        <v>93</v>
      </c>
      <c r="S10" s="78"/>
      <c r="T10" s="77">
        <f ca="1">Data!AS18</f>
        <v>69</v>
      </c>
      <c r="U10" s="78"/>
      <c r="V10" s="112"/>
      <c r="W10" s="113"/>
      <c r="X10" s="113"/>
      <c r="Y10" s="113"/>
      <c r="Z10" s="113"/>
      <c r="AA10" s="114"/>
    </row>
    <row r="11" spans="2:27" ht="15" customHeight="1" thickBot="1" x14ac:dyDescent="0.4">
      <c r="B11" s="79"/>
      <c r="C11" s="80"/>
      <c r="D11" s="79"/>
      <c r="E11" s="80"/>
      <c r="F11" s="134"/>
      <c r="G11" s="135"/>
      <c r="H11" s="135"/>
      <c r="I11" s="136"/>
      <c r="J11" s="79"/>
      <c r="K11" s="80"/>
      <c r="L11" s="79"/>
      <c r="M11" s="80"/>
      <c r="N11" s="79"/>
      <c r="O11" s="80"/>
      <c r="P11" s="79"/>
      <c r="Q11" s="80"/>
      <c r="R11" s="79"/>
      <c r="S11" s="80"/>
      <c r="T11" s="79"/>
      <c r="U11" s="80"/>
      <c r="V11" s="109">
        <f ca="1">Data!CD9</f>
        <v>32.228282828282829</v>
      </c>
      <c r="W11" s="120"/>
      <c r="X11" s="120"/>
      <c r="Y11" s="120"/>
      <c r="Z11" s="120"/>
      <c r="AA11" s="121"/>
    </row>
    <row r="12" spans="2:27" ht="14.5" customHeight="1" x14ac:dyDescent="0.35">
      <c r="B12" s="61"/>
      <c r="C12" s="62"/>
      <c r="D12" s="62"/>
      <c r="E12" s="63"/>
      <c r="F12" s="49" t="s">
        <v>98</v>
      </c>
      <c r="G12" s="50"/>
      <c r="H12" s="50"/>
      <c r="I12" s="51"/>
      <c r="J12" s="39"/>
      <c r="K12" s="39"/>
      <c r="L12" s="39"/>
      <c r="M12" s="39"/>
      <c r="N12" s="39"/>
      <c r="O12" s="39"/>
      <c r="P12" s="49" t="s">
        <v>99</v>
      </c>
      <c r="Q12" s="50"/>
      <c r="R12" s="50"/>
      <c r="S12" s="50"/>
      <c r="T12" s="50"/>
      <c r="U12" s="51"/>
      <c r="V12" s="122"/>
      <c r="W12" s="123"/>
      <c r="X12" s="123"/>
      <c r="Y12" s="123"/>
      <c r="Z12" s="123"/>
      <c r="AA12" s="124"/>
    </row>
    <row r="13" spans="2:27" ht="15" customHeight="1" thickBot="1" x14ac:dyDescent="0.4">
      <c r="B13" s="37"/>
      <c r="C13" s="38"/>
      <c r="D13" s="38"/>
      <c r="E13" s="64"/>
      <c r="F13" s="52"/>
      <c r="G13" s="53"/>
      <c r="H13" s="53"/>
      <c r="I13" s="54"/>
      <c r="J13" s="39"/>
      <c r="K13" s="39"/>
      <c r="L13" s="39"/>
      <c r="M13" s="39"/>
      <c r="N13" s="39"/>
      <c r="O13" s="39"/>
      <c r="P13" s="52"/>
      <c r="Q13" s="53"/>
      <c r="R13" s="53"/>
      <c r="S13" s="53"/>
      <c r="T13" s="53"/>
      <c r="U13" s="54"/>
      <c r="V13" s="122"/>
      <c r="W13" s="123"/>
      <c r="X13" s="123"/>
      <c r="Y13" s="123"/>
      <c r="Z13" s="123"/>
      <c r="AA13" s="124"/>
    </row>
    <row r="14" spans="2:27" ht="14.5" customHeight="1" x14ac:dyDescent="0.35">
      <c r="B14" s="37"/>
      <c r="C14" s="38"/>
      <c r="D14" s="38"/>
      <c r="E14" s="64"/>
      <c r="F14" s="40">
        <f ca="1">Data!AL11</f>
        <v>56702.806060606061</v>
      </c>
      <c r="G14" s="41"/>
      <c r="H14" s="41"/>
      <c r="I14" s="42"/>
      <c r="J14" s="39"/>
      <c r="K14" s="39"/>
      <c r="L14" s="39"/>
      <c r="M14" s="39"/>
      <c r="N14" s="39"/>
      <c r="O14" s="39"/>
      <c r="P14" s="68">
        <f ca="1">SUM(Data!AW7:AW501)</f>
        <v>427</v>
      </c>
      <c r="Q14" s="69"/>
      <c r="R14" s="69"/>
      <c r="S14" s="69"/>
      <c r="T14" s="69"/>
      <c r="U14" s="70"/>
      <c r="V14" s="122"/>
      <c r="W14" s="123"/>
      <c r="X14" s="123"/>
      <c r="Y14" s="123"/>
      <c r="Z14" s="123"/>
      <c r="AA14" s="124"/>
    </row>
    <row r="15" spans="2:27" ht="15" customHeight="1" thickBot="1" x14ac:dyDescent="0.4">
      <c r="B15" s="37"/>
      <c r="C15" s="38"/>
      <c r="D15" s="38"/>
      <c r="E15" s="64"/>
      <c r="F15" s="43"/>
      <c r="G15" s="44"/>
      <c r="H15" s="44"/>
      <c r="I15" s="45"/>
      <c r="J15" s="39"/>
      <c r="K15" s="39"/>
      <c r="L15" s="39"/>
      <c r="M15" s="39"/>
      <c r="N15" s="39"/>
      <c r="O15" s="39"/>
      <c r="P15" s="74"/>
      <c r="Q15" s="75"/>
      <c r="R15" s="75"/>
      <c r="S15" s="75"/>
      <c r="T15" s="75"/>
      <c r="U15" s="76"/>
      <c r="V15" s="125"/>
      <c r="W15" s="126"/>
      <c r="X15" s="126"/>
      <c r="Y15" s="126"/>
      <c r="Z15" s="126"/>
      <c r="AA15" s="127"/>
    </row>
    <row r="16" spans="2:27" ht="15" customHeight="1" thickBot="1" x14ac:dyDescent="0.4">
      <c r="B16" s="37"/>
      <c r="C16" s="38"/>
      <c r="D16" s="38"/>
      <c r="E16" s="64"/>
      <c r="F16" s="46"/>
      <c r="G16" s="47"/>
      <c r="H16" s="47"/>
      <c r="I16" s="48"/>
      <c r="J16" s="39"/>
      <c r="K16" s="39"/>
      <c r="L16" s="39"/>
      <c r="M16" s="39"/>
      <c r="N16" s="39"/>
      <c r="O16" s="39"/>
      <c r="P16" s="49" t="s">
        <v>100</v>
      </c>
      <c r="Q16" s="50"/>
      <c r="R16" s="50"/>
      <c r="S16" s="50"/>
      <c r="T16" s="50"/>
      <c r="U16" s="51"/>
      <c r="V16" s="59" t="s">
        <v>117</v>
      </c>
      <c r="W16" s="143"/>
      <c r="X16" s="143"/>
      <c r="Y16" s="143"/>
      <c r="Z16" s="143"/>
      <c r="AA16" s="60"/>
    </row>
    <row r="17" spans="2:29" ht="14.5" customHeight="1" thickBot="1" x14ac:dyDescent="0.4">
      <c r="B17" s="37"/>
      <c r="C17" s="38"/>
      <c r="D17" s="38"/>
      <c r="E17" s="64"/>
      <c r="F17" s="49" t="s">
        <v>81</v>
      </c>
      <c r="G17" s="50"/>
      <c r="H17" s="50"/>
      <c r="I17" s="51"/>
      <c r="J17" s="39"/>
      <c r="K17" s="39"/>
      <c r="L17" s="39"/>
      <c r="M17" s="39"/>
      <c r="N17" s="39"/>
      <c r="O17" s="39"/>
      <c r="P17" s="52"/>
      <c r="Q17" s="53"/>
      <c r="R17" s="53"/>
      <c r="S17" s="53"/>
      <c r="T17" s="53"/>
      <c r="U17" s="54"/>
      <c r="V17" s="49">
        <v>1</v>
      </c>
      <c r="W17" s="51"/>
      <c r="X17" s="49">
        <v>2</v>
      </c>
      <c r="Y17" s="51"/>
      <c r="Z17" s="49">
        <v>3</v>
      </c>
      <c r="AA17" s="51"/>
    </row>
    <row r="18" spans="2:29" ht="15" customHeight="1" thickBot="1" x14ac:dyDescent="0.4">
      <c r="B18" s="37"/>
      <c r="C18" s="38"/>
      <c r="D18" s="38"/>
      <c r="E18" s="64"/>
      <c r="F18" s="52"/>
      <c r="G18" s="53"/>
      <c r="H18" s="53"/>
      <c r="I18" s="54"/>
      <c r="J18" s="39"/>
      <c r="K18" s="39"/>
      <c r="L18" s="39"/>
      <c r="M18" s="39"/>
      <c r="N18" s="39"/>
      <c r="O18" s="39"/>
      <c r="P18" s="68">
        <f ca="1">Data!BA9</f>
        <v>98</v>
      </c>
      <c r="Q18" s="69"/>
      <c r="R18" s="69"/>
      <c r="S18" s="69"/>
      <c r="T18" s="69"/>
      <c r="U18" s="70"/>
      <c r="V18" s="52"/>
      <c r="W18" s="54"/>
      <c r="X18" s="52"/>
      <c r="Y18" s="54"/>
      <c r="Z18" s="52"/>
      <c r="AA18" s="54"/>
    </row>
    <row r="19" spans="2:29" ht="14.5" customHeight="1" x14ac:dyDescent="0.35">
      <c r="B19" s="37"/>
      <c r="C19" s="38"/>
      <c r="D19" s="38"/>
      <c r="E19" s="64"/>
      <c r="F19" s="40">
        <f ca="1">Data!AV12</f>
        <v>29024.72734212194</v>
      </c>
      <c r="G19" s="41"/>
      <c r="H19" s="41"/>
      <c r="I19" s="42"/>
      <c r="J19" s="39"/>
      <c r="K19" s="39"/>
      <c r="L19" s="39"/>
      <c r="M19" s="39"/>
      <c r="N19" s="39"/>
      <c r="O19" s="39"/>
      <c r="P19" s="71"/>
      <c r="Q19" s="72"/>
      <c r="R19" s="72"/>
      <c r="S19" s="72"/>
      <c r="T19" s="72"/>
      <c r="U19" s="73"/>
      <c r="V19" s="49">
        <v>100000</v>
      </c>
      <c r="W19" s="51"/>
      <c r="X19" s="128">
        <v>0.2</v>
      </c>
      <c r="Y19" s="138"/>
      <c r="Z19" s="49">
        <v>10000</v>
      </c>
      <c r="AA19" s="51"/>
    </row>
    <row r="20" spans="2:29" ht="14.5" customHeight="1" x14ac:dyDescent="0.35">
      <c r="B20" s="37"/>
      <c r="C20" s="38"/>
      <c r="D20" s="38"/>
      <c r="E20" s="64"/>
      <c r="F20" s="43"/>
      <c r="G20" s="44"/>
      <c r="H20" s="44"/>
      <c r="I20" s="45"/>
      <c r="J20" s="39"/>
      <c r="K20" s="39"/>
      <c r="L20" s="39"/>
      <c r="M20" s="39"/>
      <c r="N20" s="39"/>
      <c r="O20" s="39"/>
      <c r="P20" s="71"/>
      <c r="Q20" s="72"/>
      <c r="R20" s="72"/>
      <c r="S20" s="72"/>
      <c r="T20" s="72"/>
      <c r="U20" s="73"/>
      <c r="V20" s="55"/>
      <c r="W20" s="56"/>
      <c r="X20" s="139"/>
      <c r="Y20" s="140"/>
      <c r="Z20" s="55"/>
      <c r="AA20" s="56"/>
    </row>
    <row r="21" spans="2:29" ht="15" customHeight="1" x14ac:dyDescent="0.35">
      <c r="B21" s="37"/>
      <c r="C21" s="38"/>
      <c r="D21" s="38"/>
      <c r="E21" s="64"/>
      <c r="F21" s="43"/>
      <c r="G21" s="44"/>
      <c r="H21" s="44"/>
      <c r="I21" s="45"/>
      <c r="J21" s="39"/>
      <c r="K21" s="39"/>
      <c r="L21" s="39"/>
      <c r="M21" s="39"/>
      <c r="N21" s="39"/>
      <c r="O21" s="39"/>
      <c r="P21" s="71"/>
      <c r="Q21" s="72"/>
      <c r="R21" s="72"/>
      <c r="S21" s="72"/>
      <c r="T21" s="72"/>
      <c r="U21" s="73"/>
      <c r="V21" s="55"/>
      <c r="W21" s="56"/>
      <c r="X21" s="139"/>
      <c r="Y21" s="140"/>
      <c r="Z21" s="55"/>
      <c r="AA21" s="56"/>
    </row>
    <row r="22" spans="2:29" ht="15" customHeight="1" thickBot="1" x14ac:dyDescent="0.4">
      <c r="B22" s="65"/>
      <c r="C22" s="66"/>
      <c r="D22" s="66"/>
      <c r="E22" s="67"/>
      <c r="F22" s="46"/>
      <c r="G22" s="47"/>
      <c r="H22" s="47"/>
      <c r="I22" s="48"/>
      <c r="J22" s="39"/>
      <c r="K22" s="39"/>
      <c r="L22" s="39"/>
      <c r="M22" s="39"/>
      <c r="N22" s="39"/>
      <c r="O22" s="39"/>
      <c r="P22" s="74"/>
      <c r="Q22" s="75"/>
      <c r="R22" s="75"/>
      <c r="S22" s="75"/>
      <c r="T22" s="75"/>
      <c r="U22" s="76"/>
      <c r="V22" s="52"/>
      <c r="W22" s="54"/>
      <c r="X22" s="141"/>
      <c r="Y22" s="142"/>
      <c r="Z22" s="52"/>
      <c r="AA22" s="54"/>
    </row>
    <row r="26" spans="2:29" ht="14.5" customHeight="1" thickBot="1" x14ac:dyDescent="0.4"/>
    <row r="27" spans="2:29" ht="14.5" customHeight="1" x14ac:dyDescent="0.35">
      <c r="B27" s="93" t="s">
        <v>101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5"/>
    </row>
    <row r="28" spans="2:29" ht="15" customHeight="1" thickBot="1" x14ac:dyDescent="0.4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137"/>
    </row>
    <row r="29" spans="2:29" ht="14.5" customHeight="1" thickBot="1" x14ac:dyDescent="0.4">
      <c r="B29" s="98" t="s">
        <v>102</v>
      </c>
      <c r="C29" s="99"/>
      <c r="D29" s="98" t="s">
        <v>103</v>
      </c>
      <c r="E29" s="99"/>
      <c r="F29" s="98" t="s">
        <v>115</v>
      </c>
      <c r="G29" s="99"/>
      <c r="H29" s="98" t="s">
        <v>104</v>
      </c>
      <c r="I29" s="99"/>
      <c r="J29" s="98" t="s">
        <v>105</v>
      </c>
      <c r="K29" s="99"/>
      <c r="L29" s="98" t="s">
        <v>106</v>
      </c>
      <c r="M29" s="99"/>
      <c r="N29" s="98" t="s">
        <v>107</v>
      </c>
      <c r="O29" s="99"/>
      <c r="P29" s="98" t="s">
        <v>108</v>
      </c>
      <c r="Q29" s="99"/>
      <c r="R29" s="98" t="s">
        <v>109</v>
      </c>
      <c r="S29" s="99"/>
      <c r="T29" s="98" t="s">
        <v>110</v>
      </c>
      <c r="U29" s="99"/>
      <c r="V29" s="98" t="s">
        <v>111</v>
      </c>
      <c r="W29" s="99"/>
      <c r="X29" s="98" t="s">
        <v>112</v>
      </c>
      <c r="Y29" s="99"/>
      <c r="Z29" s="98" t="s">
        <v>113</v>
      </c>
      <c r="AA29" s="99"/>
      <c r="AB29" s="98" t="s">
        <v>114</v>
      </c>
      <c r="AC29" s="99"/>
    </row>
    <row r="30" spans="2:29" ht="14.5" customHeight="1" x14ac:dyDescent="0.35">
      <c r="B30" s="30">
        <f ca="1">Data!BB502</f>
        <v>4099.9898989898993</v>
      </c>
      <c r="C30" s="31"/>
      <c r="D30" s="30">
        <f ca="1">Data!BC502</f>
        <v>4361.4808080808079</v>
      </c>
      <c r="E30" s="31"/>
      <c r="F30" s="30">
        <f ca="1">Data!BD502</f>
        <v>3940.8222222222221</v>
      </c>
      <c r="G30" s="31"/>
      <c r="H30" s="30">
        <f ca="1">Data!BE502</f>
        <v>3828.1050505050507</v>
      </c>
      <c r="I30" s="31"/>
      <c r="J30" s="30">
        <f ca="1">Data!BF502</f>
        <v>3694.6161616161617</v>
      </c>
      <c r="K30" s="31"/>
      <c r="L30" s="30">
        <f ca="1">Data!BG502</f>
        <v>4461.424242424242</v>
      </c>
      <c r="M30" s="31"/>
      <c r="N30" s="30">
        <f ca="1">Data!BH502</f>
        <v>3188.9252525252527</v>
      </c>
      <c r="O30" s="31"/>
      <c r="P30" s="30">
        <f ca="1">Data!BI502</f>
        <v>4892.2646464646468</v>
      </c>
      <c r="Q30" s="31"/>
      <c r="R30" s="30">
        <f ca="1">Data!BJ502</f>
        <v>4044.818181818182</v>
      </c>
      <c r="S30" s="31"/>
      <c r="T30" s="30">
        <f ca="1">Data!BK502</f>
        <v>3781.2242424242422</v>
      </c>
      <c r="U30" s="31"/>
      <c r="V30" s="30">
        <f ca="1">Data!BL502</f>
        <v>3510.4383838383837</v>
      </c>
      <c r="W30" s="31"/>
      <c r="X30" s="30">
        <f ca="1">Data!BM502</f>
        <v>4157.0929292929295</v>
      </c>
      <c r="Y30" s="31"/>
      <c r="Z30" s="30">
        <f ca="1">Data!BN502</f>
        <v>4383.1838383838385</v>
      </c>
      <c r="AA30" s="31"/>
      <c r="AB30" s="30">
        <f ca="1">Data!BO502</f>
        <v>4358.4202020202019</v>
      </c>
      <c r="AC30" s="31"/>
    </row>
    <row r="31" spans="2:29" ht="14.5" customHeight="1" thickBot="1" x14ac:dyDescent="0.4">
      <c r="B31" s="32"/>
      <c r="C31" s="33"/>
      <c r="D31" s="32"/>
      <c r="E31" s="33"/>
      <c r="F31" s="32"/>
      <c r="G31" s="33"/>
      <c r="H31" s="32"/>
      <c r="I31" s="33"/>
      <c r="J31" s="32"/>
      <c r="K31" s="33"/>
      <c r="L31" s="32"/>
      <c r="M31" s="33"/>
      <c r="N31" s="32"/>
      <c r="O31" s="33"/>
      <c r="P31" s="32"/>
      <c r="Q31" s="33"/>
      <c r="R31" s="32"/>
      <c r="S31" s="33"/>
      <c r="T31" s="32"/>
      <c r="U31" s="33"/>
      <c r="V31" s="32"/>
      <c r="W31" s="33"/>
      <c r="X31" s="32"/>
      <c r="Y31" s="33"/>
      <c r="Z31" s="32"/>
      <c r="AA31" s="33"/>
      <c r="AB31" s="32"/>
      <c r="AC31" s="33"/>
    </row>
    <row r="33" spans="2:15" ht="14.5" customHeight="1" thickBot="1" x14ac:dyDescent="0.4"/>
    <row r="34" spans="2:15" ht="14.5" customHeight="1" x14ac:dyDescent="0.35">
      <c r="B34" s="100" t="s">
        <v>116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36"/>
      <c r="O34" s="36"/>
    </row>
    <row r="35" spans="2:15" ht="15" customHeight="1" thickBot="1" x14ac:dyDescent="0.4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  <c r="N35" s="36"/>
      <c r="O35" s="36"/>
    </row>
    <row r="36" spans="2:15" ht="14.5" customHeight="1" thickBot="1" x14ac:dyDescent="0.4">
      <c r="B36" s="57" t="s">
        <v>77</v>
      </c>
      <c r="C36" s="58"/>
      <c r="D36" s="57" t="s">
        <v>74</v>
      </c>
      <c r="E36" s="58"/>
      <c r="F36" s="57" t="s">
        <v>75</v>
      </c>
      <c r="G36" s="58"/>
      <c r="H36" s="57" t="s">
        <v>6</v>
      </c>
      <c r="I36" s="58"/>
      <c r="J36" s="57" t="s">
        <v>78</v>
      </c>
      <c r="K36" s="58"/>
      <c r="L36" s="57" t="s">
        <v>7</v>
      </c>
      <c r="M36" s="58"/>
    </row>
    <row r="37" spans="2:15" ht="14.5" customHeight="1" x14ac:dyDescent="0.35">
      <c r="B37" s="77">
        <f ca="1">Data!BP502</f>
        <v>9774.3191919191922</v>
      </c>
      <c r="C37" s="78"/>
      <c r="D37" s="77">
        <f ca="1">Data!BQ502</f>
        <v>0</v>
      </c>
      <c r="E37" s="78"/>
      <c r="F37" s="77">
        <f ca="1">Data!BR502</f>
        <v>11186.747474747475</v>
      </c>
      <c r="G37" s="78"/>
      <c r="H37" s="77">
        <f ca="1">Data!BS502</f>
        <v>9264.632323232323</v>
      </c>
      <c r="I37" s="78"/>
      <c r="J37" s="77">
        <f ca="1">Data!BT502</f>
        <v>10649.129292929292</v>
      </c>
      <c r="K37" s="78"/>
      <c r="L37" s="77">
        <f ca="1">Data!BU502</f>
        <v>7783.3838383838383</v>
      </c>
      <c r="M37" s="78"/>
    </row>
    <row r="38" spans="2:15" ht="15" customHeight="1" thickBot="1" x14ac:dyDescent="0.4">
      <c r="B38" s="79"/>
      <c r="C38" s="80"/>
      <c r="D38" s="79"/>
      <c r="E38" s="80"/>
      <c r="F38" s="79"/>
      <c r="G38" s="80"/>
      <c r="H38" s="79"/>
      <c r="I38" s="80"/>
      <c r="J38" s="79"/>
      <c r="K38" s="80"/>
      <c r="L38" s="79"/>
      <c r="M38" s="80"/>
    </row>
  </sheetData>
  <mergeCells count="82">
    <mergeCell ref="V16:AA16"/>
    <mergeCell ref="V17:W18"/>
    <mergeCell ref="X17:Y18"/>
    <mergeCell ref="Z17:AA18"/>
    <mergeCell ref="V19:W22"/>
    <mergeCell ref="X19:Y22"/>
    <mergeCell ref="Z19:AA22"/>
    <mergeCell ref="V5:AA6"/>
    <mergeCell ref="V7:AA8"/>
    <mergeCell ref="V9:AA10"/>
    <mergeCell ref="V11:AA15"/>
    <mergeCell ref="B34:M35"/>
    <mergeCell ref="B37:C38"/>
    <mergeCell ref="D37:E38"/>
    <mergeCell ref="F37:G38"/>
    <mergeCell ref="H37:I38"/>
    <mergeCell ref="J37:K38"/>
    <mergeCell ref="L37:M38"/>
    <mergeCell ref="X30:Y31"/>
    <mergeCell ref="Z30:AA31"/>
    <mergeCell ref="AB30:AC31"/>
    <mergeCell ref="B36:C36"/>
    <mergeCell ref="D36:E36"/>
    <mergeCell ref="F36:G36"/>
    <mergeCell ref="H36:I36"/>
    <mergeCell ref="J36:K36"/>
    <mergeCell ref="L36:M36"/>
    <mergeCell ref="L30:M31"/>
    <mergeCell ref="N30:O31"/>
    <mergeCell ref="P30:Q31"/>
    <mergeCell ref="R30:S31"/>
    <mergeCell ref="T30:U31"/>
    <mergeCell ref="V30:W31"/>
    <mergeCell ref="T29:U29"/>
    <mergeCell ref="V29:W29"/>
    <mergeCell ref="X29:Y29"/>
    <mergeCell ref="Z29:AA29"/>
    <mergeCell ref="AB29:AC29"/>
    <mergeCell ref="B30:C31"/>
    <mergeCell ref="D30:E31"/>
    <mergeCell ref="F30:G31"/>
    <mergeCell ref="H30:I31"/>
    <mergeCell ref="J30:K31"/>
    <mergeCell ref="B27:AC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F12:I13"/>
    <mergeCell ref="F14:I16"/>
    <mergeCell ref="F17:I18"/>
    <mergeCell ref="F19:I22"/>
    <mergeCell ref="P12:U13"/>
    <mergeCell ref="P14:U15"/>
    <mergeCell ref="P16:U17"/>
    <mergeCell ref="P18:U22"/>
    <mergeCell ref="J10:K11"/>
    <mergeCell ref="L10:M11"/>
    <mergeCell ref="N10:O11"/>
    <mergeCell ref="P10:Q11"/>
    <mergeCell ref="R10:S11"/>
    <mergeCell ref="T10:U11"/>
    <mergeCell ref="L9:M9"/>
    <mergeCell ref="N9:O9"/>
    <mergeCell ref="P9:Q9"/>
    <mergeCell ref="R9:S9"/>
    <mergeCell ref="T9:U9"/>
    <mergeCell ref="B5:U6"/>
    <mergeCell ref="J7:U8"/>
    <mergeCell ref="B7:E8"/>
    <mergeCell ref="B9:C9"/>
    <mergeCell ref="D9:E9"/>
    <mergeCell ref="B10:C11"/>
    <mergeCell ref="D10:E11"/>
    <mergeCell ref="F7:I8"/>
    <mergeCell ref="F9:I11"/>
    <mergeCell ref="J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</dc:creator>
  <cp:lastModifiedBy>sanja</cp:lastModifiedBy>
  <dcterms:created xsi:type="dcterms:W3CDTF">2020-12-09T15:17:24Z</dcterms:created>
  <dcterms:modified xsi:type="dcterms:W3CDTF">2020-12-09T21:53:01Z</dcterms:modified>
</cp:coreProperties>
</file>