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E30CA0F6-A926-4701-BD45-7F4F19C69D5C}" xr6:coauthVersionLast="47" xr6:coauthVersionMax="47" xr10:uidLastSave="{00000000-0000-0000-0000-000000000000}"/>
  <bookViews>
    <workbookView xWindow="23355" yWindow="1545" windowWidth="23820" windowHeight="12465" firstSheet="1" activeTab="9" xr2:uid="{00000000-000D-0000-FFFF-FFFF00000000}"/>
  </bookViews>
  <sheets>
    <sheet name="Packing Size" sheetId="7" r:id="rId1"/>
    <sheet name="Recipe" sheetId="2" r:id="rId2"/>
    <sheet name="RecipeMaster" sheetId="29" r:id="rId3"/>
    <sheet name="Sheet2" sheetId="30" r:id="rId4"/>
    <sheet name="Joining" sheetId="1" r:id="rId5"/>
    <sheet name="join" sheetId="32" r:id="rId6"/>
    <sheet name="SOH" sheetId="6" r:id="rId7"/>
    <sheet name="soh_table" sheetId="25" r:id="rId8"/>
    <sheet name="soh_table1" sheetId="26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0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9" i="26"/>
  <c r="I16" i="26"/>
  <c r="I17" i="26"/>
  <c r="I15" i="26"/>
  <c r="I14" i="26"/>
  <c r="I13" i="26"/>
  <c r="I7" i="26"/>
  <c r="I8" i="26"/>
  <c r="I5" i="26"/>
  <c r="I4" i="26"/>
  <c r="I3" i="26"/>
  <c r="H13" i="26"/>
  <c r="H14" i="26"/>
  <c r="H15" i="26"/>
  <c r="H16" i="26"/>
  <c r="H17" i="26"/>
  <c r="H18" i="26"/>
  <c r="H19" i="26"/>
  <c r="I18" i="26"/>
  <c r="H8" i="26"/>
  <c r="I2" i="26"/>
  <c r="J2" i="2" a="1"/>
  <c r="J2" i="2" s="1"/>
  <c r="I12" i="26" l="1"/>
  <c r="H12" i="26"/>
  <c r="I11" i="26"/>
  <c r="H11" i="26"/>
  <c r="I10" i="26"/>
  <c r="H10" i="26"/>
  <c r="I9" i="26"/>
  <c r="H9" i="26"/>
  <c r="H7" i="26"/>
  <c r="I6" i="26"/>
  <c r="H6" i="26"/>
  <c r="H5" i="26"/>
  <c r="H4" i="26"/>
  <c r="H3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N13" i="23" l="1"/>
  <c r="N12" i="23"/>
  <c r="H13" i="23"/>
  <c r="H12" i="23"/>
  <c r="Q13" i="23"/>
  <c r="Q12" i="23"/>
  <c r="K13" i="23"/>
  <c r="K12" i="23"/>
  <c r="E13" i="23"/>
  <c r="E12" i="23"/>
  <c r="B13" i="23"/>
  <c r="B12" i="23"/>
  <c r="D5" i="23"/>
  <c r="D10" i="23"/>
  <c r="D4" i="23"/>
  <c r="D6" i="23"/>
  <c r="D7" i="23"/>
  <c r="D9" i="23"/>
  <c r="D8" i="23"/>
  <c r="D3" i="23"/>
  <c r="D12" i="23"/>
  <c r="L12" i="23"/>
  <c r="L10" i="23"/>
  <c r="L4" i="23"/>
  <c r="L8" i="23"/>
  <c r="L6" i="23"/>
  <c r="L9" i="23"/>
  <c r="L5" i="23"/>
  <c r="L3" i="23"/>
  <c r="L7" i="23"/>
  <c r="K7" i="23"/>
  <c r="K9" i="23"/>
  <c r="K5" i="23"/>
  <c r="K6" i="23"/>
  <c r="K10" i="23"/>
  <c r="K4" i="23"/>
  <c r="K3" i="23"/>
  <c r="K8" i="23"/>
  <c r="R7" i="23"/>
  <c r="R5" i="23"/>
  <c r="R4" i="23"/>
  <c r="R10" i="23"/>
  <c r="R12" i="23"/>
  <c r="R9" i="23"/>
  <c r="R8" i="23"/>
  <c r="R3" i="23"/>
  <c r="R6" i="23"/>
  <c r="I6" i="23"/>
  <c r="I9" i="23"/>
  <c r="I4" i="23"/>
  <c r="I8" i="23"/>
  <c r="I7" i="23"/>
  <c r="I12" i="23"/>
  <c r="I10" i="23"/>
  <c r="I3" i="23"/>
  <c r="I5" i="23"/>
  <c r="H5" i="23"/>
  <c r="H6" i="23"/>
  <c r="H4" i="23"/>
  <c r="H8" i="23"/>
  <c r="H9" i="23"/>
  <c r="H7" i="23"/>
  <c r="H3" i="23"/>
  <c r="H10" i="23"/>
  <c r="P7" i="23"/>
  <c r="P12" i="23"/>
  <c r="P8" i="23"/>
  <c r="P9" i="23"/>
  <c r="P10" i="23"/>
  <c r="P5" i="23"/>
  <c r="P4" i="23"/>
  <c r="P3" i="23"/>
  <c r="P6" i="23"/>
  <c r="C4" i="23"/>
  <c r="C9" i="23"/>
  <c r="C10" i="23"/>
  <c r="C5" i="23"/>
  <c r="C6" i="23"/>
  <c r="C8" i="23"/>
  <c r="C7" i="23"/>
  <c r="C3" i="23"/>
  <c r="C12" i="23"/>
  <c r="N10" i="23"/>
  <c r="N7" i="23"/>
  <c r="N6" i="23"/>
  <c r="N5" i="23"/>
  <c r="N8" i="23"/>
  <c r="N4" i="23"/>
  <c r="N3" i="23"/>
  <c r="N9" i="23"/>
  <c r="B8" i="23"/>
  <c r="B10" i="23"/>
  <c r="B5" i="23"/>
  <c r="B7" i="23"/>
  <c r="B6" i="23"/>
  <c r="B9" i="23"/>
  <c r="B3" i="23"/>
  <c r="B4" i="23"/>
  <c r="M8" i="23"/>
  <c r="M5" i="23"/>
  <c r="M12" i="23"/>
  <c r="M6" i="23"/>
  <c r="M10" i="23"/>
  <c r="M9" i="23"/>
  <c r="M4" i="23"/>
  <c r="M3" i="23"/>
  <c r="M7" i="23"/>
  <c r="O6" i="23"/>
  <c r="O5" i="23"/>
  <c r="O12" i="23"/>
  <c r="O7" i="23"/>
  <c r="O4" i="23"/>
  <c r="O9" i="23"/>
  <c r="O10" i="23"/>
  <c r="O3" i="23"/>
  <c r="O8" i="23"/>
  <c r="G4" i="23"/>
  <c r="G7" i="23"/>
  <c r="G5" i="23"/>
  <c r="G6" i="23"/>
  <c r="G12" i="23"/>
  <c r="G8" i="23"/>
  <c r="G10" i="23"/>
  <c r="G3" i="23"/>
  <c r="G9" i="23"/>
  <c r="F12" i="23"/>
  <c r="F5" i="23"/>
  <c r="F10" i="23"/>
  <c r="F7" i="23"/>
  <c r="F6" i="23"/>
  <c r="F4" i="23"/>
  <c r="F8" i="23"/>
  <c r="F3" i="23"/>
  <c r="F9" i="23"/>
  <c r="Q7" i="23"/>
  <c r="Q4" i="23"/>
  <c r="Q6" i="23"/>
  <c r="Q10" i="23"/>
  <c r="Q8" i="23"/>
  <c r="Q9" i="23"/>
  <c r="Q3" i="23"/>
  <c r="Q5" i="23"/>
  <c r="J9" i="23"/>
  <c r="J10" i="23"/>
  <c r="J8" i="23"/>
  <c r="J12" i="23"/>
  <c r="J5" i="23"/>
  <c r="J4" i="23"/>
  <c r="J7" i="23"/>
  <c r="J3" i="23"/>
  <c r="J6" i="23"/>
  <c r="E10" i="23"/>
  <c r="E9" i="23"/>
  <c r="E7" i="23"/>
  <c r="E8" i="23"/>
  <c r="E5" i="23"/>
  <c r="E4" i="23"/>
  <c r="E3" i="23"/>
  <c r="E6" i="23"/>
  <c r="S5" i="23"/>
  <c r="S7" i="23"/>
  <c r="S4" i="23"/>
  <c r="S10" i="23"/>
  <c r="S6" i="23"/>
  <c r="S8" i="23"/>
  <c r="S9" i="23"/>
  <c r="S3" i="23"/>
  <c r="S1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<sst xmlns="http://schemas.openxmlformats.org/spreadsheetml/2006/main" count="13104" uniqueCount="2851">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</sst>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55" headerRowBorderDxfId="54" tableBorderDxfId="53" totalsRowBorderDxfId="52">
  <autoFilter ref="A1:E381" xr:uid="{9059FA53-C3A1-4DCB-8F77-E6990FECF8F6}"/>
  <tableColumns count="5">
    <tableColumn id="6" xr3:uid="{856AEDC9-068E-4EFC-B2A9-4E9BA328DF27}" name="Recipe Code" dataDxfId="51"/>
    <tableColumn id="1" xr3:uid="{4FB693C4-46D6-4530-BD97-CFDA8C99AB7E}" name="Description" dataDxfId="50"/>
    <tableColumn id="2" xr3:uid="{7138C797-12B5-4FC3-9592-C87BD150EBF1}" name="Raw Material" dataDxfId="49"/>
    <tableColumn id="3" xr3:uid="{80952C80-6C36-45AD-AEDC-7AC447C7E8C9}" name="KG per Batch" dataDxfId="48"/>
    <tableColumn id="4" xr3:uid="{EB48A1C5-4136-434A-A87B-E2019EF4ACE1}" name="Percentage" dataDxfId="4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46" headerRowBorderDxfId="45" tableBorderDxfId="44" totalsRowBorderDxfId="43">
  <autoFilter ref="A1:L68" xr:uid="{30017525-A111-442A-B0E7-B0C65682935B}"/>
  <tableColumns count="12">
    <tableColumn id="1" xr3:uid="{0C1882C8-B3DA-4F74-A571-3F229BE65609}" name="FG Code" dataDxfId="42"/>
    <tableColumn id="10" xr3:uid="{E2D49D8C-473E-42F0-AB34-160394BBA753}" name="Description" dataDxfId="41"/>
    <tableColumn id="2" xr3:uid="{8B5B1671-27AB-47E4-ACB3-6BEBFA687EB0}" name="FW" dataDxfId="40"/>
    <tableColumn id="9" xr3:uid="{490762CE-DD05-4196-8BD9-0F2DC1C9D1BE}" name="MakeToOrder" dataDxfId="39"/>
    <tableColumn id="8" xr3:uid="{F3DB646C-D569-4B66-A4A1-5F00B8511D60}" name="Min Level" dataDxfId="38"/>
    <tableColumn id="7" xr3:uid="{33D51C4A-A6C4-4BDD-B8B2-0238A28856DD}" name="Max Level" dataDxfId="37"/>
    <tableColumn id="3" xr3:uid="{B3A93DBD-E64F-4E19-A6FE-2B8642B8CC20}" name="kg/unit" dataDxfId="36"/>
    <tableColumn id="4" xr3:uid="{1591717F-E86C-44E4-BEFA-F9E8901A8FF1}" name="Loss" dataDxfId="35" dataCellStyle="Percent"/>
    <tableColumn id="5" xr3:uid="{D306588E-D0B2-4C38-B142-6B659A313527}" name="Filling Code" dataDxfId="34"/>
    <tableColumn id="11" xr3:uid="{18B27A72-E78B-4639-B674-DEDAF2193015}" name="Filling Description" dataDxfId="33"/>
    <tableColumn id="6" xr3:uid="{0AC923EB-E828-4599-A65B-CC21F5AA4A93}" name="Production" dataDxfId="32"/>
    <tableColumn id="12" xr3:uid="{AC377DE5-9B60-423B-BA16-9FC805AC219E}" name="Product Description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30">
  <autoFilter ref="A1:H60" xr:uid="{5AA0F85B-C13F-404B-8C4D-C676B5A3D453}"/>
  <tableColumns count="8">
    <tableColumn id="1" xr3:uid="{8B25952B-6FEE-4403-9D89-82EBD54BABE4}" name="FG Code" dataDxfId="29"/>
    <tableColumn id="2" xr3:uid="{F422ABC8-6341-4B40-8BF4-E75845088617}" name="Description" dataDxfId="28"/>
    <tableColumn id="3" xr3:uid="{928DE869-EAD9-476E-882E-DB857C266F6E}" name="Soh_dispatch_Box" dataDxfId="27"/>
    <tableColumn id="4" xr3:uid="{C6D074C9-80CF-4611-AD2E-133C93BFD6D3}" name="Soh_dispatch_Unit" dataDxfId="26"/>
    <tableColumn id="5" xr3:uid="{8926B258-4C4B-4FCA-BB03-B9B4E0FEC5DB}" name="Soh_packing_Box" dataDxfId="25"/>
    <tableColumn id="6" xr3:uid="{FDC92190-0602-411E-B25D-04D1C52EE81A}" name="Soh_packing_Unit" dataDxfId="24"/>
    <tableColumn id="7" xr3:uid="{EDB9B1B7-1333-486D-AC61-ACE1852FF020}" name="Soh_total_Box" dataDxfId="23">
      <calculatedColumnFormula>SUM(C2,E2)</calculatedColumnFormula>
    </tableColumn>
    <tableColumn id="8" xr3:uid="{D5DCD55C-F275-40FC-8EDD-EDE8448120D3}" name="Soh_total_Unit" dataDxfId="2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21">
  <autoFilter ref="A1:I11" xr:uid="{A991B493-E090-4FBD-B5CF-A70FC00A7476}"/>
  <tableColumns count="9">
    <tableColumn id="9" xr3:uid="{6DE718ED-4D33-42C6-96AF-4EC2284EB20F}" name="Week Commencing" dataDxfId="20"/>
    <tableColumn id="1" xr3:uid="{697C4DE9-51BA-4D3C-8F54-776D2C46B0AD}" name="FG Code" dataDxfId="19"/>
    <tableColumn id="2" xr3:uid="{06C44EA7-562E-47A3-AD26-558A380DF064}" name="Description" dataDxfId="18"/>
    <tableColumn id="3" xr3:uid="{AF37496C-3F84-4792-AF15-8FE0B3EE6D87}" name="Soh_dispatch_Box" dataDxfId="17"/>
    <tableColumn id="4" xr3:uid="{B06738DC-2529-4B48-A555-DD5E667DDCB3}" name="Soh_dispatch_Unit" dataDxfId="16"/>
    <tableColumn id="5" xr3:uid="{53D3B126-E6DE-40A9-8F77-BD6FEF4E88B2}" name="Soh_packing_Box" dataDxfId="15"/>
    <tableColumn id="6" xr3:uid="{4368BF80-33D1-46EF-8BBD-F06E743F47C4}" name="Soh_packing_Unit" dataDxfId="14"/>
    <tableColumn id="7" xr3:uid="{73A9F93C-7F2D-4C51-8223-83270B9C6910}" name="Soh_total_Box" dataDxfId="13">
      <calculatedColumnFormula>SUM(D2,F2)</calculatedColumnFormula>
    </tableColumn>
    <tableColumn id="8" xr3:uid="{0B9EA911-7A62-40A6-8C4E-884E25B43F54}" name="Soh_total_Unit" dataDxfId="1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9" totalsRowShown="0" headerRowDxfId="11">
  <autoFilter ref="A1:I19" xr:uid="{5E43E75B-C282-45A6-BD66-49E7FB441385}"/>
  <tableColumns count="9">
    <tableColumn id="9" xr3:uid="{63D16BB5-7208-4AAB-A569-C9FF64432C8A}" name="Week Commencing" dataDxfId="10"/>
    <tableColumn id="1" xr3:uid="{DEA56236-2482-4E46-8D0C-9F57584CB63D}" name="FG Code" dataDxfId="9"/>
    <tableColumn id="2" xr3:uid="{ACF74EC4-63C2-41D1-B606-4BD148A62C44}" name="Description" dataDxfId="8"/>
    <tableColumn id="3" xr3:uid="{09F41D72-B64E-4F8E-BEB0-40BA86FB0984}" name="Soh_dispatch_Box" dataDxfId="7"/>
    <tableColumn id="4" xr3:uid="{725B2789-5A3C-4975-84E3-005A7F70D585}" name="Soh_dispatch_Unit" dataDxfId="6"/>
    <tableColumn id="5" xr3:uid="{A64CA034-6644-4AA1-A046-D7C31ABC6FE9}" name="Soh_packing_Box" dataDxfId="5"/>
    <tableColumn id="6" xr3:uid="{92F94916-9EF2-4B93-87D1-E62D59EE6EE8}" name="Soh_packing_Unit" dataDxfId="4"/>
    <tableColumn id="7" xr3:uid="{78532DD4-ED8B-414E-B251-6DC4D3AD9D56}" name="Soh_total_Box" dataDxfId="3">
      <calculatedColumnFormula>SUM(D2,F2)</calculatedColumnFormula>
    </tableColumn>
    <tableColumn id="8" xr3:uid="{4F1DACBD-FB9E-47F0-8017-A62D57502A10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F99" sqref="F99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topLeftCell="A24" workbookViewId="0">
      <selection activeCell="B39" sqref="B39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C15" sqref="C15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9"/>
  <sheetViews>
    <sheetView workbookViewId="0">
      <selection activeCell="B7" sqref="B7"/>
    </sheetView>
  </sheetViews>
  <sheetFormatPr defaultRowHeight="15" x14ac:dyDescent="0.25"/>
  <cols>
    <col min="1" max="1" width="18.5703125" customWidth="1"/>
    <col min="2" max="2" width="26.5703125" customWidth="1"/>
    <col min="3" max="3" width="46.7109375" customWidth="1"/>
    <col min="9" max="9" width="24.855468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59" t="s">
        <v>163</v>
      </c>
      <c r="C2" s="60" t="s">
        <v>164</v>
      </c>
      <c r="D2" s="13">
        <v>0</v>
      </c>
      <c r="E2" s="13"/>
      <c r="F2" s="13"/>
      <c r="G2" s="13"/>
      <c r="H2" s="13">
        <f>SUM(D2,F2)</f>
        <v>0</v>
      </c>
      <c r="I2" s="13">
        <f>SUM((F2*10)+(D2*10)+SUM(G2,E2))</f>
        <v>0</v>
      </c>
    </row>
    <row r="3" spans="1:9" x14ac:dyDescent="0.25">
      <c r="A3" s="35">
        <v>45824</v>
      </c>
      <c r="B3" s="61" t="s">
        <v>167</v>
      </c>
      <c r="C3" s="46" t="s">
        <v>168</v>
      </c>
      <c r="D3" s="13">
        <v>9</v>
      </c>
      <c r="E3" s="13"/>
      <c r="F3" s="13"/>
      <c r="G3" s="13"/>
      <c r="H3" s="13">
        <f t="shared" ref="H3:H11" si="0">SUM(D3,F3)</f>
        <v>9</v>
      </c>
      <c r="I3" s="13">
        <f>SUM((F3*4)+(D3*4)+SUM(G3,E3))</f>
        <v>36</v>
      </c>
    </row>
    <row r="4" spans="1:9" x14ac:dyDescent="0.25">
      <c r="A4" s="35">
        <v>45824</v>
      </c>
      <c r="B4" s="59" t="s">
        <v>169</v>
      </c>
      <c r="C4" s="60" t="s">
        <v>170</v>
      </c>
      <c r="D4" s="13">
        <v>3</v>
      </c>
      <c r="E4" s="13"/>
      <c r="F4" s="13"/>
      <c r="G4" s="13"/>
      <c r="H4" s="13">
        <f t="shared" si="0"/>
        <v>3</v>
      </c>
      <c r="I4" s="13">
        <f>SUM((F4*2)+(D4*2)+SUM(G4,E4))</f>
        <v>6</v>
      </c>
    </row>
    <row r="5" spans="1:9" x14ac:dyDescent="0.25">
      <c r="A5" s="35">
        <v>45824</v>
      </c>
      <c r="B5" s="61" t="s">
        <v>171</v>
      </c>
      <c r="C5" s="46" t="s">
        <v>172</v>
      </c>
      <c r="D5" s="13">
        <v>1</v>
      </c>
      <c r="E5" s="13"/>
      <c r="F5" s="13"/>
      <c r="G5" s="13"/>
      <c r="H5" s="13">
        <f t="shared" si="0"/>
        <v>1</v>
      </c>
      <c r="I5" s="13">
        <f>SUM((F5*4)+(D5*4)+SUM(G5,E5))</f>
        <v>4</v>
      </c>
    </row>
    <row r="6" spans="1:9" x14ac:dyDescent="0.25">
      <c r="A6" s="35">
        <v>45824</v>
      </c>
      <c r="B6" s="59" t="s">
        <v>173</v>
      </c>
      <c r="C6" s="60" t="s">
        <v>174</v>
      </c>
      <c r="D6" s="13">
        <v>0</v>
      </c>
      <c r="E6" s="13"/>
      <c r="F6" s="13"/>
      <c r="G6" s="13"/>
      <c r="H6" s="13">
        <f t="shared" si="0"/>
        <v>0</v>
      </c>
      <c r="I6" s="13">
        <f>SUM((F6*50)+(D6*50)+SUM(G6,E6))</f>
        <v>0</v>
      </c>
    </row>
    <row r="7" spans="1:9" x14ac:dyDescent="0.25">
      <c r="A7" s="35">
        <v>45824</v>
      </c>
      <c r="B7" s="61" t="s">
        <v>175</v>
      </c>
      <c r="C7" s="46" t="s">
        <v>176</v>
      </c>
      <c r="D7" s="13">
        <v>1</v>
      </c>
      <c r="E7" s="13"/>
      <c r="F7" s="13"/>
      <c r="G7" s="13"/>
      <c r="H7" s="13">
        <f>SUM(D7,F7)</f>
        <v>1</v>
      </c>
      <c r="I7" s="13">
        <f>SUM((F7*4)+(D7*4)+SUM(G7,E7))</f>
        <v>4</v>
      </c>
    </row>
    <row r="8" spans="1:9" x14ac:dyDescent="0.25">
      <c r="A8" s="35">
        <v>45824</v>
      </c>
      <c r="B8" s="59" t="s">
        <v>177</v>
      </c>
      <c r="C8" s="60" t="s">
        <v>178</v>
      </c>
      <c r="D8" s="13">
        <v>10</v>
      </c>
      <c r="E8" s="13"/>
      <c r="F8" s="13"/>
      <c r="G8" s="13"/>
      <c r="H8" s="13">
        <f>SUM(D8,F8)</f>
        <v>10</v>
      </c>
      <c r="I8" s="13">
        <f>SUM((F8*2)+(D8*2)+SUM(G8,E8))</f>
        <v>20</v>
      </c>
    </row>
    <row r="9" spans="1:9" x14ac:dyDescent="0.25">
      <c r="A9" s="35">
        <v>45824</v>
      </c>
      <c r="B9" s="61" t="s">
        <v>179</v>
      </c>
      <c r="C9" s="46" t="s">
        <v>180</v>
      </c>
      <c r="D9" s="13">
        <v>0</v>
      </c>
      <c r="E9" s="13"/>
      <c r="F9" s="13"/>
      <c r="G9" s="13"/>
      <c r="H9" s="13">
        <f t="shared" si="0"/>
        <v>0</v>
      </c>
      <c r="I9" s="13">
        <f>SUM((F9*24)+(D9*24)+SUM(G9,E9))</f>
        <v>0</v>
      </c>
    </row>
    <row r="10" spans="1:9" x14ac:dyDescent="0.25">
      <c r="A10" s="35">
        <v>45824</v>
      </c>
      <c r="B10" s="59" t="s">
        <v>181</v>
      </c>
      <c r="C10" s="60" t="s">
        <v>182</v>
      </c>
      <c r="D10" s="13">
        <v>0</v>
      </c>
      <c r="E10" s="13"/>
      <c r="F10" s="13"/>
      <c r="G10" s="13"/>
      <c r="H10" s="13">
        <f t="shared" si="0"/>
        <v>0</v>
      </c>
      <c r="I10" s="13">
        <f>SUM((F10*24)+(D10*24)+SUM(G10,E10))</f>
        <v>0</v>
      </c>
    </row>
    <row r="11" spans="1:9" x14ac:dyDescent="0.25">
      <c r="A11" s="35">
        <v>45824</v>
      </c>
      <c r="B11" s="61" t="s">
        <v>186</v>
      </c>
      <c r="C11" s="46" t="s">
        <v>187</v>
      </c>
      <c r="D11" s="13">
        <v>0</v>
      </c>
      <c r="E11" s="13"/>
      <c r="F11" s="13"/>
      <c r="G11" s="13"/>
      <c r="H11" s="13">
        <f t="shared" si="0"/>
        <v>0</v>
      </c>
      <c r="I11" s="13">
        <f t="shared" ref="I11:I12" si="1">SUM((F11*10)+(D11*10)+SUM(G11,E11))</f>
        <v>0</v>
      </c>
    </row>
    <row r="12" spans="1:9" x14ac:dyDescent="0.25">
      <c r="A12" s="35">
        <v>45824</v>
      </c>
      <c r="B12" s="61" t="s">
        <v>200</v>
      </c>
      <c r="C12" s="46" t="s">
        <v>201</v>
      </c>
      <c r="D12" s="13">
        <v>6</v>
      </c>
      <c r="E12" s="13"/>
      <c r="F12" s="13"/>
      <c r="G12" s="13"/>
      <c r="H12" s="13">
        <f>SUM(D12,F12)</f>
        <v>6</v>
      </c>
      <c r="I12" s="13">
        <f t="shared" si="1"/>
        <v>60</v>
      </c>
    </row>
    <row r="13" spans="1:9" x14ac:dyDescent="0.25">
      <c r="A13" s="35">
        <v>45824</v>
      </c>
      <c r="B13" s="61" t="s">
        <v>218</v>
      </c>
      <c r="C13" s="46" t="s">
        <v>219</v>
      </c>
      <c r="D13" s="13">
        <v>45</v>
      </c>
      <c r="E13" s="13"/>
      <c r="F13" s="13"/>
      <c r="G13" s="13"/>
      <c r="H13" s="13">
        <f t="shared" ref="H13:H19" si="2">SUM(D13,F13)</f>
        <v>45</v>
      </c>
      <c r="I13" s="13">
        <f>SUM((F13*40)+(D13*40)+SUM(G13,E13))</f>
        <v>1800</v>
      </c>
    </row>
    <row r="14" spans="1:9" x14ac:dyDescent="0.25">
      <c r="A14" s="35">
        <v>45824</v>
      </c>
      <c r="B14" s="59" t="s">
        <v>223</v>
      </c>
      <c r="C14" s="60" t="s">
        <v>219</v>
      </c>
      <c r="D14" s="13">
        <v>31</v>
      </c>
      <c r="E14" s="13"/>
      <c r="F14" s="13"/>
      <c r="G14" s="13"/>
      <c r="H14" s="13">
        <f t="shared" si="2"/>
        <v>31</v>
      </c>
      <c r="I14" s="13">
        <f>SUM((F14*40)+(D14*40)+SUM(G14,E14))</f>
        <v>1240</v>
      </c>
    </row>
    <row r="15" spans="1:9" x14ac:dyDescent="0.25">
      <c r="A15" s="35">
        <v>45824</v>
      </c>
      <c r="B15" s="59" t="s">
        <v>264</v>
      </c>
      <c r="C15" s="60" t="s">
        <v>265</v>
      </c>
      <c r="D15" s="13">
        <v>148</v>
      </c>
      <c r="E15" s="13"/>
      <c r="F15" s="13"/>
      <c r="G15" s="13"/>
      <c r="H15" s="13">
        <f t="shared" si="2"/>
        <v>148</v>
      </c>
      <c r="I15" s="13">
        <f>SUM((F15*12)+(D15*12)+SUM(G15,E15))</f>
        <v>1776</v>
      </c>
    </row>
    <row r="16" spans="1:9" x14ac:dyDescent="0.25">
      <c r="A16" s="35">
        <v>45824</v>
      </c>
      <c r="B16" s="61" t="s">
        <v>268</v>
      </c>
      <c r="C16" s="46" t="s">
        <v>269</v>
      </c>
      <c r="D16" s="13">
        <v>0</v>
      </c>
      <c r="E16" s="13"/>
      <c r="F16" s="13"/>
      <c r="G16" s="13"/>
      <c r="H16" s="13">
        <f t="shared" si="2"/>
        <v>0</v>
      </c>
      <c r="I16" s="13">
        <f>SUM((F16*12)+(D16*12)+SUM(G16,E16))</f>
        <v>0</v>
      </c>
    </row>
    <row r="17" spans="1:9" x14ac:dyDescent="0.25">
      <c r="A17" s="35">
        <v>45824</v>
      </c>
      <c r="B17" s="59" t="s">
        <v>270</v>
      </c>
      <c r="C17" s="60" t="s">
        <v>271</v>
      </c>
      <c r="D17" s="13">
        <v>208</v>
      </c>
      <c r="E17" s="13"/>
      <c r="F17" s="13"/>
      <c r="G17" s="13"/>
      <c r="H17" s="13">
        <f t="shared" si="2"/>
        <v>208</v>
      </c>
      <c r="I17" s="13">
        <f>SUM((F17*24)+(D17*24)+SUM(G17,E17))</f>
        <v>4992</v>
      </c>
    </row>
    <row r="18" spans="1:9" x14ac:dyDescent="0.25">
      <c r="A18" s="35">
        <v>45824</v>
      </c>
      <c r="B18" s="61" t="s">
        <v>275</v>
      </c>
      <c r="C18" s="46" t="s">
        <v>276</v>
      </c>
      <c r="D18" s="13">
        <v>47</v>
      </c>
      <c r="E18" s="13"/>
      <c r="F18" s="13"/>
      <c r="G18" s="13"/>
      <c r="H18" s="13">
        <f t="shared" si="2"/>
        <v>47</v>
      </c>
      <c r="I18" s="13">
        <f t="shared" ref="I18" si="3">SUM((F18*10)+(D18*10)+SUM(G18,E18))</f>
        <v>470</v>
      </c>
    </row>
    <row r="19" spans="1:9" x14ac:dyDescent="0.25">
      <c r="A19" s="35">
        <v>45824</v>
      </c>
      <c r="B19" s="61" t="s">
        <v>308</v>
      </c>
      <c r="C19" s="46" t="s">
        <v>309</v>
      </c>
      <c r="D19" s="13">
        <v>32</v>
      </c>
      <c r="E19" s="13"/>
      <c r="F19" s="13"/>
      <c r="G19" s="13"/>
      <c r="H19" s="13">
        <f t="shared" si="2"/>
        <v>32</v>
      </c>
      <c r="I19" s="13">
        <f>SUM((F19*6)+(D19*6)+SUM(G19,E19))</f>
        <v>192</v>
      </c>
    </row>
  </sheetData>
  <pageMargins left="0.7" right="0.7" top="0.75" bottom="0.75" header="0.3" footer="0.3"/>
  <ignoredErrors>
    <ignoredError sqref="B2:B9 B13:B15" numberStoredAsText="1"/>
    <ignoredError sqref="I6 I9:I10 I3:I5 I7:I8 I13:I15 I16:I19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45845</v>
      </c>
      <c r="B2">
        <v>689</v>
      </c>
      <c r="C2" t="s">
        <v>7</v>
      </c>
      <c r="D2" t="s">
        <v>2575</v>
      </c>
      <c r="E2" t="s">
        <v>120</v>
      </c>
      <c r="F2">
        <v>5</v>
      </c>
    </row>
    <row r="3" spans="1:6" x14ac:dyDescent="0.25">
      <c r="A3" s="35">
        <v>45845</v>
      </c>
      <c r="B3">
        <v>677</v>
      </c>
      <c r="C3" t="s">
        <v>82</v>
      </c>
      <c r="D3" t="s">
        <v>2575</v>
      </c>
      <c r="E3" t="s">
        <v>120</v>
      </c>
      <c r="F3">
        <v>10</v>
      </c>
    </row>
    <row r="4" spans="1:6" x14ac:dyDescent="0.25">
      <c r="A4" s="35">
        <v>45845</v>
      </c>
      <c r="B4">
        <v>300</v>
      </c>
      <c r="C4" t="s">
        <v>23</v>
      </c>
      <c r="D4" t="s">
        <v>2576</v>
      </c>
      <c r="E4" t="s">
        <v>120</v>
      </c>
      <c r="F4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Packing Size</vt:lpstr>
      <vt:lpstr>Recipe</vt:lpstr>
      <vt:lpstr>RecipeMaster</vt:lpstr>
      <vt:lpstr>Sheet2</vt:lpstr>
      <vt:lpstr>Joining</vt:lpstr>
      <vt:lpstr>join</vt:lpstr>
      <vt:lpstr>SOH</vt:lpstr>
      <vt:lpstr>soh_table</vt:lpstr>
      <vt:lpstr>soh_table1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2025-07-03T05:36:42Z</dcterms:modified>
  <cp:category/>
  <cp:contentStatus/>
</cp:coreProperties>
</file>